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defaultThemeVersion="124226"/>
  <xr:revisionPtr revIDLastSave="11" documentId="11_319CB15A05BFB1DC7BBE9E27B95338C65E8AB259" xr6:coauthVersionLast="45" xr6:coauthVersionMax="45" xr10:uidLastSave="{DCA54A2C-7FEB-4DF4-95D6-F1345C326F08}"/>
  <bookViews>
    <workbookView xWindow="120" yWindow="105" windowWidth="24915" windowHeight="12600" firstSheet="1" activeTab="1" xr2:uid="{00000000-000D-0000-FFFF-FFFF00000000}"/>
  </bookViews>
  <sheets>
    <sheet name="datos" sheetId="4" r:id="rId1"/>
    <sheet name="análisis serie 1" sheetId="5" r:id="rId2"/>
    <sheet name="análisis serie 2" sheetId="6" r:id="rId3"/>
  </sheets>
  <definedNames>
    <definedName name="lambdagorro">'análisis serie 1'!$I$7</definedName>
    <definedName name="lambdagorro2" localSheetId="2">'análisis serie 2'!$I$7</definedName>
    <definedName name="lambdagorrobis">'análisis serie 1'!$Q$7</definedName>
    <definedName name="lambdagorrobis2" localSheetId="2">'análisis serie 2'!$Q$7</definedName>
    <definedName name="numdatos1">'análisis serie 1'!$D$6</definedName>
    <definedName name="numdatos2" localSheetId="2">'análisis serie 2'!$D$6</definedName>
    <definedName name="serie1">'análisis serie 1'!$D$10:$D$2221</definedName>
    <definedName name="serie2" localSheetId="2">'análisis serie 2'!$D$10:$D$2221</definedName>
    <definedName name="solver_adj" localSheetId="1" hidden="1">'análisis serie 1'!$Q$7</definedName>
    <definedName name="solver_adj" localSheetId="2" hidden="1">'análisis serie 2'!$Q$7</definedName>
    <definedName name="solver_adj" localSheetId="0" hidden="1">datos!#REF!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'análisis serie 1'!$V$13</definedName>
    <definedName name="solver_opt" localSheetId="2" hidden="1">'análisis serie 2'!$V$13</definedName>
    <definedName name="solver_opt" localSheetId="0" hidden="1">datos!$I$9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5" l="1"/>
  <c r="K9" i="5"/>
  <c r="AF20" i="5"/>
  <c r="AE17" i="5"/>
  <c r="T14" i="5"/>
  <c r="R33" i="5"/>
  <c r="R14" i="5"/>
  <c r="H2221" i="6" l="1"/>
  <c r="I2221" i="6" s="1"/>
  <c r="H2220" i="6"/>
  <c r="I2220" i="6" s="1"/>
  <c r="H2219" i="6"/>
  <c r="I2219" i="6" s="1"/>
  <c r="H2218" i="6"/>
  <c r="I2218" i="6" s="1"/>
  <c r="H2217" i="6"/>
  <c r="I2217" i="6" s="1"/>
  <c r="H2216" i="6"/>
  <c r="I2216" i="6" s="1"/>
  <c r="H2215" i="6"/>
  <c r="I2215" i="6" s="1"/>
  <c r="H2214" i="6"/>
  <c r="I2214" i="6" s="1"/>
  <c r="H2213" i="6"/>
  <c r="I2213" i="6" s="1"/>
  <c r="H2212" i="6"/>
  <c r="I2212" i="6" s="1"/>
  <c r="H2211" i="6"/>
  <c r="I2211" i="6" s="1"/>
  <c r="H2210" i="6"/>
  <c r="I2210" i="6" s="1"/>
  <c r="H2209" i="6"/>
  <c r="I2209" i="6" s="1"/>
  <c r="H2208" i="6"/>
  <c r="I2208" i="6" s="1"/>
  <c r="H2207" i="6"/>
  <c r="I2207" i="6" s="1"/>
  <c r="H2206" i="6"/>
  <c r="I2206" i="6" s="1"/>
  <c r="H2205" i="6"/>
  <c r="I2205" i="6" s="1"/>
  <c r="H2204" i="6"/>
  <c r="I2204" i="6" s="1"/>
  <c r="H2203" i="6"/>
  <c r="I2203" i="6" s="1"/>
  <c r="H2202" i="6"/>
  <c r="I2202" i="6" s="1"/>
  <c r="H2201" i="6"/>
  <c r="I2201" i="6" s="1"/>
  <c r="H2200" i="6"/>
  <c r="I2200" i="6" s="1"/>
  <c r="H2199" i="6"/>
  <c r="I2199" i="6" s="1"/>
  <c r="H2198" i="6"/>
  <c r="I2198" i="6" s="1"/>
  <c r="H2197" i="6"/>
  <c r="I2197" i="6" s="1"/>
  <c r="H2196" i="6"/>
  <c r="I2196" i="6" s="1"/>
  <c r="H2195" i="6"/>
  <c r="I2195" i="6" s="1"/>
  <c r="H2194" i="6"/>
  <c r="I2194" i="6" s="1"/>
  <c r="H2193" i="6"/>
  <c r="I2193" i="6" s="1"/>
  <c r="H2192" i="6"/>
  <c r="I2192" i="6" s="1"/>
  <c r="H2191" i="6"/>
  <c r="I2191" i="6" s="1"/>
  <c r="H2190" i="6"/>
  <c r="I2190" i="6" s="1"/>
  <c r="H2189" i="6"/>
  <c r="I2189" i="6" s="1"/>
  <c r="H2188" i="6"/>
  <c r="I2188" i="6" s="1"/>
  <c r="H2187" i="6"/>
  <c r="I2187" i="6" s="1"/>
  <c r="H2186" i="6"/>
  <c r="I2186" i="6" s="1"/>
  <c r="H2185" i="6"/>
  <c r="I2185" i="6" s="1"/>
  <c r="H2184" i="6"/>
  <c r="I2184" i="6" s="1"/>
  <c r="H2183" i="6"/>
  <c r="I2183" i="6" s="1"/>
  <c r="H2182" i="6"/>
  <c r="I2182" i="6" s="1"/>
  <c r="H2181" i="6"/>
  <c r="I2181" i="6" s="1"/>
  <c r="H2180" i="6"/>
  <c r="I2180" i="6" s="1"/>
  <c r="H2179" i="6"/>
  <c r="I2179" i="6" s="1"/>
  <c r="H2178" i="6"/>
  <c r="I2178" i="6" s="1"/>
  <c r="H2177" i="6"/>
  <c r="I2177" i="6" s="1"/>
  <c r="H2176" i="6"/>
  <c r="I2176" i="6" s="1"/>
  <c r="H2175" i="6"/>
  <c r="I2175" i="6" s="1"/>
  <c r="H2174" i="6"/>
  <c r="I2174" i="6" s="1"/>
  <c r="H2173" i="6"/>
  <c r="I2173" i="6" s="1"/>
  <c r="H2172" i="6"/>
  <c r="I2172" i="6" s="1"/>
  <c r="H2171" i="6"/>
  <c r="I2171" i="6" s="1"/>
  <c r="H2170" i="6"/>
  <c r="I2170" i="6" s="1"/>
  <c r="H2169" i="6"/>
  <c r="I2169" i="6" s="1"/>
  <c r="H2168" i="6"/>
  <c r="I2168" i="6" s="1"/>
  <c r="H2167" i="6"/>
  <c r="I2167" i="6" s="1"/>
  <c r="H2166" i="6"/>
  <c r="I2166" i="6" s="1"/>
  <c r="H2165" i="6"/>
  <c r="I2165" i="6" s="1"/>
  <c r="H2164" i="6"/>
  <c r="I2164" i="6" s="1"/>
  <c r="H2163" i="6"/>
  <c r="I2163" i="6" s="1"/>
  <c r="H2162" i="6"/>
  <c r="I2162" i="6" s="1"/>
  <c r="H2161" i="6"/>
  <c r="I2161" i="6" s="1"/>
  <c r="H2160" i="6"/>
  <c r="I2160" i="6" s="1"/>
  <c r="H2159" i="6"/>
  <c r="I2159" i="6" s="1"/>
  <c r="H2158" i="6"/>
  <c r="I2158" i="6" s="1"/>
  <c r="H2157" i="6"/>
  <c r="I2157" i="6" s="1"/>
  <c r="H2156" i="6"/>
  <c r="I2156" i="6" s="1"/>
  <c r="H2155" i="6"/>
  <c r="I2155" i="6" s="1"/>
  <c r="H2154" i="6"/>
  <c r="I2154" i="6" s="1"/>
  <c r="H2153" i="6"/>
  <c r="I2153" i="6" s="1"/>
  <c r="H2152" i="6"/>
  <c r="I2152" i="6" s="1"/>
  <c r="H2151" i="6"/>
  <c r="I2151" i="6" s="1"/>
  <c r="H2150" i="6"/>
  <c r="I2150" i="6" s="1"/>
  <c r="H2149" i="6"/>
  <c r="I2149" i="6" s="1"/>
  <c r="H2148" i="6"/>
  <c r="I2148" i="6" s="1"/>
  <c r="H2147" i="6"/>
  <c r="I2147" i="6" s="1"/>
  <c r="H2146" i="6"/>
  <c r="I2146" i="6" s="1"/>
  <c r="H2145" i="6"/>
  <c r="I2145" i="6" s="1"/>
  <c r="H2144" i="6"/>
  <c r="I2144" i="6" s="1"/>
  <c r="H2143" i="6"/>
  <c r="I2143" i="6" s="1"/>
  <c r="H2142" i="6"/>
  <c r="I2142" i="6" s="1"/>
  <c r="H2141" i="6"/>
  <c r="I2141" i="6" s="1"/>
  <c r="H2140" i="6"/>
  <c r="I2140" i="6" s="1"/>
  <c r="H2139" i="6"/>
  <c r="I2139" i="6" s="1"/>
  <c r="H2138" i="6"/>
  <c r="I2138" i="6" s="1"/>
  <c r="H2137" i="6"/>
  <c r="I2137" i="6" s="1"/>
  <c r="H2136" i="6"/>
  <c r="I2136" i="6" s="1"/>
  <c r="H2135" i="6"/>
  <c r="I2135" i="6" s="1"/>
  <c r="H2134" i="6"/>
  <c r="I2134" i="6" s="1"/>
  <c r="H2133" i="6"/>
  <c r="I2133" i="6" s="1"/>
  <c r="H2132" i="6"/>
  <c r="I2132" i="6" s="1"/>
  <c r="H2131" i="6"/>
  <c r="I2131" i="6" s="1"/>
  <c r="H2130" i="6"/>
  <c r="I2130" i="6" s="1"/>
  <c r="H2129" i="6"/>
  <c r="I2129" i="6" s="1"/>
  <c r="H2128" i="6"/>
  <c r="I2128" i="6" s="1"/>
  <c r="H2127" i="6"/>
  <c r="I2127" i="6" s="1"/>
  <c r="H2126" i="6"/>
  <c r="I2126" i="6" s="1"/>
  <c r="H2125" i="6"/>
  <c r="I2125" i="6" s="1"/>
  <c r="H2124" i="6"/>
  <c r="I2124" i="6" s="1"/>
  <c r="H2123" i="6"/>
  <c r="I2123" i="6" s="1"/>
  <c r="H2122" i="6"/>
  <c r="I2122" i="6" s="1"/>
  <c r="H2121" i="6"/>
  <c r="I2121" i="6" s="1"/>
  <c r="H2120" i="6"/>
  <c r="I2120" i="6" s="1"/>
  <c r="H2119" i="6"/>
  <c r="I2119" i="6" s="1"/>
  <c r="H2118" i="6"/>
  <c r="I2118" i="6" s="1"/>
  <c r="H2117" i="6"/>
  <c r="I2117" i="6" s="1"/>
  <c r="H2116" i="6"/>
  <c r="I2116" i="6" s="1"/>
  <c r="H2115" i="6"/>
  <c r="I2115" i="6" s="1"/>
  <c r="H2114" i="6"/>
  <c r="I2114" i="6" s="1"/>
  <c r="H2113" i="6"/>
  <c r="I2113" i="6" s="1"/>
  <c r="H2112" i="6"/>
  <c r="I2112" i="6" s="1"/>
  <c r="H2111" i="6"/>
  <c r="I2111" i="6" s="1"/>
  <c r="H2110" i="6"/>
  <c r="I2110" i="6" s="1"/>
  <c r="H2109" i="6"/>
  <c r="I2109" i="6" s="1"/>
  <c r="H2108" i="6"/>
  <c r="I2108" i="6" s="1"/>
  <c r="H2107" i="6"/>
  <c r="I2107" i="6" s="1"/>
  <c r="H2106" i="6"/>
  <c r="I2106" i="6" s="1"/>
  <c r="H2105" i="6"/>
  <c r="I2105" i="6" s="1"/>
  <c r="H2104" i="6"/>
  <c r="I2104" i="6" s="1"/>
  <c r="H2103" i="6"/>
  <c r="I2103" i="6" s="1"/>
  <c r="H2102" i="6"/>
  <c r="I2102" i="6" s="1"/>
  <c r="H2101" i="6"/>
  <c r="I2101" i="6" s="1"/>
  <c r="H2100" i="6"/>
  <c r="I2100" i="6" s="1"/>
  <c r="H2099" i="6"/>
  <c r="I2099" i="6" s="1"/>
  <c r="H2098" i="6"/>
  <c r="I2098" i="6" s="1"/>
  <c r="H2097" i="6"/>
  <c r="I2097" i="6" s="1"/>
  <c r="H2096" i="6"/>
  <c r="I2096" i="6" s="1"/>
  <c r="H2095" i="6"/>
  <c r="I2095" i="6" s="1"/>
  <c r="H2094" i="6"/>
  <c r="I2094" i="6" s="1"/>
  <c r="H2093" i="6"/>
  <c r="I2093" i="6" s="1"/>
  <c r="H2092" i="6"/>
  <c r="I2092" i="6" s="1"/>
  <c r="H2091" i="6"/>
  <c r="I2091" i="6" s="1"/>
  <c r="H2090" i="6"/>
  <c r="I2090" i="6" s="1"/>
  <c r="H2089" i="6"/>
  <c r="I2089" i="6" s="1"/>
  <c r="H2088" i="6"/>
  <c r="I2088" i="6" s="1"/>
  <c r="H2087" i="6"/>
  <c r="I2087" i="6" s="1"/>
  <c r="H2086" i="6"/>
  <c r="I2086" i="6" s="1"/>
  <c r="H2085" i="6"/>
  <c r="I2085" i="6" s="1"/>
  <c r="H2084" i="6"/>
  <c r="I2084" i="6" s="1"/>
  <c r="H2083" i="6"/>
  <c r="I2083" i="6" s="1"/>
  <c r="H2082" i="6"/>
  <c r="I2082" i="6" s="1"/>
  <c r="H2081" i="6"/>
  <c r="I2081" i="6" s="1"/>
  <c r="H2080" i="6"/>
  <c r="I2080" i="6" s="1"/>
  <c r="H2079" i="6"/>
  <c r="I2079" i="6" s="1"/>
  <c r="H2078" i="6"/>
  <c r="I2078" i="6" s="1"/>
  <c r="H2077" i="6"/>
  <c r="I2077" i="6" s="1"/>
  <c r="H2076" i="6"/>
  <c r="I2076" i="6" s="1"/>
  <c r="H2075" i="6"/>
  <c r="I2075" i="6" s="1"/>
  <c r="H2074" i="6"/>
  <c r="I2074" i="6" s="1"/>
  <c r="H2073" i="6"/>
  <c r="I2073" i="6" s="1"/>
  <c r="H2072" i="6"/>
  <c r="I2072" i="6" s="1"/>
  <c r="H2071" i="6"/>
  <c r="I2071" i="6" s="1"/>
  <c r="H2070" i="6"/>
  <c r="I2070" i="6" s="1"/>
  <c r="H2069" i="6"/>
  <c r="I2069" i="6" s="1"/>
  <c r="H2068" i="6"/>
  <c r="I2068" i="6" s="1"/>
  <c r="H2067" i="6"/>
  <c r="I2067" i="6" s="1"/>
  <c r="H2066" i="6"/>
  <c r="I2066" i="6" s="1"/>
  <c r="H2065" i="6"/>
  <c r="I2065" i="6" s="1"/>
  <c r="H2064" i="6"/>
  <c r="I2064" i="6" s="1"/>
  <c r="H2063" i="6"/>
  <c r="I2063" i="6" s="1"/>
  <c r="H2062" i="6"/>
  <c r="I2062" i="6" s="1"/>
  <c r="H2061" i="6"/>
  <c r="I2061" i="6" s="1"/>
  <c r="H2060" i="6"/>
  <c r="I2060" i="6" s="1"/>
  <c r="H2059" i="6"/>
  <c r="I2059" i="6" s="1"/>
  <c r="H2058" i="6"/>
  <c r="I2058" i="6" s="1"/>
  <c r="H2057" i="6"/>
  <c r="I2057" i="6" s="1"/>
  <c r="H2056" i="6"/>
  <c r="I2056" i="6" s="1"/>
  <c r="H2055" i="6"/>
  <c r="I2055" i="6" s="1"/>
  <c r="H2054" i="6"/>
  <c r="I2054" i="6" s="1"/>
  <c r="H2053" i="6"/>
  <c r="I2053" i="6" s="1"/>
  <c r="H2052" i="6"/>
  <c r="I2052" i="6" s="1"/>
  <c r="H2051" i="6"/>
  <c r="I2051" i="6" s="1"/>
  <c r="H2050" i="6"/>
  <c r="I2050" i="6" s="1"/>
  <c r="H2049" i="6"/>
  <c r="I2049" i="6" s="1"/>
  <c r="H2048" i="6"/>
  <c r="I2048" i="6" s="1"/>
  <c r="H2047" i="6"/>
  <c r="I2047" i="6" s="1"/>
  <c r="H2046" i="6"/>
  <c r="I2046" i="6" s="1"/>
  <c r="H2045" i="6"/>
  <c r="I2045" i="6" s="1"/>
  <c r="H2044" i="6"/>
  <c r="I2044" i="6" s="1"/>
  <c r="H2043" i="6"/>
  <c r="I2043" i="6" s="1"/>
  <c r="H2042" i="6"/>
  <c r="I2042" i="6" s="1"/>
  <c r="H2041" i="6"/>
  <c r="I2041" i="6" s="1"/>
  <c r="H2040" i="6"/>
  <c r="I2040" i="6" s="1"/>
  <c r="H2039" i="6"/>
  <c r="I2039" i="6" s="1"/>
  <c r="H2038" i="6"/>
  <c r="I2038" i="6" s="1"/>
  <c r="H2037" i="6"/>
  <c r="I2037" i="6" s="1"/>
  <c r="H2036" i="6"/>
  <c r="I2036" i="6" s="1"/>
  <c r="H2035" i="6"/>
  <c r="I2035" i="6" s="1"/>
  <c r="H2034" i="6"/>
  <c r="I2034" i="6" s="1"/>
  <c r="H2033" i="6"/>
  <c r="I2033" i="6" s="1"/>
  <c r="H2032" i="6"/>
  <c r="I2032" i="6" s="1"/>
  <c r="H2031" i="6"/>
  <c r="I2031" i="6" s="1"/>
  <c r="H2030" i="6"/>
  <c r="I2030" i="6" s="1"/>
  <c r="H2029" i="6"/>
  <c r="I2029" i="6" s="1"/>
  <c r="H2028" i="6"/>
  <c r="I2028" i="6" s="1"/>
  <c r="H2027" i="6"/>
  <c r="I2027" i="6" s="1"/>
  <c r="H2026" i="6"/>
  <c r="I2026" i="6" s="1"/>
  <c r="H2025" i="6"/>
  <c r="I2025" i="6" s="1"/>
  <c r="H2024" i="6"/>
  <c r="I2024" i="6" s="1"/>
  <c r="H2023" i="6"/>
  <c r="I2023" i="6" s="1"/>
  <c r="H2022" i="6"/>
  <c r="I2022" i="6" s="1"/>
  <c r="H2021" i="6"/>
  <c r="I2021" i="6" s="1"/>
  <c r="H2020" i="6"/>
  <c r="I2020" i="6" s="1"/>
  <c r="H2019" i="6"/>
  <c r="I2019" i="6" s="1"/>
  <c r="H2018" i="6"/>
  <c r="I2018" i="6" s="1"/>
  <c r="H2017" i="6"/>
  <c r="I2017" i="6" s="1"/>
  <c r="H2016" i="6"/>
  <c r="I2016" i="6" s="1"/>
  <c r="H2015" i="6"/>
  <c r="I2015" i="6" s="1"/>
  <c r="H2014" i="6"/>
  <c r="I2014" i="6" s="1"/>
  <c r="H2013" i="6"/>
  <c r="I2013" i="6" s="1"/>
  <c r="H2012" i="6"/>
  <c r="I2012" i="6" s="1"/>
  <c r="H2011" i="6"/>
  <c r="I2011" i="6" s="1"/>
  <c r="H2010" i="6"/>
  <c r="I2010" i="6" s="1"/>
  <c r="H2009" i="6"/>
  <c r="I2009" i="6" s="1"/>
  <c r="H2008" i="6"/>
  <c r="I2008" i="6" s="1"/>
  <c r="H2007" i="6"/>
  <c r="I2007" i="6" s="1"/>
  <c r="H2006" i="6"/>
  <c r="I2006" i="6" s="1"/>
  <c r="H2005" i="6"/>
  <c r="I2005" i="6" s="1"/>
  <c r="H2004" i="6"/>
  <c r="I2004" i="6" s="1"/>
  <c r="H2003" i="6"/>
  <c r="I2003" i="6" s="1"/>
  <c r="H2002" i="6"/>
  <c r="I2002" i="6" s="1"/>
  <c r="H2001" i="6"/>
  <c r="I2001" i="6" s="1"/>
  <c r="H2000" i="6"/>
  <c r="I2000" i="6" s="1"/>
  <c r="H1999" i="6"/>
  <c r="I1999" i="6" s="1"/>
  <c r="H1998" i="6"/>
  <c r="I1998" i="6" s="1"/>
  <c r="H1997" i="6"/>
  <c r="I1997" i="6" s="1"/>
  <c r="H1996" i="6"/>
  <c r="I1996" i="6" s="1"/>
  <c r="H1995" i="6"/>
  <c r="I1995" i="6" s="1"/>
  <c r="H1994" i="6"/>
  <c r="I1994" i="6" s="1"/>
  <c r="H1993" i="6"/>
  <c r="I1993" i="6" s="1"/>
  <c r="H1992" i="6"/>
  <c r="I1992" i="6" s="1"/>
  <c r="H1991" i="6"/>
  <c r="I1991" i="6" s="1"/>
  <c r="H1990" i="6"/>
  <c r="I1990" i="6" s="1"/>
  <c r="H1989" i="6"/>
  <c r="I1989" i="6" s="1"/>
  <c r="H1988" i="6"/>
  <c r="I1988" i="6" s="1"/>
  <c r="H1987" i="6"/>
  <c r="I1987" i="6" s="1"/>
  <c r="H1986" i="6"/>
  <c r="I1986" i="6" s="1"/>
  <c r="H1985" i="6"/>
  <c r="I1985" i="6" s="1"/>
  <c r="H1984" i="6"/>
  <c r="I1984" i="6" s="1"/>
  <c r="H1983" i="6"/>
  <c r="I1983" i="6" s="1"/>
  <c r="H1982" i="6"/>
  <c r="I1982" i="6" s="1"/>
  <c r="H1981" i="6"/>
  <c r="I1981" i="6" s="1"/>
  <c r="H1980" i="6"/>
  <c r="I1980" i="6" s="1"/>
  <c r="H1979" i="6"/>
  <c r="I1979" i="6" s="1"/>
  <c r="H1978" i="6"/>
  <c r="I1978" i="6" s="1"/>
  <c r="H1977" i="6"/>
  <c r="I1977" i="6" s="1"/>
  <c r="H1976" i="6"/>
  <c r="I1976" i="6" s="1"/>
  <c r="H1975" i="6"/>
  <c r="I1975" i="6" s="1"/>
  <c r="H1974" i="6"/>
  <c r="I1974" i="6" s="1"/>
  <c r="H1973" i="6"/>
  <c r="I1973" i="6" s="1"/>
  <c r="H1972" i="6"/>
  <c r="I1972" i="6" s="1"/>
  <c r="H1971" i="6"/>
  <c r="I1971" i="6" s="1"/>
  <c r="H1970" i="6"/>
  <c r="I1970" i="6" s="1"/>
  <c r="H1969" i="6"/>
  <c r="I1969" i="6" s="1"/>
  <c r="H1968" i="6"/>
  <c r="I1968" i="6" s="1"/>
  <c r="H1967" i="6"/>
  <c r="I1967" i="6" s="1"/>
  <c r="H1966" i="6"/>
  <c r="I1966" i="6" s="1"/>
  <c r="H1965" i="6"/>
  <c r="I1965" i="6" s="1"/>
  <c r="H1964" i="6"/>
  <c r="I1964" i="6" s="1"/>
  <c r="H1963" i="6"/>
  <c r="I1963" i="6" s="1"/>
  <c r="H1962" i="6"/>
  <c r="I1962" i="6" s="1"/>
  <c r="H1961" i="6"/>
  <c r="I1961" i="6" s="1"/>
  <c r="H1960" i="6"/>
  <c r="I1960" i="6" s="1"/>
  <c r="H1959" i="6"/>
  <c r="I1959" i="6" s="1"/>
  <c r="H1958" i="6"/>
  <c r="I1958" i="6" s="1"/>
  <c r="H1957" i="6"/>
  <c r="I1957" i="6" s="1"/>
  <c r="H1956" i="6"/>
  <c r="I1956" i="6" s="1"/>
  <c r="H1955" i="6"/>
  <c r="I1955" i="6" s="1"/>
  <c r="H1954" i="6"/>
  <c r="I1954" i="6" s="1"/>
  <c r="H1953" i="6"/>
  <c r="I1953" i="6" s="1"/>
  <c r="H1952" i="6"/>
  <c r="I1952" i="6" s="1"/>
  <c r="H1951" i="6"/>
  <c r="I1951" i="6" s="1"/>
  <c r="H1950" i="6"/>
  <c r="I1950" i="6" s="1"/>
  <c r="H1949" i="6"/>
  <c r="I1949" i="6" s="1"/>
  <c r="H1948" i="6"/>
  <c r="I1948" i="6" s="1"/>
  <c r="H1947" i="6"/>
  <c r="I1947" i="6" s="1"/>
  <c r="H1946" i="6"/>
  <c r="I1946" i="6" s="1"/>
  <c r="H1945" i="6"/>
  <c r="I1945" i="6" s="1"/>
  <c r="H1944" i="6"/>
  <c r="I1944" i="6" s="1"/>
  <c r="H1943" i="6"/>
  <c r="I1943" i="6" s="1"/>
  <c r="H1942" i="6"/>
  <c r="I1942" i="6" s="1"/>
  <c r="H1941" i="6"/>
  <c r="I1941" i="6" s="1"/>
  <c r="H1940" i="6"/>
  <c r="I1940" i="6" s="1"/>
  <c r="H1939" i="6"/>
  <c r="I1939" i="6" s="1"/>
  <c r="H1938" i="6"/>
  <c r="I1938" i="6" s="1"/>
  <c r="H1937" i="6"/>
  <c r="I1937" i="6" s="1"/>
  <c r="H1936" i="6"/>
  <c r="I1936" i="6" s="1"/>
  <c r="H1935" i="6"/>
  <c r="I1935" i="6" s="1"/>
  <c r="H1934" i="6"/>
  <c r="I1934" i="6" s="1"/>
  <c r="H1933" i="6"/>
  <c r="I1933" i="6" s="1"/>
  <c r="H1932" i="6"/>
  <c r="I1932" i="6" s="1"/>
  <c r="H1931" i="6"/>
  <c r="I1931" i="6" s="1"/>
  <c r="H1930" i="6"/>
  <c r="I1930" i="6" s="1"/>
  <c r="H1929" i="6"/>
  <c r="I1929" i="6" s="1"/>
  <c r="H1928" i="6"/>
  <c r="I1928" i="6" s="1"/>
  <c r="H1927" i="6"/>
  <c r="I1927" i="6" s="1"/>
  <c r="H1926" i="6"/>
  <c r="I1926" i="6" s="1"/>
  <c r="H1925" i="6"/>
  <c r="I1925" i="6" s="1"/>
  <c r="H1924" i="6"/>
  <c r="I1924" i="6" s="1"/>
  <c r="H1923" i="6"/>
  <c r="I1923" i="6" s="1"/>
  <c r="H1922" i="6"/>
  <c r="I1922" i="6" s="1"/>
  <c r="H1921" i="6"/>
  <c r="I1921" i="6" s="1"/>
  <c r="H1920" i="6"/>
  <c r="I1920" i="6" s="1"/>
  <c r="H1919" i="6"/>
  <c r="I1919" i="6" s="1"/>
  <c r="H1918" i="6"/>
  <c r="I1918" i="6" s="1"/>
  <c r="H1917" i="6"/>
  <c r="I1917" i="6" s="1"/>
  <c r="H1916" i="6"/>
  <c r="I1916" i="6" s="1"/>
  <c r="H1915" i="6"/>
  <c r="I1915" i="6" s="1"/>
  <c r="H1914" i="6"/>
  <c r="I1914" i="6" s="1"/>
  <c r="H1913" i="6"/>
  <c r="I1913" i="6" s="1"/>
  <c r="H1912" i="6"/>
  <c r="I1912" i="6" s="1"/>
  <c r="H1911" i="6"/>
  <c r="I1911" i="6" s="1"/>
  <c r="H1910" i="6"/>
  <c r="I1910" i="6" s="1"/>
  <c r="H1909" i="6"/>
  <c r="I1909" i="6" s="1"/>
  <c r="H1908" i="6"/>
  <c r="I1908" i="6" s="1"/>
  <c r="H1907" i="6"/>
  <c r="I1907" i="6" s="1"/>
  <c r="H1906" i="6"/>
  <c r="I1906" i="6" s="1"/>
  <c r="H1905" i="6"/>
  <c r="I1905" i="6" s="1"/>
  <c r="H1904" i="6"/>
  <c r="I1904" i="6" s="1"/>
  <c r="H1903" i="6"/>
  <c r="I1903" i="6" s="1"/>
  <c r="H1902" i="6"/>
  <c r="I1902" i="6" s="1"/>
  <c r="H1901" i="6"/>
  <c r="I1901" i="6" s="1"/>
  <c r="H1900" i="6"/>
  <c r="I1900" i="6" s="1"/>
  <c r="H1899" i="6"/>
  <c r="I1899" i="6" s="1"/>
  <c r="H1898" i="6"/>
  <c r="I1898" i="6" s="1"/>
  <c r="H1897" i="6"/>
  <c r="I1897" i="6" s="1"/>
  <c r="H1896" i="6"/>
  <c r="I1896" i="6" s="1"/>
  <c r="H1895" i="6"/>
  <c r="I1895" i="6" s="1"/>
  <c r="H1894" i="6"/>
  <c r="I1894" i="6" s="1"/>
  <c r="H1893" i="6"/>
  <c r="I1893" i="6" s="1"/>
  <c r="H1892" i="6"/>
  <c r="I1892" i="6" s="1"/>
  <c r="H1891" i="6"/>
  <c r="I1891" i="6" s="1"/>
  <c r="H1890" i="6"/>
  <c r="I1890" i="6" s="1"/>
  <c r="H1889" i="6"/>
  <c r="I1889" i="6" s="1"/>
  <c r="H1888" i="6"/>
  <c r="I1888" i="6" s="1"/>
  <c r="H1887" i="6"/>
  <c r="I1887" i="6" s="1"/>
  <c r="H1886" i="6"/>
  <c r="I1886" i="6" s="1"/>
  <c r="H1885" i="6"/>
  <c r="I1885" i="6" s="1"/>
  <c r="H1884" i="6"/>
  <c r="I1884" i="6" s="1"/>
  <c r="H1883" i="6"/>
  <c r="I1883" i="6" s="1"/>
  <c r="H1882" i="6"/>
  <c r="I1882" i="6" s="1"/>
  <c r="H1881" i="6"/>
  <c r="I1881" i="6" s="1"/>
  <c r="H1880" i="6"/>
  <c r="I1880" i="6" s="1"/>
  <c r="H1879" i="6"/>
  <c r="I1879" i="6" s="1"/>
  <c r="H1878" i="6"/>
  <c r="I1878" i="6" s="1"/>
  <c r="H1877" i="6"/>
  <c r="I1877" i="6" s="1"/>
  <c r="H1876" i="6"/>
  <c r="I1876" i="6" s="1"/>
  <c r="H1875" i="6"/>
  <c r="I1875" i="6" s="1"/>
  <c r="H1874" i="6"/>
  <c r="I1874" i="6" s="1"/>
  <c r="H1873" i="6"/>
  <c r="I1873" i="6" s="1"/>
  <c r="H1872" i="6"/>
  <c r="I1872" i="6" s="1"/>
  <c r="H1871" i="6"/>
  <c r="I1871" i="6" s="1"/>
  <c r="H1870" i="6"/>
  <c r="I1870" i="6" s="1"/>
  <c r="H1869" i="6"/>
  <c r="I1869" i="6" s="1"/>
  <c r="H1868" i="6"/>
  <c r="I1868" i="6" s="1"/>
  <c r="H1867" i="6"/>
  <c r="I1867" i="6" s="1"/>
  <c r="H1866" i="6"/>
  <c r="I1866" i="6" s="1"/>
  <c r="H1865" i="6"/>
  <c r="I1865" i="6" s="1"/>
  <c r="H1864" i="6"/>
  <c r="I1864" i="6" s="1"/>
  <c r="H1863" i="6"/>
  <c r="I1863" i="6" s="1"/>
  <c r="H1862" i="6"/>
  <c r="I1862" i="6" s="1"/>
  <c r="H1861" i="6"/>
  <c r="I1861" i="6" s="1"/>
  <c r="H1860" i="6"/>
  <c r="I1860" i="6" s="1"/>
  <c r="H1859" i="6"/>
  <c r="I1859" i="6" s="1"/>
  <c r="H1858" i="6"/>
  <c r="I1858" i="6" s="1"/>
  <c r="H1857" i="6"/>
  <c r="I1857" i="6" s="1"/>
  <c r="H1856" i="6"/>
  <c r="I1856" i="6" s="1"/>
  <c r="H1855" i="6"/>
  <c r="I1855" i="6" s="1"/>
  <c r="H1854" i="6"/>
  <c r="I1854" i="6" s="1"/>
  <c r="H1853" i="6"/>
  <c r="I1853" i="6" s="1"/>
  <c r="H1852" i="6"/>
  <c r="I1852" i="6" s="1"/>
  <c r="H1851" i="6"/>
  <c r="I1851" i="6" s="1"/>
  <c r="H1850" i="6"/>
  <c r="I1850" i="6" s="1"/>
  <c r="H1849" i="6"/>
  <c r="I1849" i="6" s="1"/>
  <c r="H1848" i="6"/>
  <c r="I1848" i="6" s="1"/>
  <c r="H1847" i="6"/>
  <c r="I1847" i="6" s="1"/>
  <c r="H1846" i="6"/>
  <c r="I1846" i="6" s="1"/>
  <c r="H1845" i="6"/>
  <c r="I1845" i="6" s="1"/>
  <c r="H1844" i="6"/>
  <c r="I1844" i="6" s="1"/>
  <c r="H1843" i="6"/>
  <c r="I1843" i="6" s="1"/>
  <c r="H1842" i="6"/>
  <c r="I1842" i="6" s="1"/>
  <c r="H1841" i="6"/>
  <c r="I1841" i="6" s="1"/>
  <c r="H1840" i="6"/>
  <c r="I1840" i="6" s="1"/>
  <c r="H1839" i="6"/>
  <c r="I1839" i="6" s="1"/>
  <c r="H1838" i="6"/>
  <c r="I1838" i="6" s="1"/>
  <c r="H1837" i="6"/>
  <c r="I1837" i="6" s="1"/>
  <c r="H1836" i="6"/>
  <c r="I1836" i="6" s="1"/>
  <c r="H1835" i="6"/>
  <c r="I1835" i="6" s="1"/>
  <c r="H1834" i="6"/>
  <c r="I1834" i="6" s="1"/>
  <c r="H1833" i="6"/>
  <c r="I1833" i="6" s="1"/>
  <c r="H1832" i="6"/>
  <c r="I1832" i="6" s="1"/>
  <c r="H1831" i="6"/>
  <c r="I1831" i="6" s="1"/>
  <c r="H1830" i="6"/>
  <c r="I1830" i="6" s="1"/>
  <c r="H1829" i="6"/>
  <c r="I1829" i="6" s="1"/>
  <c r="H1828" i="6"/>
  <c r="I1828" i="6" s="1"/>
  <c r="H1827" i="6"/>
  <c r="I1827" i="6" s="1"/>
  <c r="H1826" i="6"/>
  <c r="I1826" i="6" s="1"/>
  <c r="H1825" i="6"/>
  <c r="I1825" i="6" s="1"/>
  <c r="H1824" i="6"/>
  <c r="I1824" i="6" s="1"/>
  <c r="H1823" i="6"/>
  <c r="I1823" i="6" s="1"/>
  <c r="H1822" i="6"/>
  <c r="I1822" i="6" s="1"/>
  <c r="H1821" i="6"/>
  <c r="I1821" i="6" s="1"/>
  <c r="H1820" i="6"/>
  <c r="I1820" i="6" s="1"/>
  <c r="H1819" i="6"/>
  <c r="I1819" i="6" s="1"/>
  <c r="H1818" i="6"/>
  <c r="I1818" i="6" s="1"/>
  <c r="H1817" i="6"/>
  <c r="I1817" i="6" s="1"/>
  <c r="H1816" i="6"/>
  <c r="I1816" i="6" s="1"/>
  <c r="H1815" i="6"/>
  <c r="I1815" i="6" s="1"/>
  <c r="H1814" i="6"/>
  <c r="I1814" i="6" s="1"/>
  <c r="H1813" i="6"/>
  <c r="I1813" i="6" s="1"/>
  <c r="H1812" i="6"/>
  <c r="I1812" i="6" s="1"/>
  <c r="H1811" i="6"/>
  <c r="I1811" i="6" s="1"/>
  <c r="H1810" i="6"/>
  <c r="I1810" i="6" s="1"/>
  <c r="H1809" i="6"/>
  <c r="I1809" i="6" s="1"/>
  <c r="H1808" i="6"/>
  <c r="I1808" i="6" s="1"/>
  <c r="H1807" i="6"/>
  <c r="I1807" i="6" s="1"/>
  <c r="H1806" i="6"/>
  <c r="I1806" i="6" s="1"/>
  <c r="H1805" i="6"/>
  <c r="I1805" i="6" s="1"/>
  <c r="H1804" i="6"/>
  <c r="I1804" i="6" s="1"/>
  <c r="H1803" i="6"/>
  <c r="I1803" i="6" s="1"/>
  <c r="H1802" i="6"/>
  <c r="I1802" i="6" s="1"/>
  <c r="H1801" i="6"/>
  <c r="I1801" i="6" s="1"/>
  <c r="H1800" i="6"/>
  <c r="I1800" i="6" s="1"/>
  <c r="H1799" i="6"/>
  <c r="I1799" i="6" s="1"/>
  <c r="H1798" i="6"/>
  <c r="I1798" i="6" s="1"/>
  <c r="H1797" i="6"/>
  <c r="I1797" i="6" s="1"/>
  <c r="H1796" i="6"/>
  <c r="I1796" i="6" s="1"/>
  <c r="H1795" i="6"/>
  <c r="I1795" i="6" s="1"/>
  <c r="H1794" i="6"/>
  <c r="I1794" i="6" s="1"/>
  <c r="H1793" i="6"/>
  <c r="I1793" i="6" s="1"/>
  <c r="H1792" i="6"/>
  <c r="I1792" i="6" s="1"/>
  <c r="H1791" i="6"/>
  <c r="I1791" i="6" s="1"/>
  <c r="H1790" i="6"/>
  <c r="I1790" i="6" s="1"/>
  <c r="H1789" i="6"/>
  <c r="I1789" i="6" s="1"/>
  <c r="H1788" i="6"/>
  <c r="I1788" i="6" s="1"/>
  <c r="H1787" i="6"/>
  <c r="I1787" i="6" s="1"/>
  <c r="H1786" i="6"/>
  <c r="I1786" i="6" s="1"/>
  <c r="H1785" i="6"/>
  <c r="I1785" i="6" s="1"/>
  <c r="H1784" i="6"/>
  <c r="I1784" i="6" s="1"/>
  <c r="H1783" i="6"/>
  <c r="I1783" i="6" s="1"/>
  <c r="H1782" i="6"/>
  <c r="I1782" i="6" s="1"/>
  <c r="H1781" i="6"/>
  <c r="I1781" i="6" s="1"/>
  <c r="H1780" i="6"/>
  <c r="I1780" i="6" s="1"/>
  <c r="H1779" i="6"/>
  <c r="I1779" i="6" s="1"/>
  <c r="H1778" i="6"/>
  <c r="I1778" i="6" s="1"/>
  <c r="H1777" i="6"/>
  <c r="I1777" i="6" s="1"/>
  <c r="H1776" i="6"/>
  <c r="I1776" i="6" s="1"/>
  <c r="H1775" i="6"/>
  <c r="I1775" i="6" s="1"/>
  <c r="H1774" i="6"/>
  <c r="I1774" i="6" s="1"/>
  <c r="H1773" i="6"/>
  <c r="I1773" i="6" s="1"/>
  <c r="H1772" i="6"/>
  <c r="I1772" i="6" s="1"/>
  <c r="H1771" i="6"/>
  <c r="I1771" i="6" s="1"/>
  <c r="H1770" i="6"/>
  <c r="I1770" i="6" s="1"/>
  <c r="H1769" i="6"/>
  <c r="I1769" i="6" s="1"/>
  <c r="H1768" i="6"/>
  <c r="I1768" i="6" s="1"/>
  <c r="H1767" i="6"/>
  <c r="I1767" i="6" s="1"/>
  <c r="H1766" i="6"/>
  <c r="I1766" i="6" s="1"/>
  <c r="H1765" i="6"/>
  <c r="I1765" i="6" s="1"/>
  <c r="H1764" i="6"/>
  <c r="I1764" i="6" s="1"/>
  <c r="H1763" i="6"/>
  <c r="I1763" i="6" s="1"/>
  <c r="H1762" i="6"/>
  <c r="I1762" i="6" s="1"/>
  <c r="H1761" i="6"/>
  <c r="I1761" i="6" s="1"/>
  <c r="H1760" i="6"/>
  <c r="I1760" i="6" s="1"/>
  <c r="H1759" i="6"/>
  <c r="I1759" i="6" s="1"/>
  <c r="H1758" i="6"/>
  <c r="I1758" i="6" s="1"/>
  <c r="H1757" i="6"/>
  <c r="I1757" i="6" s="1"/>
  <c r="H1756" i="6"/>
  <c r="I1756" i="6" s="1"/>
  <c r="H1755" i="6"/>
  <c r="I1755" i="6" s="1"/>
  <c r="H1754" i="6"/>
  <c r="I1754" i="6" s="1"/>
  <c r="H1753" i="6"/>
  <c r="I1753" i="6" s="1"/>
  <c r="H1752" i="6"/>
  <c r="I1752" i="6" s="1"/>
  <c r="H1751" i="6"/>
  <c r="I1751" i="6" s="1"/>
  <c r="H1750" i="6"/>
  <c r="I1750" i="6" s="1"/>
  <c r="H1749" i="6"/>
  <c r="I1749" i="6" s="1"/>
  <c r="H1748" i="6"/>
  <c r="I1748" i="6" s="1"/>
  <c r="H1747" i="6"/>
  <c r="I1747" i="6" s="1"/>
  <c r="H1746" i="6"/>
  <c r="I1746" i="6" s="1"/>
  <c r="H1745" i="6"/>
  <c r="I1745" i="6" s="1"/>
  <c r="H1744" i="6"/>
  <c r="I1744" i="6" s="1"/>
  <c r="H1743" i="6"/>
  <c r="I1743" i="6" s="1"/>
  <c r="H1742" i="6"/>
  <c r="I1742" i="6" s="1"/>
  <c r="H1741" i="6"/>
  <c r="I1741" i="6" s="1"/>
  <c r="H1740" i="6"/>
  <c r="I1740" i="6" s="1"/>
  <c r="H1739" i="6"/>
  <c r="I1739" i="6" s="1"/>
  <c r="H1738" i="6"/>
  <c r="I1738" i="6" s="1"/>
  <c r="H1737" i="6"/>
  <c r="I1737" i="6" s="1"/>
  <c r="H1736" i="6"/>
  <c r="I1736" i="6" s="1"/>
  <c r="H1735" i="6"/>
  <c r="I1735" i="6" s="1"/>
  <c r="H1734" i="6"/>
  <c r="I1734" i="6" s="1"/>
  <c r="H1733" i="6"/>
  <c r="I1733" i="6" s="1"/>
  <c r="H1732" i="6"/>
  <c r="I1732" i="6" s="1"/>
  <c r="H1731" i="6"/>
  <c r="I1731" i="6" s="1"/>
  <c r="H1730" i="6"/>
  <c r="I1730" i="6" s="1"/>
  <c r="H1729" i="6"/>
  <c r="I1729" i="6" s="1"/>
  <c r="H1728" i="6"/>
  <c r="I1728" i="6" s="1"/>
  <c r="H1727" i="6"/>
  <c r="I1727" i="6" s="1"/>
  <c r="H1726" i="6"/>
  <c r="I1726" i="6" s="1"/>
  <c r="H1725" i="6"/>
  <c r="I1725" i="6" s="1"/>
  <c r="H1724" i="6"/>
  <c r="I1724" i="6" s="1"/>
  <c r="H1723" i="6"/>
  <c r="I1723" i="6" s="1"/>
  <c r="H1722" i="6"/>
  <c r="I1722" i="6" s="1"/>
  <c r="H1721" i="6"/>
  <c r="I1721" i="6" s="1"/>
  <c r="H1720" i="6"/>
  <c r="I1720" i="6" s="1"/>
  <c r="H1719" i="6"/>
  <c r="I1719" i="6" s="1"/>
  <c r="H1718" i="6"/>
  <c r="I1718" i="6" s="1"/>
  <c r="H1717" i="6"/>
  <c r="I1717" i="6" s="1"/>
  <c r="H1716" i="6"/>
  <c r="I1716" i="6" s="1"/>
  <c r="H1715" i="6"/>
  <c r="I1715" i="6" s="1"/>
  <c r="H1714" i="6"/>
  <c r="I1714" i="6" s="1"/>
  <c r="H1713" i="6"/>
  <c r="I1713" i="6" s="1"/>
  <c r="H1712" i="6"/>
  <c r="I1712" i="6" s="1"/>
  <c r="H1711" i="6"/>
  <c r="I1711" i="6" s="1"/>
  <c r="H1710" i="6"/>
  <c r="I1710" i="6" s="1"/>
  <c r="H1709" i="6"/>
  <c r="I1709" i="6" s="1"/>
  <c r="H1708" i="6"/>
  <c r="I1708" i="6" s="1"/>
  <c r="H1707" i="6"/>
  <c r="I1707" i="6" s="1"/>
  <c r="H1706" i="6"/>
  <c r="I1706" i="6" s="1"/>
  <c r="H1705" i="6"/>
  <c r="I1705" i="6" s="1"/>
  <c r="H1704" i="6"/>
  <c r="I1704" i="6" s="1"/>
  <c r="H1703" i="6"/>
  <c r="I1703" i="6" s="1"/>
  <c r="H1702" i="6"/>
  <c r="I1702" i="6" s="1"/>
  <c r="H1701" i="6"/>
  <c r="I1701" i="6" s="1"/>
  <c r="H1700" i="6"/>
  <c r="I1700" i="6" s="1"/>
  <c r="H1699" i="6"/>
  <c r="I1699" i="6" s="1"/>
  <c r="H1698" i="6"/>
  <c r="I1698" i="6" s="1"/>
  <c r="H1697" i="6"/>
  <c r="I1697" i="6" s="1"/>
  <c r="H1696" i="6"/>
  <c r="I1696" i="6" s="1"/>
  <c r="H1695" i="6"/>
  <c r="I1695" i="6" s="1"/>
  <c r="H1694" i="6"/>
  <c r="I1694" i="6" s="1"/>
  <c r="H1693" i="6"/>
  <c r="I1693" i="6" s="1"/>
  <c r="H1692" i="6"/>
  <c r="I1692" i="6" s="1"/>
  <c r="H1691" i="6"/>
  <c r="I1691" i="6" s="1"/>
  <c r="H1690" i="6"/>
  <c r="I1690" i="6" s="1"/>
  <c r="H1689" i="6"/>
  <c r="I1689" i="6" s="1"/>
  <c r="H1688" i="6"/>
  <c r="I1688" i="6" s="1"/>
  <c r="H1687" i="6"/>
  <c r="I1687" i="6" s="1"/>
  <c r="H1686" i="6"/>
  <c r="I1686" i="6" s="1"/>
  <c r="H1685" i="6"/>
  <c r="I1685" i="6" s="1"/>
  <c r="H1684" i="6"/>
  <c r="I1684" i="6" s="1"/>
  <c r="H1683" i="6"/>
  <c r="I1683" i="6" s="1"/>
  <c r="H1682" i="6"/>
  <c r="I1682" i="6" s="1"/>
  <c r="H1681" i="6"/>
  <c r="I1681" i="6" s="1"/>
  <c r="H1680" i="6"/>
  <c r="I1680" i="6" s="1"/>
  <c r="H1679" i="6"/>
  <c r="I1679" i="6" s="1"/>
  <c r="H1678" i="6"/>
  <c r="I1678" i="6" s="1"/>
  <c r="H1677" i="6"/>
  <c r="I1677" i="6" s="1"/>
  <c r="H1676" i="6"/>
  <c r="I1676" i="6" s="1"/>
  <c r="H1675" i="6"/>
  <c r="I1675" i="6" s="1"/>
  <c r="H1674" i="6"/>
  <c r="I1674" i="6" s="1"/>
  <c r="H1673" i="6"/>
  <c r="I1673" i="6" s="1"/>
  <c r="H1672" i="6"/>
  <c r="I1672" i="6" s="1"/>
  <c r="H1671" i="6"/>
  <c r="I1671" i="6" s="1"/>
  <c r="H1670" i="6"/>
  <c r="I1670" i="6" s="1"/>
  <c r="H1669" i="6"/>
  <c r="I1669" i="6" s="1"/>
  <c r="H1668" i="6"/>
  <c r="I1668" i="6" s="1"/>
  <c r="H1667" i="6"/>
  <c r="I1667" i="6" s="1"/>
  <c r="H1666" i="6"/>
  <c r="I1666" i="6" s="1"/>
  <c r="H1665" i="6"/>
  <c r="I1665" i="6" s="1"/>
  <c r="H1664" i="6"/>
  <c r="I1664" i="6" s="1"/>
  <c r="H1663" i="6"/>
  <c r="I1663" i="6" s="1"/>
  <c r="H1662" i="6"/>
  <c r="I1662" i="6" s="1"/>
  <c r="H1661" i="6"/>
  <c r="I1661" i="6" s="1"/>
  <c r="H1660" i="6"/>
  <c r="I1660" i="6" s="1"/>
  <c r="H1659" i="6"/>
  <c r="I1659" i="6" s="1"/>
  <c r="H1658" i="6"/>
  <c r="I1658" i="6" s="1"/>
  <c r="H1657" i="6"/>
  <c r="I1657" i="6" s="1"/>
  <c r="H1656" i="6"/>
  <c r="I1656" i="6" s="1"/>
  <c r="H1655" i="6"/>
  <c r="I1655" i="6" s="1"/>
  <c r="H1654" i="6"/>
  <c r="I1654" i="6" s="1"/>
  <c r="H1653" i="6"/>
  <c r="I1653" i="6" s="1"/>
  <c r="H1652" i="6"/>
  <c r="I1652" i="6" s="1"/>
  <c r="H1651" i="6"/>
  <c r="I1651" i="6" s="1"/>
  <c r="H1650" i="6"/>
  <c r="I1650" i="6" s="1"/>
  <c r="H1649" i="6"/>
  <c r="I1649" i="6" s="1"/>
  <c r="H1648" i="6"/>
  <c r="I1648" i="6" s="1"/>
  <c r="H1647" i="6"/>
  <c r="I1647" i="6" s="1"/>
  <c r="H1646" i="6"/>
  <c r="I1646" i="6" s="1"/>
  <c r="H1645" i="6"/>
  <c r="I1645" i="6" s="1"/>
  <c r="H1644" i="6"/>
  <c r="I1644" i="6" s="1"/>
  <c r="H1643" i="6"/>
  <c r="I1643" i="6" s="1"/>
  <c r="H1642" i="6"/>
  <c r="I1642" i="6" s="1"/>
  <c r="H1641" i="6"/>
  <c r="I1641" i="6" s="1"/>
  <c r="H1640" i="6"/>
  <c r="I1640" i="6" s="1"/>
  <c r="H1639" i="6"/>
  <c r="I1639" i="6" s="1"/>
  <c r="H1638" i="6"/>
  <c r="I1638" i="6" s="1"/>
  <c r="H1637" i="6"/>
  <c r="I1637" i="6" s="1"/>
  <c r="H1636" i="6"/>
  <c r="I1636" i="6" s="1"/>
  <c r="H1635" i="6"/>
  <c r="I1635" i="6" s="1"/>
  <c r="H1634" i="6"/>
  <c r="I1634" i="6" s="1"/>
  <c r="H1633" i="6"/>
  <c r="I1633" i="6" s="1"/>
  <c r="H1632" i="6"/>
  <c r="I1632" i="6" s="1"/>
  <c r="H1631" i="6"/>
  <c r="I1631" i="6" s="1"/>
  <c r="H1630" i="6"/>
  <c r="I1630" i="6" s="1"/>
  <c r="H1629" i="6"/>
  <c r="I1629" i="6" s="1"/>
  <c r="H1628" i="6"/>
  <c r="I1628" i="6" s="1"/>
  <c r="H1627" i="6"/>
  <c r="I1627" i="6" s="1"/>
  <c r="H1626" i="6"/>
  <c r="I1626" i="6" s="1"/>
  <c r="H1625" i="6"/>
  <c r="I1625" i="6" s="1"/>
  <c r="H1624" i="6"/>
  <c r="I1624" i="6" s="1"/>
  <c r="H1623" i="6"/>
  <c r="I1623" i="6" s="1"/>
  <c r="H1622" i="6"/>
  <c r="I1622" i="6" s="1"/>
  <c r="H1621" i="6"/>
  <c r="I1621" i="6" s="1"/>
  <c r="H1620" i="6"/>
  <c r="I1620" i="6" s="1"/>
  <c r="H1619" i="6"/>
  <c r="I1619" i="6" s="1"/>
  <c r="H1618" i="6"/>
  <c r="I1618" i="6" s="1"/>
  <c r="H1617" i="6"/>
  <c r="I1617" i="6" s="1"/>
  <c r="H1616" i="6"/>
  <c r="I1616" i="6" s="1"/>
  <c r="H1615" i="6"/>
  <c r="I1615" i="6" s="1"/>
  <c r="H1614" i="6"/>
  <c r="I1614" i="6" s="1"/>
  <c r="H1613" i="6"/>
  <c r="I1613" i="6" s="1"/>
  <c r="H1612" i="6"/>
  <c r="I1612" i="6" s="1"/>
  <c r="H1611" i="6"/>
  <c r="I1611" i="6" s="1"/>
  <c r="H1610" i="6"/>
  <c r="I1610" i="6" s="1"/>
  <c r="H1609" i="6"/>
  <c r="I1609" i="6" s="1"/>
  <c r="H1608" i="6"/>
  <c r="I1608" i="6" s="1"/>
  <c r="H1607" i="6"/>
  <c r="I1607" i="6" s="1"/>
  <c r="H1606" i="6"/>
  <c r="I1606" i="6" s="1"/>
  <c r="H1605" i="6"/>
  <c r="I1605" i="6" s="1"/>
  <c r="H1604" i="6"/>
  <c r="I1604" i="6" s="1"/>
  <c r="H1603" i="6"/>
  <c r="I1603" i="6" s="1"/>
  <c r="H1602" i="6"/>
  <c r="I1602" i="6" s="1"/>
  <c r="H1601" i="6"/>
  <c r="I1601" i="6" s="1"/>
  <c r="H1600" i="6"/>
  <c r="I1600" i="6" s="1"/>
  <c r="H1599" i="6"/>
  <c r="I1599" i="6" s="1"/>
  <c r="H1598" i="6"/>
  <c r="I1598" i="6" s="1"/>
  <c r="H1597" i="6"/>
  <c r="I1597" i="6" s="1"/>
  <c r="H1596" i="6"/>
  <c r="I1596" i="6" s="1"/>
  <c r="H1595" i="6"/>
  <c r="I1595" i="6" s="1"/>
  <c r="H1594" i="6"/>
  <c r="I1594" i="6" s="1"/>
  <c r="H1593" i="6"/>
  <c r="I1593" i="6" s="1"/>
  <c r="H1592" i="6"/>
  <c r="I1592" i="6" s="1"/>
  <c r="H1591" i="6"/>
  <c r="I1591" i="6" s="1"/>
  <c r="H1590" i="6"/>
  <c r="I1590" i="6" s="1"/>
  <c r="H1589" i="6"/>
  <c r="I1589" i="6" s="1"/>
  <c r="H1588" i="6"/>
  <c r="I1588" i="6" s="1"/>
  <c r="H1587" i="6"/>
  <c r="I1587" i="6" s="1"/>
  <c r="H1586" i="6"/>
  <c r="I1586" i="6" s="1"/>
  <c r="H1585" i="6"/>
  <c r="I1585" i="6" s="1"/>
  <c r="H1584" i="6"/>
  <c r="I1584" i="6" s="1"/>
  <c r="H1583" i="6"/>
  <c r="I1583" i="6" s="1"/>
  <c r="H1582" i="6"/>
  <c r="I1582" i="6" s="1"/>
  <c r="H1581" i="6"/>
  <c r="I1581" i="6" s="1"/>
  <c r="H1580" i="6"/>
  <c r="I1580" i="6" s="1"/>
  <c r="H1579" i="6"/>
  <c r="I1579" i="6" s="1"/>
  <c r="H1578" i="6"/>
  <c r="I1578" i="6" s="1"/>
  <c r="H1577" i="6"/>
  <c r="I1577" i="6" s="1"/>
  <c r="H1576" i="6"/>
  <c r="I1576" i="6" s="1"/>
  <c r="H1575" i="6"/>
  <c r="I1575" i="6" s="1"/>
  <c r="H1574" i="6"/>
  <c r="I1574" i="6" s="1"/>
  <c r="H1573" i="6"/>
  <c r="I1573" i="6" s="1"/>
  <c r="H1572" i="6"/>
  <c r="I1572" i="6" s="1"/>
  <c r="H1571" i="6"/>
  <c r="I1571" i="6" s="1"/>
  <c r="H1570" i="6"/>
  <c r="I1570" i="6" s="1"/>
  <c r="H1569" i="6"/>
  <c r="I1569" i="6" s="1"/>
  <c r="H1568" i="6"/>
  <c r="I1568" i="6" s="1"/>
  <c r="H1567" i="6"/>
  <c r="I1567" i="6" s="1"/>
  <c r="H1566" i="6"/>
  <c r="I1566" i="6" s="1"/>
  <c r="H1565" i="6"/>
  <c r="I1565" i="6" s="1"/>
  <c r="H1564" i="6"/>
  <c r="I1564" i="6" s="1"/>
  <c r="H1563" i="6"/>
  <c r="I1563" i="6" s="1"/>
  <c r="H1562" i="6"/>
  <c r="I1562" i="6" s="1"/>
  <c r="H1561" i="6"/>
  <c r="I1561" i="6" s="1"/>
  <c r="H1560" i="6"/>
  <c r="I1560" i="6" s="1"/>
  <c r="H1559" i="6"/>
  <c r="I1559" i="6" s="1"/>
  <c r="H1558" i="6"/>
  <c r="I1558" i="6" s="1"/>
  <c r="H1557" i="6"/>
  <c r="I1557" i="6" s="1"/>
  <c r="H1556" i="6"/>
  <c r="I1556" i="6" s="1"/>
  <c r="H1555" i="6"/>
  <c r="I1555" i="6" s="1"/>
  <c r="H1554" i="6"/>
  <c r="I1554" i="6" s="1"/>
  <c r="H1553" i="6"/>
  <c r="I1553" i="6" s="1"/>
  <c r="H1552" i="6"/>
  <c r="I1552" i="6" s="1"/>
  <c r="H1551" i="6"/>
  <c r="I1551" i="6" s="1"/>
  <c r="H1550" i="6"/>
  <c r="I1550" i="6" s="1"/>
  <c r="H1549" i="6"/>
  <c r="I1549" i="6" s="1"/>
  <c r="H1548" i="6"/>
  <c r="I1548" i="6" s="1"/>
  <c r="H1547" i="6"/>
  <c r="I1547" i="6" s="1"/>
  <c r="H1546" i="6"/>
  <c r="I1546" i="6" s="1"/>
  <c r="H1545" i="6"/>
  <c r="I1545" i="6" s="1"/>
  <c r="H1544" i="6"/>
  <c r="I1544" i="6" s="1"/>
  <c r="H1543" i="6"/>
  <c r="I1543" i="6" s="1"/>
  <c r="H1542" i="6"/>
  <c r="I1542" i="6" s="1"/>
  <c r="H1541" i="6"/>
  <c r="I1541" i="6" s="1"/>
  <c r="H1540" i="6"/>
  <c r="I1540" i="6" s="1"/>
  <c r="H1539" i="6"/>
  <c r="I1539" i="6" s="1"/>
  <c r="H1538" i="6"/>
  <c r="I1538" i="6" s="1"/>
  <c r="H1537" i="6"/>
  <c r="I1537" i="6" s="1"/>
  <c r="H1536" i="6"/>
  <c r="I1536" i="6" s="1"/>
  <c r="H1535" i="6"/>
  <c r="I1535" i="6" s="1"/>
  <c r="H1534" i="6"/>
  <c r="I1534" i="6" s="1"/>
  <c r="H1533" i="6"/>
  <c r="I1533" i="6" s="1"/>
  <c r="H1532" i="6"/>
  <c r="I1532" i="6" s="1"/>
  <c r="H1531" i="6"/>
  <c r="I1531" i="6" s="1"/>
  <c r="H1530" i="6"/>
  <c r="I1530" i="6" s="1"/>
  <c r="H1529" i="6"/>
  <c r="I1529" i="6" s="1"/>
  <c r="H1528" i="6"/>
  <c r="I1528" i="6" s="1"/>
  <c r="H1527" i="6"/>
  <c r="I1527" i="6" s="1"/>
  <c r="H1526" i="6"/>
  <c r="I1526" i="6" s="1"/>
  <c r="H1525" i="6"/>
  <c r="I1525" i="6" s="1"/>
  <c r="H1524" i="6"/>
  <c r="I1524" i="6" s="1"/>
  <c r="H1523" i="6"/>
  <c r="I1523" i="6" s="1"/>
  <c r="H1522" i="6"/>
  <c r="I1522" i="6" s="1"/>
  <c r="H1521" i="6"/>
  <c r="I1521" i="6" s="1"/>
  <c r="H1520" i="6"/>
  <c r="I1520" i="6" s="1"/>
  <c r="H1519" i="6"/>
  <c r="I1519" i="6" s="1"/>
  <c r="H1518" i="6"/>
  <c r="I1518" i="6" s="1"/>
  <c r="H1517" i="6"/>
  <c r="I1517" i="6" s="1"/>
  <c r="H1516" i="6"/>
  <c r="I1516" i="6" s="1"/>
  <c r="H1515" i="6"/>
  <c r="I1515" i="6" s="1"/>
  <c r="H1514" i="6"/>
  <c r="I1514" i="6" s="1"/>
  <c r="H1513" i="6"/>
  <c r="I1513" i="6" s="1"/>
  <c r="H1512" i="6"/>
  <c r="I1512" i="6" s="1"/>
  <c r="H1511" i="6"/>
  <c r="I1511" i="6" s="1"/>
  <c r="H1510" i="6"/>
  <c r="I1510" i="6" s="1"/>
  <c r="H1509" i="6"/>
  <c r="I1509" i="6" s="1"/>
  <c r="H1508" i="6"/>
  <c r="I1508" i="6" s="1"/>
  <c r="H1507" i="6"/>
  <c r="I1507" i="6" s="1"/>
  <c r="H1506" i="6"/>
  <c r="I1506" i="6" s="1"/>
  <c r="H1505" i="6"/>
  <c r="I1505" i="6" s="1"/>
  <c r="H1504" i="6"/>
  <c r="I1504" i="6" s="1"/>
  <c r="H1503" i="6"/>
  <c r="I1503" i="6" s="1"/>
  <c r="H1502" i="6"/>
  <c r="I1502" i="6" s="1"/>
  <c r="H1501" i="6"/>
  <c r="I1501" i="6" s="1"/>
  <c r="H1500" i="6"/>
  <c r="I1500" i="6" s="1"/>
  <c r="H1499" i="6"/>
  <c r="I1499" i="6" s="1"/>
  <c r="H1498" i="6"/>
  <c r="I1498" i="6" s="1"/>
  <c r="H1497" i="6"/>
  <c r="I1497" i="6" s="1"/>
  <c r="H1496" i="6"/>
  <c r="I1496" i="6" s="1"/>
  <c r="H1495" i="6"/>
  <c r="I1495" i="6" s="1"/>
  <c r="H1494" i="6"/>
  <c r="I1494" i="6" s="1"/>
  <c r="H1493" i="6"/>
  <c r="I1493" i="6" s="1"/>
  <c r="H1492" i="6"/>
  <c r="I1492" i="6" s="1"/>
  <c r="H1491" i="6"/>
  <c r="I1491" i="6" s="1"/>
  <c r="H1490" i="6"/>
  <c r="I1490" i="6" s="1"/>
  <c r="H1489" i="6"/>
  <c r="I1489" i="6" s="1"/>
  <c r="H1488" i="6"/>
  <c r="I1488" i="6" s="1"/>
  <c r="H1487" i="6"/>
  <c r="I1487" i="6" s="1"/>
  <c r="H1486" i="6"/>
  <c r="I1486" i="6" s="1"/>
  <c r="H1485" i="6"/>
  <c r="I1485" i="6" s="1"/>
  <c r="H1484" i="6"/>
  <c r="I1484" i="6" s="1"/>
  <c r="H1483" i="6"/>
  <c r="I1483" i="6" s="1"/>
  <c r="H1482" i="6"/>
  <c r="I1482" i="6" s="1"/>
  <c r="H1481" i="6"/>
  <c r="I1481" i="6" s="1"/>
  <c r="H1480" i="6"/>
  <c r="I1480" i="6" s="1"/>
  <c r="H1479" i="6"/>
  <c r="I1479" i="6" s="1"/>
  <c r="H1478" i="6"/>
  <c r="I1478" i="6" s="1"/>
  <c r="H1477" i="6"/>
  <c r="I1477" i="6" s="1"/>
  <c r="H1476" i="6"/>
  <c r="I1476" i="6" s="1"/>
  <c r="H1475" i="6"/>
  <c r="I1475" i="6" s="1"/>
  <c r="H1474" i="6"/>
  <c r="I1474" i="6" s="1"/>
  <c r="H1473" i="6"/>
  <c r="I1473" i="6" s="1"/>
  <c r="H1472" i="6"/>
  <c r="I1472" i="6" s="1"/>
  <c r="H1471" i="6"/>
  <c r="I1471" i="6" s="1"/>
  <c r="H1470" i="6"/>
  <c r="I1470" i="6" s="1"/>
  <c r="H1469" i="6"/>
  <c r="I1469" i="6" s="1"/>
  <c r="H1468" i="6"/>
  <c r="I1468" i="6" s="1"/>
  <c r="H1467" i="6"/>
  <c r="I1467" i="6" s="1"/>
  <c r="H1466" i="6"/>
  <c r="I1466" i="6" s="1"/>
  <c r="H1465" i="6"/>
  <c r="I1465" i="6" s="1"/>
  <c r="H1464" i="6"/>
  <c r="I1464" i="6" s="1"/>
  <c r="H1463" i="6"/>
  <c r="I1463" i="6" s="1"/>
  <c r="H1462" i="6"/>
  <c r="I1462" i="6" s="1"/>
  <c r="H1461" i="6"/>
  <c r="I1461" i="6" s="1"/>
  <c r="H1460" i="6"/>
  <c r="I1460" i="6" s="1"/>
  <c r="H1459" i="6"/>
  <c r="I1459" i="6" s="1"/>
  <c r="H1458" i="6"/>
  <c r="I1458" i="6" s="1"/>
  <c r="H1457" i="6"/>
  <c r="I1457" i="6" s="1"/>
  <c r="H1456" i="6"/>
  <c r="I1456" i="6" s="1"/>
  <c r="H1455" i="6"/>
  <c r="I1455" i="6" s="1"/>
  <c r="H1454" i="6"/>
  <c r="I1454" i="6" s="1"/>
  <c r="H1453" i="6"/>
  <c r="I1453" i="6" s="1"/>
  <c r="H1452" i="6"/>
  <c r="I1452" i="6" s="1"/>
  <c r="H1451" i="6"/>
  <c r="I1451" i="6" s="1"/>
  <c r="H1450" i="6"/>
  <c r="I1450" i="6" s="1"/>
  <c r="H1449" i="6"/>
  <c r="I1449" i="6" s="1"/>
  <c r="H1448" i="6"/>
  <c r="I1448" i="6" s="1"/>
  <c r="H1447" i="6"/>
  <c r="I1447" i="6" s="1"/>
  <c r="H1446" i="6"/>
  <c r="I1446" i="6" s="1"/>
  <c r="H1445" i="6"/>
  <c r="I1445" i="6" s="1"/>
  <c r="H1444" i="6"/>
  <c r="I1444" i="6" s="1"/>
  <c r="H1443" i="6"/>
  <c r="I1443" i="6" s="1"/>
  <c r="H1442" i="6"/>
  <c r="I1442" i="6" s="1"/>
  <c r="H1441" i="6"/>
  <c r="I1441" i="6" s="1"/>
  <c r="H1440" i="6"/>
  <c r="I1440" i="6" s="1"/>
  <c r="H1439" i="6"/>
  <c r="I1439" i="6" s="1"/>
  <c r="H1438" i="6"/>
  <c r="I1438" i="6" s="1"/>
  <c r="H1437" i="6"/>
  <c r="I1437" i="6" s="1"/>
  <c r="H1436" i="6"/>
  <c r="I1436" i="6" s="1"/>
  <c r="H1435" i="6"/>
  <c r="I1435" i="6" s="1"/>
  <c r="H1434" i="6"/>
  <c r="I1434" i="6" s="1"/>
  <c r="H1433" i="6"/>
  <c r="I1433" i="6" s="1"/>
  <c r="H1432" i="6"/>
  <c r="I1432" i="6" s="1"/>
  <c r="H1431" i="6"/>
  <c r="I1431" i="6" s="1"/>
  <c r="H1430" i="6"/>
  <c r="I1430" i="6" s="1"/>
  <c r="H1429" i="6"/>
  <c r="I1429" i="6" s="1"/>
  <c r="H1428" i="6"/>
  <c r="I1428" i="6" s="1"/>
  <c r="H1427" i="6"/>
  <c r="I1427" i="6" s="1"/>
  <c r="H1426" i="6"/>
  <c r="I1426" i="6" s="1"/>
  <c r="H1425" i="6"/>
  <c r="I1425" i="6" s="1"/>
  <c r="H1424" i="6"/>
  <c r="I1424" i="6" s="1"/>
  <c r="H1423" i="6"/>
  <c r="I1423" i="6" s="1"/>
  <c r="H1422" i="6"/>
  <c r="I1422" i="6" s="1"/>
  <c r="H1421" i="6"/>
  <c r="I1421" i="6" s="1"/>
  <c r="H1420" i="6"/>
  <c r="I1420" i="6" s="1"/>
  <c r="H1419" i="6"/>
  <c r="I1419" i="6" s="1"/>
  <c r="H1418" i="6"/>
  <c r="I1418" i="6" s="1"/>
  <c r="H1417" i="6"/>
  <c r="I1417" i="6" s="1"/>
  <c r="H1416" i="6"/>
  <c r="I1416" i="6" s="1"/>
  <c r="H1415" i="6"/>
  <c r="I1415" i="6" s="1"/>
  <c r="H1414" i="6"/>
  <c r="I1414" i="6" s="1"/>
  <c r="H1413" i="6"/>
  <c r="I1413" i="6" s="1"/>
  <c r="H1412" i="6"/>
  <c r="I1412" i="6" s="1"/>
  <c r="H1411" i="6"/>
  <c r="I1411" i="6" s="1"/>
  <c r="H1410" i="6"/>
  <c r="I1410" i="6" s="1"/>
  <c r="H1409" i="6"/>
  <c r="I1409" i="6" s="1"/>
  <c r="H1408" i="6"/>
  <c r="I1408" i="6" s="1"/>
  <c r="H1407" i="6"/>
  <c r="I1407" i="6" s="1"/>
  <c r="H1406" i="6"/>
  <c r="I1406" i="6" s="1"/>
  <c r="H1405" i="6"/>
  <c r="I1405" i="6" s="1"/>
  <c r="H1404" i="6"/>
  <c r="I1404" i="6" s="1"/>
  <c r="H1403" i="6"/>
  <c r="I1403" i="6" s="1"/>
  <c r="H1402" i="6"/>
  <c r="I1402" i="6" s="1"/>
  <c r="H1401" i="6"/>
  <c r="I1401" i="6" s="1"/>
  <c r="H1400" i="6"/>
  <c r="I1400" i="6" s="1"/>
  <c r="H1399" i="6"/>
  <c r="I1399" i="6" s="1"/>
  <c r="H1398" i="6"/>
  <c r="I1398" i="6" s="1"/>
  <c r="H1397" i="6"/>
  <c r="I1397" i="6" s="1"/>
  <c r="H1396" i="6"/>
  <c r="I1396" i="6" s="1"/>
  <c r="H1395" i="6"/>
  <c r="I1395" i="6" s="1"/>
  <c r="H1394" i="6"/>
  <c r="I1394" i="6" s="1"/>
  <c r="H1393" i="6"/>
  <c r="I1393" i="6" s="1"/>
  <c r="H1392" i="6"/>
  <c r="I1392" i="6" s="1"/>
  <c r="H1391" i="6"/>
  <c r="I1391" i="6" s="1"/>
  <c r="H1390" i="6"/>
  <c r="I1390" i="6" s="1"/>
  <c r="H1389" i="6"/>
  <c r="I1389" i="6" s="1"/>
  <c r="H1388" i="6"/>
  <c r="I1388" i="6" s="1"/>
  <c r="H1387" i="6"/>
  <c r="I1387" i="6" s="1"/>
  <c r="H1386" i="6"/>
  <c r="I1386" i="6" s="1"/>
  <c r="H1385" i="6"/>
  <c r="I1385" i="6" s="1"/>
  <c r="H1384" i="6"/>
  <c r="I1384" i="6" s="1"/>
  <c r="H1383" i="6"/>
  <c r="I1383" i="6" s="1"/>
  <c r="H1382" i="6"/>
  <c r="I1382" i="6" s="1"/>
  <c r="H1381" i="6"/>
  <c r="I1381" i="6" s="1"/>
  <c r="H1380" i="6"/>
  <c r="I1380" i="6" s="1"/>
  <c r="H1379" i="6"/>
  <c r="I1379" i="6" s="1"/>
  <c r="H1378" i="6"/>
  <c r="I1378" i="6" s="1"/>
  <c r="H1377" i="6"/>
  <c r="I1377" i="6" s="1"/>
  <c r="H1376" i="6"/>
  <c r="I1376" i="6" s="1"/>
  <c r="H1375" i="6"/>
  <c r="I1375" i="6" s="1"/>
  <c r="H1374" i="6"/>
  <c r="I1374" i="6" s="1"/>
  <c r="H1373" i="6"/>
  <c r="I1373" i="6" s="1"/>
  <c r="H1372" i="6"/>
  <c r="I1372" i="6" s="1"/>
  <c r="H1371" i="6"/>
  <c r="I1371" i="6" s="1"/>
  <c r="H1370" i="6"/>
  <c r="I1370" i="6" s="1"/>
  <c r="H1369" i="6"/>
  <c r="I1369" i="6" s="1"/>
  <c r="H1368" i="6"/>
  <c r="I1368" i="6" s="1"/>
  <c r="H1367" i="6"/>
  <c r="I1367" i="6" s="1"/>
  <c r="H1366" i="6"/>
  <c r="I1366" i="6" s="1"/>
  <c r="H1365" i="6"/>
  <c r="I1365" i="6" s="1"/>
  <c r="H1364" i="6"/>
  <c r="I1364" i="6" s="1"/>
  <c r="H1363" i="6"/>
  <c r="I1363" i="6" s="1"/>
  <c r="H1362" i="6"/>
  <c r="I1362" i="6" s="1"/>
  <c r="H1361" i="6"/>
  <c r="I1361" i="6" s="1"/>
  <c r="H1360" i="6"/>
  <c r="I1360" i="6" s="1"/>
  <c r="H1359" i="6"/>
  <c r="I1359" i="6" s="1"/>
  <c r="H1358" i="6"/>
  <c r="I1358" i="6" s="1"/>
  <c r="H1357" i="6"/>
  <c r="I1357" i="6" s="1"/>
  <c r="H1356" i="6"/>
  <c r="I1356" i="6" s="1"/>
  <c r="H1355" i="6"/>
  <c r="I1355" i="6" s="1"/>
  <c r="H1354" i="6"/>
  <c r="I1354" i="6" s="1"/>
  <c r="H1353" i="6"/>
  <c r="I1353" i="6" s="1"/>
  <c r="H1352" i="6"/>
  <c r="I1352" i="6" s="1"/>
  <c r="H1351" i="6"/>
  <c r="I1351" i="6" s="1"/>
  <c r="H1350" i="6"/>
  <c r="I1350" i="6" s="1"/>
  <c r="H1349" i="6"/>
  <c r="I1349" i="6" s="1"/>
  <c r="H1348" i="6"/>
  <c r="I1348" i="6" s="1"/>
  <c r="H1347" i="6"/>
  <c r="I1347" i="6" s="1"/>
  <c r="H1346" i="6"/>
  <c r="I1346" i="6" s="1"/>
  <c r="H1345" i="6"/>
  <c r="I1345" i="6" s="1"/>
  <c r="H1344" i="6"/>
  <c r="I1344" i="6" s="1"/>
  <c r="H1343" i="6"/>
  <c r="I1343" i="6" s="1"/>
  <c r="H1342" i="6"/>
  <c r="I1342" i="6" s="1"/>
  <c r="H1341" i="6"/>
  <c r="I1341" i="6" s="1"/>
  <c r="H1340" i="6"/>
  <c r="I1340" i="6" s="1"/>
  <c r="H1339" i="6"/>
  <c r="I1339" i="6" s="1"/>
  <c r="H1338" i="6"/>
  <c r="I1338" i="6" s="1"/>
  <c r="H1337" i="6"/>
  <c r="I1337" i="6" s="1"/>
  <c r="H1336" i="6"/>
  <c r="I1336" i="6" s="1"/>
  <c r="H1335" i="6"/>
  <c r="I1335" i="6" s="1"/>
  <c r="H1334" i="6"/>
  <c r="I1334" i="6" s="1"/>
  <c r="H1333" i="6"/>
  <c r="I1333" i="6" s="1"/>
  <c r="H1332" i="6"/>
  <c r="I1332" i="6" s="1"/>
  <c r="H1331" i="6"/>
  <c r="I1331" i="6" s="1"/>
  <c r="H1330" i="6"/>
  <c r="I1330" i="6" s="1"/>
  <c r="H1329" i="6"/>
  <c r="I1329" i="6" s="1"/>
  <c r="H1328" i="6"/>
  <c r="I1328" i="6" s="1"/>
  <c r="H1327" i="6"/>
  <c r="I1327" i="6" s="1"/>
  <c r="H1326" i="6"/>
  <c r="I1326" i="6" s="1"/>
  <c r="H1325" i="6"/>
  <c r="I1325" i="6" s="1"/>
  <c r="H1324" i="6"/>
  <c r="I1324" i="6" s="1"/>
  <c r="H1323" i="6"/>
  <c r="I1323" i="6" s="1"/>
  <c r="H1322" i="6"/>
  <c r="I1322" i="6" s="1"/>
  <c r="H1321" i="6"/>
  <c r="I1321" i="6" s="1"/>
  <c r="H1320" i="6"/>
  <c r="I1320" i="6" s="1"/>
  <c r="H1319" i="6"/>
  <c r="I1319" i="6" s="1"/>
  <c r="H1318" i="6"/>
  <c r="I1318" i="6" s="1"/>
  <c r="H1317" i="6"/>
  <c r="I1317" i="6" s="1"/>
  <c r="H1316" i="6"/>
  <c r="I1316" i="6" s="1"/>
  <c r="H1315" i="6"/>
  <c r="I1315" i="6" s="1"/>
  <c r="H1314" i="6"/>
  <c r="I1314" i="6" s="1"/>
  <c r="H1313" i="6"/>
  <c r="I1313" i="6" s="1"/>
  <c r="H1312" i="6"/>
  <c r="I1312" i="6" s="1"/>
  <c r="H1311" i="6"/>
  <c r="I1311" i="6" s="1"/>
  <c r="H1310" i="6"/>
  <c r="I1310" i="6" s="1"/>
  <c r="H1309" i="6"/>
  <c r="I1309" i="6" s="1"/>
  <c r="H1308" i="6"/>
  <c r="I1308" i="6" s="1"/>
  <c r="H1307" i="6"/>
  <c r="I1307" i="6" s="1"/>
  <c r="H1306" i="6"/>
  <c r="I1306" i="6" s="1"/>
  <c r="H1305" i="6"/>
  <c r="I1305" i="6" s="1"/>
  <c r="H1304" i="6"/>
  <c r="I1304" i="6" s="1"/>
  <c r="H1303" i="6"/>
  <c r="I1303" i="6" s="1"/>
  <c r="H1302" i="6"/>
  <c r="I1302" i="6" s="1"/>
  <c r="H1301" i="6"/>
  <c r="I1301" i="6" s="1"/>
  <c r="H1300" i="6"/>
  <c r="I1300" i="6" s="1"/>
  <c r="H1299" i="6"/>
  <c r="I1299" i="6" s="1"/>
  <c r="H1298" i="6"/>
  <c r="I1298" i="6" s="1"/>
  <c r="H1297" i="6"/>
  <c r="I1297" i="6" s="1"/>
  <c r="H1296" i="6"/>
  <c r="I1296" i="6" s="1"/>
  <c r="H1295" i="6"/>
  <c r="I1295" i="6" s="1"/>
  <c r="H1294" i="6"/>
  <c r="I1294" i="6" s="1"/>
  <c r="H1293" i="6"/>
  <c r="I1293" i="6" s="1"/>
  <c r="H1292" i="6"/>
  <c r="I1292" i="6" s="1"/>
  <c r="H1291" i="6"/>
  <c r="I1291" i="6" s="1"/>
  <c r="H1290" i="6"/>
  <c r="I1290" i="6" s="1"/>
  <c r="H1289" i="6"/>
  <c r="I1289" i="6" s="1"/>
  <c r="H1288" i="6"/>
  <c r="I1288" i="6" s="1"/>
  <c r="H1287" i="6"/>
  <c r="I1287" i="6" s="1"/>
  <c r="H1286" i="6"/>
  <c r="I1286" i="6" s="1"/>
  <c r="H1285" i="6"/>
  <c r="I1285" i="6" s="1"/>
  <c r="H1284" i="6"/>
  <c r="I1284" i="6" s="1"/>
  <c r="H1283" i="6"/>
  <c r="I1283" i="6" s="1"/>
  <c r="H1282" i="6"/>
  <c r="I1282" i="6" s="1"/>
  <c r="H1281" i="6"/>
  <c r="I1281" i="6" s="1"/>
  <c r="H1280" i="6"/>
  <c r="I1280" i="6" s="1"/>
  <c r="H1279" i="6"/>
  <c r="I1279" i="6" s="1"/>
  <c r="H1278" i="6"/>
  <c r="I1278" i="6" s="1"/>
  <c r="H1277" i="6"/>
  <c r="I1277" i="6" s="1"/>
  <c r="H1276" i="6"/>
  <c r="I1276" i="6" s="1"/>
  <c r="H1275" i="6"/>
  <c r="I1275" i="6" s="1"/>
  <c r="H1274" i="6"/>
  <c r="I1274" i="6" s="1"/>
  <c r="H1273" i="6"/>
  <c r="I1273" i="6" s="1"/>
  <c r="H1272" i="6"/>
  <c r="I1272" i="6" s="1"/>
  <c r="H1271" i="6"/>
  <c r="I1271" i="6" s="1"/>
  <c r="H1270" i="6"/>
  <c r="I1270" i="6" s="1"/>
  <c r="H1269" i="6"/>
  <c r="I1269" i="6" s="1"/>
  <c r="H1268" i="6"/>
  <c r="I1268" i="6" s="1"/>
  <c r="H1267" i="6"/>
  <c r="I1267" i="6" s="1"/>
  <c r="H1266" i="6"/>
  <c r="I1266" i="6" s="1"/>
  <c r="H1265" i="6"/>
  <c r="I1265" i="6" s="1"/>
  <c r="H1264" i="6"/>
  <c r="I1264" i="6" s="1"/>
  <c r="H1263" i="6"/>
  <c r="I1263" i="6" s="1"/>
  <c r="H1262" i="6"/>
  <c r="I1262" i="6" s="1"/>
  <c r="H1261" i="6"/>
  <c r="I1261" i="6" s="1"/>
  <c r="H1260" i="6"/>
  <c r="I1260" i="6" s="1"/>
  <c r="H1259" i="6"/>
  <c r="I1259" i="6" s="1"/>
  <c r="H1258" i="6"/>
  <c r="I1258" i="6" s="1"/>
  <c r="H1257" i="6"/>
  <c r="I1257" i="6" s="1"/>
  <c r="H1256" i="6"/>
  <c r="I1256" i="6" s="1"/>
  <c r="H1255" i="6"/>
  <c r="I1255" i="6" s="1"/>
  <c r="H1254" i="6"/>
  <c r="I1254" i="6" s="1"/>
  <c r="H1253" i="6"/>
  <c r="I1253" i="6" s="1"/>
  <c r="H1252" i="6"/>
  <c r="I1252" i="6" s="1"/>
  <c r="H1251" i="6"/>
  <c r="I1251" i="6" s="1"/>
  <c r="H1250" i="6"/>
  <c r="I1250" i="6" s="1"/>
  <c r="H1249" i="6"/>
  <c r="I1249" i="6" s="1"/>
  <c r="H1248" i="6"/>
  <c r="I1248" i="6" s="1"/>
  <c r="H1247" i="6"/>
  <c r="I1247" i="6" s="1"/>
  <c r="H1246" i="6"/>
  <c r="I1246" i="6" s="1"/>
  <c r="H1245" i="6"/>
  <c r="I1245" i="6" s="1"/>
  <c r="H1244" i="6"/>
  <c r="I1244" i="6" s="1"/>
  <c r="H1243" i="6"/>
  <c r="I1243" i="6" s="1"/>
  <c r="H1242" i="6"/>
  <c r="I1242" i="6" s="1"/>
  <c r="H1241" i="6"/>
  <c r="I1241" i="6" s="1"/>
  <c r="H1240" i="6"/>
  <c r="I1240" i="6" s="1"/>
  <c r="H1239" i="6"/>
  <c r="I1239" i="6" s="1"/>
  <c r="H1238" i="6"/>
  <c r="I1238" i="6" s="1"/>
  <c r="H1237" i="6"/>
  <c r="I1237" i="6" s="1"/>
  <c r="H1236" i="6"/>
  <c r="I1236" i="6" s="1"/>
  <c r="H1235" i="6"/>
  <c r="I1235" i="6" s="1"/>
  <c r="H1234" i="6"/>
  <c r="I1234" i="6" s="1"/>
  <c r="H1233" i="6"/>
  <c r="I1233" i="6" s="1"/>
  <c r="H1232" i="6"/>
  <c r="I1232" i="6" s="1"/>
  <c r="H1231" i="6"/>
  <c r="I1231" i="6" s="1"/>
  <c r="H1230" i="6"/>
  <c r="I1230" i="6" s="1"/>
  <c r="H1229" i="6"/>
  <c r="I1229" i="6" s="1"/>
  <c r="H1228" i="6"/>
  <c r="I1228" i="6" s="1"/>
  <c r="H1227" i="6"/>
  <c r="I1227" i="6" s="1"/>
  <c r="H1226" i="6"/>
  <c r="I1226" i="6" s="1"/>
  <c r="H1225" i="6"/>
  <c r="I1225" i="6" s="1"/>
  <c r="H1224" i="6"/>
  <c r="I1224" i="6" s="1"/>
  <c r="H1223" i="6"/>
  <c r="I1223" i="6" s="1"/>
  <c r="H1222" i="6"/>
  <c r="I1222" i="6" s="1"/>
  <c r="H1221" i="6"/>
  <c r="I1221" i="6" s="1"/>
  <c r="H1220" i="6"/>
  <c r="I1220" i="6" s="1"/>
  <c r="H1219" i="6"/>
  <c r="I1219" i="6" s="1"/>
  <c r="H1218" i="6"/>
  <c r="I1218" i="6" s="1"/>
  <c r="H1217" i="6"/>
  <c r="I1217" i="6" s="1"/>
  <c r="H1216" i="6"/>
  <c r="I1216" i="6" s="1"/>
  <c r="H1215" i="6"/>
  <c r="I1215" i="6" s="1"/>
  <c r="H1214" i="6"/>
  <c r="I1214" i="6" s="1"/>
  <c r="H1213" i="6"/>
  <c r="I1213" i="6" s="1"/>
  <c r="H1212" i="6"/>
  <c r="I1212" i="6" s="1"/>
  <c r="H1211" i="6"/>
  <c r="I1211" i="6" s="1"/>
  <c r="H1210" i="6"/>
  <c r="I1210" i="6" s="1"/>
  <c r="H1209" i="6"/>
  <c r="I1209" i="6" s="1"/>
  <c r="H1208" i="6"/>
  <c r="I1208" i="6" s="1"/>
  <c r="H1207" i="6"/>
  <c r="I1207" i="6" s="1"/>
  <c r="H1206" i="6"/>
  <c r="I1206" i="6" s="1"/>
  <c r="H1205" i="6"/>
  <c r="I1205" i="6" s="1"/>
  <c r="H1204" i="6"/>
  <c r="I1204" i="6" s="1"/>
  <c r="H1203" i="6"/>
  <c r="I1203" i="6" s="1"/>
  <c r="H1202" i="6"/>
  <c r="I1202" i="6" s="1"/>
  <c r="H1201" i="6"/>
  <c r="I1201" i="6" s="1"/>
  <c r="H1200" i="6"/>
  <c r="I1200" i="6" s="1"/>
  <c r="H1199" i="6"/>
  <c r="I1199" i="6" s="1"/>
  <c r="H1198" i="6"/>
  <c r="I1198" i="6" s="1"/>
  <c r="H1197" i="6"/>
  <c r="I1197" i="6" s="1"/>
  <c r="H1196" i="6"/>
  <c r="I1196" i="6" s="1"/>
  <c r="H1195" i="6"/>
  <c r="I1195" i="6" s="1"/>
  <c r="H1194" i="6"/>
  <c r="I1194" i="6" s="1"/>
  <c r="H1193" i="6"/>
  <c r="I1193" i="6" s="1"/>
  <c r="H1192" i="6"/>
  <c r="I1192" i="6" s="1"/>
  <c r="H1191" i="6"/>
  <c r="I1191" i="6" s="1"/>
  <c r="H1190" i="6"/>
  <c r="I1190" i="6" s="1"/>
  <c r="H1189" i="6"/>
  <c r="I1189" i="6" s="1"/>
  <c r="H1188" i="6"/>
  <c r="I1188" i="6" s="1"/>
  <c r="H1187" i="6"/>
  <c r="I1187" i="6" s="1"/>
  <c r="H1186" i="6"/>
  <c r="I1186" i="6" s="1"/>
  <c r="H1185" i="6"/>
  <c r="I1185" i="6" s="1"/>
  <c r="H1184" i="6"/>
  <c r="I1184" i="6" s="1"/>
  <c r="H1183" i="6"/>
  <c r="I1183" i="6" s="1"/>
  <c r="H1182" i="6"/>
  <c r="I1182" i="6" s="1"/>
  <c r="H1181" i="6"/>
  <c r="I1181" i="6" s="1"/>
  <c r="H1180" i="6"/>
  <c r="I1180" i="6" s="1"/>
  <c r="H1179" i="6"/>
  <c r="I1179" i="6" s="1"/>
  <c r="H1178" i="6"/>
  <c r="I1178" i="6" s="1"/>
  <c r="H1177" i="6"/>
  <c r="I1177" i="6" s="1"/>
  <c r="H1176" i="6"/>
  <c r="I1176" i="6" s="1"/>
  <c r="H1175" i="6"/>
  <c r="I1175" i="6" s="1"/>
  <c r="H1174" i="6"/>
  <c r="I1174" i="6" s="1"/>
  <c r="H1173" i="6"/>
  <c r="I1173" i="6" s="1"/>
  <c r="H1172" i="6"/>
  <c r="I1172" i="6" s="1"/>
  <c r="H1171" i="6"/>
  <c r="I1171" i="6" s="1"/>
  <c r="H1170" i="6"/>
  <c r="I1170" i="6" s="1"/>
  <c r="H1169" i="6"/>
  <c r="I1169" i="6" s="1"/>
  <c r="H1168" i="6"/>
  <c r="I1168" i="6" s="1"/>
  <c r="H1167" i="6"/>
  <c r="I1167" i="6" s="1"/>
  <c r="H1166" i="6"/>
  <c r="I1166" i="6" s="1"/>
  <c r="H1165" i="6"/>
  <c r="I1165" i="6" s="1"/>
  <c r="H1164" i="6"/>
  <c r="I1164" i="6" s="1"/>
  <c r="H1163" i="6"/>
  <c r="I1163" i="6" s="1"/>
  <c r="H1162" i="6"/>
  <c r="I1162" i="6" s="1"/>
  <c r="H1161" i="6"/>
  <c r="I1161" i="6" s="1"/>
  <c r="H1160" i="6"/>
  <c r="I1160" i="6" s="1"/>
  <c r="H1159" i="6"/>
  <c r="I1159" i="6" s="1"/>
  <c r="H1158" i="6"/>
  <c r="I1158" i="6" s="1"/>
  <c r="H1157" i="6"/>
  <c r="I1157" i="6" s="1"/>
  <c r="H1156" i="6"/>
  <c r="I1156" i="6" s="1"/>
  <c r="H1155" i="6"/>
  <c r="I1155" i="6" s="1"/>
  <c r="H1154" i="6"/>
  <c r="I1154" i="6" s="1"/>
  <c r="H1153" i="6"/>
  <c r="I1153" i="6" s="1"/>
  <c r="H1152" i="6"/>
  <c r="I1152" i="6" s="1"/>
  <c r="H1151" i="6"/>
  <c r="I1151" i="6" s="1"/>
  <c r="H1150" i="6"/>
  <c r="I1150" i="6" s="1"/>
  <c r="H1149" i="6"/>
  <c r="I1149" i="6" s="1"/>
  <c r="H1148" i="6"/>
  <c r="I1148" i="6" s="1"/>
  <c r="H1147" i="6"/>
  <c r="I1147" i="6" s="1"/>
  <c r="H1146" i="6"/>
  <c r="I1146" i="6" s="1"/>
  <c r="H1145" i="6"/>
  <c r="I1145" i="6" s="1"/>
  <c r="H1144" i="6"/>
  <c r="I1144" i="6" s="1"/>
  <c r="H1143" i="6"/>
  <c r="I1143" i="6" s="1"/>
  <c r="H1142" i="6"/>
  <c r="I1142" i="6" s="1"/>
  <c r="H1141" i="6"/>
  <c r="I1141" i="6" s="1"/>
  <c r="H1140" i="6"/>
  <c r="I1140" i="6" s="1"/>
  <c r="H1139" i="6"/>
  <c r="I1139" i="6" s="1"/>
  <c r="H1138" i="6"/>
  <c r="I1138" i="6" s="1"/>
  <c r="H1137" i="6"/>
  <c r="I1137" i="6" s="1"/>
  <c r="H1136" i="6"/>
  <c r="I1136" i="6" s="1"/>
  <c r="H1135" i="6"/>
  <c r="I1135" i="6" s="1"/>
  <c r="H1134" i="6"/>
  <c r="I1134" i="6" s="1"/>
  <c r="H1133" i="6"/>
  <c r="I1133" i="6" s="1"/>
  <c r="H1132" i="6"/>
  <c r="I1132" i="6" s="1"/>
  <c r="H1131" i="6"/>
  <c r="I1131" i="6" s="1"/>
  <c r="H1130" i="6"/>
  <c r="I1130" i="6" s="1"/>
  <c r="H1129" i="6"/>
  <c r="I1129" i="6" s="1"/>
  <c r="H1128" i="6"/>
  <c r="I1128" i="6" s="1"/>
  <c r="H1127" i="6"/>
  <c r="I1127" i="6" s="1"/>
  <c r="H1126" i="6"/>
  <c r="I1126" i="6" s="1"/>
  <c r="H1125" i="6"/>
  <c r="I1125" i="6" s="1"/>
  <c r="H1124" i="6"/>
  <c r="I1124" i="6" s="1"/>
  <c r="H1123" i="6"/>
  <c r="I1123" i="6" s="1"/>
  <c r="H1122" i="6"/>
  <c r="I1122" i="6" s="1"/>
  <c r="H1121" i="6"/>
  <c r="I1121" i="6" s="1"/>
  <c r="H1120" i="6"/>
  <c r="I1120" i="6" s="1"/>
  <c r="H1119" i="6"/>
  <c r="I1119" i="6" s="1"/>
  <c r="H1118" i="6"/>
  <c r="I1118" i="6" s="1"/>
  <c r="H1117" i="6"/>
  <c r="I1117" i="6" s="1"/>
  <c r="H1116" i="6"/>
  <c r="I1116" i="6" s="1"/>
  <c r="H1115" i="6"/>
  <c r="I1115" i="6" s="1"/>
  <c r="H1114" i="6"/>
  <c r="I1114" i="6" s="1"/>
  <c r="H1113" i="6"/>
  <c r="I1113" i="6" s="1"/>
  <c r="H1112" i="6"/>
  <c r="I1112" i="6" s="1"/>
  <c r="H1111" i="6"/>
  <c r="I1111" i="6" s="1"/>
  <c r="H1110" i="6"/>
  <c r="I1110" i="6" s="1"/>
  <c r="H1109" i="6"/>
  <c r="I1109" i="6" s="1"/>
  <c r="H1108" i="6"/>
  <c r="I1108" i="6" s="1"/>
  <c r="H1107" i="6"/>
  <c r="I1107" i="6" s="1"/>
  <c r="H1106" i="6"/>
  <c r="I1106" i="6" s="1"/>
  <c r="H1105" i="6"/>
  <c r="I1105" i="6" s="1"/>
  <c r="H1104" i="6"/>
  <c r="I1104" i="6" s="1"/>
  <c r="H1103" i="6"/>
  <c r="I1103" i="6" s="1"/>
  <c r="H1102" i="6"/>
  <c r="I1102" i="6" s="1"/>
  <c r="H1101" i="6"/>
  <c r="I1101" i="6" s="1"/>
  <c r="H1100" i="6"/>
  <c r="I1100" i="6" s="1"/>
  <c r="H1099" i="6"/>
  <c r="I1099" i="6" s="1"/>
  <c r="H1098" i="6"/>
  <c r="I1098" i="6" s="1"/>
  <c r="H1097" i="6"/>
  <c r="I1097" i="6" s="1"/>
  <c r="H1096" i="6"/>
  <c r="I1096" i="6" s="1"/>
  <c r="H1095" i="6"/>
  <c r="I1095" i="6" s="1"/>
  <c r="H1094" i="6"/>
  <c r="I1094" i="6" s="1"/>
  <c r="H1093" i="6"/>
  <c r="I1093" i="6" s="1"/>
  <c r="H1092" i="6"/>
  <c r="I1092" i="6" s="1"/>
  <c r="H1091" i="6"/>
  <c r="I1091" i="6" s="1"/>
  <c r="H1090" i="6"/>
  <c r="I1090" i="6" s="1"/>
  <c r="H1089" i="6"/>
  <c r="I1089" i="6" s="1"/>
  <c r="H1088" i="6"/>
  <c r="I1088" i="6" s="1"/>
  <c r="H1087" i="6"/>
  <c r="I1087" i="6" s="1"/>
  <c r="H1086" i="6"/>
  <c r="I1086" i="6" s="1"/>
  <c r="H1085" i="6"/>
  <c r="I1085" i="6" s="1"/>
  <c r="H1084" i="6"/>
  <c r="I1084" i="6" s="1"/>
  <c r="H1083" i="6"/>
  <c r="I1083" i="6" s="1"/>
  <c r="H1082" i="6"/>
  <c r="I1082" i="6" s="1"/>
  <c r="H1081" i="6"/>
  <c r="I1081" i="6" s="1"/>
  <c r="H1080" i="6"/>
  <c r="I1080" i="6" s="1"/>
  <c r="H1079" i="6"/>
  <c r="I1079" i="6" s="1"/>
  <c r="H1078" i="6"/>
  <c r="I1078" i="6" s="1"/>
  <c r="H1077" i="6"/>
  <c r="I1077" i="6" s="1"/>
  <c r="H1076" i="6"/>
  <c r="I1076" i="6" s="1"/>
  <c r="H1075" i="6"/>
  <c r="I1075" i="6" s="1"/>
  <c r="H1074" i="6"/>
  <c r="I1074" i="6" s="1"/>
  <c r="H1073" i="6"/>
  <c r="I1073" i="6" s="1"/>
  <c r="H1072" i="6"/>
  <c r="I1072" i="6" s="1"/>
  <c r="H1071" i="6"/>
  <c r="I1071" i="6" s="1"/>
  <c r="H1070" i="6"/>
  <c r="I1070" i="6" s="1"/>
  <c r="H1069" i="6"/>
  <c r="I1069" i="6" s="1"/>
  <c r="H1068" i="6"/>
  <c r="I1068" i="6" s="1"/>
  <c r="H1067" i="6"/>
  <c r="I1067" i="6" s="1"/>
  <c r="H1066" i="6"/>
  <c r="I1066" i="6" s="1"/>
  <c r="H1065" i="6"/>
  <c r="I1065" i="6" s="1"/>
  <c r="H1064" i="6"/>
  <c r="I1064" i="6" s="1"/>
  <c r="H1063" i="6"/>
  <c r="I1063" i="6" s="1"/>
  <c r="H1062" i="6"/>
  <c r="I1062" i="6" s="1"/>
  <c r="H1061" i="6"/>
  <c r="I1061" i="6" s="1"/>
  <c r="H1060" i="6"/>
  <c r="I1060" i="6" s="1"/>
  <c r="H1059" i="6"/>
  <c r="I1059" i="6" s="1"/>
  <c r="H1058" i="6"/>
  <c r="I1058" i="6" s="1"/>
  <c r="H1057" i="6"/>
  <c r="I1057" i="6" s="1"/>
  <c r="H1056" i="6"/>
  <c r="I1056" i="6" s="1"/>
  <c r="H1055" i="6"/>
  <c r="I1055" i="6" s="1"/>
  <c r="H1054" i="6"/>
  <c r="I1054" i="6" s="1"/>
  <c r="H1053" i="6"/>
  <c r="I1053" i="6" s="1"/>
  <c r="H1052" i="6"/>
  <c r="I1052" i="6" s="1"/>
  <c r="H1051" i="6"/>
  <c r="I1051" i="6" s="1"/>
  <c r="H1050" i="6"/>
  <c r="I1050" i="6" s="1"/>
  <c r="H1049" i="6"/>
  <c r="I1049" i="6" s="1"/>
  <c r="H1048" i="6"/>
  <c r="I1048" i="6" s="1"/>
  <c r="H1047" i="6"/>
  <c r="I1047" i="6" s="1"/>
  <c r="H1046" i="6"/>
  <c r="I1046" i="6" s="1"/>
  <c r="H1045" i="6"/>
  <c r="I1045" i="6" s="1"/>
  <c r="H1044" i="6"/>
  <c r="I1044" i="6" s="1"/>
  <c r="H1043" i="6"/>
  <c r="I1043" i="6" s="1"/>
  <c r="H1042" i="6"/>
  <c r="I1042" i="6" s="1"/>
  <c r="H1041" i="6"/>
  <c r="I1041" i="6" s="1"/>
  <c r="H1040" i="6"/>
  <c r="I1040" i="6" s="1"/>
  <c r="H1039" i="6"/>
  <c r="I1039" i="6" s="1"/>
  <c r="H1038" i="6"/>
  <c r="I1038" i="6" s="1"/>
  <c r="H1037" i="6"/>
  <c r="I1037" i="6" s="1"/>
  <c r="H1036" i="6"/>
  <c r="I1036" i="6" s="1"/>
  <c r="H1035" i="6"/>
  <c r="I1035" i="6" s="1"/>
  <c r="H1034" i="6"/>
  <c r="I1034" i="6" s="1"/>
  <c r="H1033" i="6"/>
  <c r="I1033" i="6" s="1"/>
  <c r="H1032" i="6"/>
  <c r="I1032" i="6" s="1"/>
  <c r="H1031" i="6"/>
  <c r="I1031" i="6" s="1"/>
  <c r="H1030" i="6"/>
  <c r="I1030" i="6" s="1"/>
  <c r="H1029" i="6"/>
  <c r="I1029" i="6" s="1"/>
  <c r="H1028" i="6"/>
  <c r="I1028" i="6" s="1"/>
  <c r="H1027" i="6"/>
  <c r="I1027" i="6" s="1"/>
  <c r="H1026" i="6"/>
  <c r="I1026" i="6" s="1"/>
  <c r="H1025" i="6"/>
  <c r="I1025" i="6" s="1"/>
  <c r="H1024" i="6"/>
  <c r="I1024" i="6" s="1"/>
  <c r="H1023" i="6"/>
  <c r="I1023" i="6" s="1"/>
  <c r="H1022" i="6"/>
  <c r="I1022" i="6" s="1"/>
  <c r="H1021" i="6"/>
  <c r="I1021" i="6" s="1"/>
  <c r="H1020" i="6"/>
  <c r="I1020" i="6" s="1"/>
  <c r="H1019" i="6"/>
  <c r="I1019" i="6" s="1"/>
  <c r="H1018" i="6"/>
  <c r="I1018" i="6" s="1"/>
  <c r="H1017" i="6"/>
  <c r="I1017" i="6" s="1"/>
  <c r="H1016" i="6"/>
  <c r="I1016" i="6" s="1"/>
  <c r="H1015" i="6"/>
  <c r="I1015" i="6" s="1"/>
  <c r="H1014" i="6"/>
  <c r="I1014" i="6" s="1"/>
  <c r="H1013" i="6"/>
  <c r="I1013" i="6" s="1"/>
  <c r="H1012" i="6"/>
  <c r="I1012" i="6" s="1"/>
  <c r="H1011" i="6"/>
  <c r="I1011" i="6" s="1"/>
  <c r="H1010" i="6"/>
  <c r="I1010" i="6" s="1"/>
  <c r="H1009" i="6"/>
  <c r="I1009" i="6" s="1"/>
  <c r="H1008" i="6"/>
  <c r="I1008" i="6" s="1"/>
  <c r="H1007" i="6"/>
  <c r="I1007" i="6" s="1"/>
  <c r="H1006" i="6"/>
  <c r="I1006" i="6" s="1"/>
  <c r="H1005" i="6"/>
  <c r="I1005" i="6" s="1"/>
  <c r="H1004" i="6"/>
  <c r="I1004" i="6" s="1"/>
  <c r="H1003" i="6"/>
  <c r="I1003" i="6" s="1"/>
  <c r="H1002" i="6"/>
  <c r="I1002" i="6" s="1"/>
  <c r="H1001" i="6"/>
  <c r="I1001" i="6" s="1"/>
  <c r="H1000" i="6"/>
  <c r="I1000" i="6" s="1"/>
  <c r="H999" i="6"/>
  <c r="I999" i="6" s="1"/>
  <c r="H998" i="6"/>
  <c r="I998" i="6" s="1"/>
  <c r="H997" i="6"/>
  <c r="I997" i="6" s="1"/>
  <c r="H996" i="6"/>
  <c r="I996" i="6" s="1"/>
  <c r="H995" i="6"/>
  <c r="I995" i="6" s="1"/>
  <c r="H994" i="6"/>
  <c r="I994" i="6" s="1"/>
  <c r="H993" i="6"/>
  <c r="I993" i="6" s="1"/>
  <c r="H992" i="6"/>
  <c r="I992" i="6" s="1"/>
  <c r="H991" i="6"/>
  <c r="I991" i="6" s="1"/>
  <c r="H990" i="6"/>
  <c r="I990" i="6" s="1"/>
  <c r="H989" i="6"/>
  <c r="I989" i="6" s="1"/>
  <c r="H988" i="6"/>
  <c r="I988" i="6" s="1"/>
  <c r="H987" i="6"/>
  <c r="I987" i="6" s="1"/>
  <c r="H986" i="6"/>
  <c r="I986" i="6" s="1"/>
  <c r="H985" i="6"/>
  <c r="I985" i="6" s="1"/>
  <c r="H984" i="6"/>
  <c r="I984" i="6" s="1"/>
  <c r="H983" i="6"/>
  <c r="I983" i="6" s="1"/>
  <c r="H982" i="6"/>
  <c r="I982" i="6" s="1"/>
  <c r="H981" i="6"/>
  <c r="I981" i="6" s="1"/>
  <c r="H980" i="6"/>
  <c r="I980" i="6" s="1"/>
  <c r="H979" i="6"/>
  <c r="I979" i="6" s="1"/>
  <c r="H978" i="6"/>
  <c r="I978" i="6" s="1"/>
  <c r="H977" i="6"/>
  <c r="I977" i="6" s="1"/>
  <c r="H976" i="6"/>
  <c r="I976" i="6" s="1"/>
  <c r="H975" i="6"/>
  <c r="I975" i="6" s="1"/>
  <c r="H974" i="6"/>
  <c r="I974" i="6" s="1"/>
  <c r="H973" i="6"/>
  <c r="I973" i="6" s="1"/>
  <c r="H972" i="6"/>
  <c r="I972" i="6" s="1"/>
  <c r="H971" i="6"/>
  <c r="I971" i="6" s="1"/>
  <c r="H970" i="6"/>
  <c r="I970" i="6" s="1"/>
  <c r="H969" i="6"/>
  <c r="I969" i="6" s="1"/>
  <c r="H968" i="6"/>
  <c r="I968" i="6" s="1"/>
  <c r="H967" i="6"/>
  <c r="I967" i="6" s="1"/>
  <c r="H966" i="6"/>
  <c r="I966" i="6" s="1"/>
  <c r="H965" i="6"/>
  <c r="I965" i="6" s="1"/>
  <c r="H964" i="6"/>
  <c r="I964" i="6" s="1"/>
  <c r="H963" i="6"/>
  <c r="I963" i="6" s="1"/>
  <c r="H962" i="6"/>
  <c r="I962" i="6" s="1"/>
  <c r="H961" i="6"/>
  <c r="I961" i="6" s="1"/>
  <c r="H960" i="6"/>
  <c r="I960" i="6" s="1"/>
  <c r="H959" i="6"/>
  <c r="I959" i="6" s="1"/>
  <c r="H958" i="6"/>
  <c r="I958" i="6" s="1"/>
  <c r="H957" i="6"/>
  <c r="I957" i="6" s="1"/>
  <c r="H956" i="6"/>
  <c r="I956" i="6" s="1"/>
  <c r="H955" i="6"/>
  <c r="I955" i="6" s="1"/>
  <c r="H954" i="6"/>
  <c r="I954" i="6" s="1"/>
  <c r="H953" i="6"/>
  <c r="I953" i="6" s="1"/>
  <c r="H952" i="6"/>
  <c r="I952" i="6" s="1"/>
  <c r="H951" i="6"/>
  <c r="I951" i="6" s="1"/>
  <c r="H950" i="6"/>
  <c r="I950" i="6" s="1"/>
  <c r="H949" i="6"/>
  <c r="I949" i="6" s="1"/>
  <c r="H948" i="6"/>
  <c r="I948" i="6" s="1"/>
  <c r="H947" i="6"/>
  <c r="I947" i="6" s="1"/>
  <c r="H946" i="6"/>
  <c r="I946" i="6" s="1"/>
  <c r="H945" i="6"/>
  <c r="I945" i="6" s="1"/>
  <c r="H944" i="6"/>
  <c r="I944" i="6" s="1"/>
  <c r="H943" i="6"/>
  <c r="I943" i="6" s="1"/>
  <c r="H942" i="6"/>
  <c r="I942" i="6" s="1"/>
  <c r="H941" i="6"/>
  <c r="I941" i="6" s="1"/>
  <c r="H940" i="6"/>
  <c r="I940" i="6" s="1"/>
  <c r="H939" i="6"/>
  <c r="I939" i="6" s="1"/>
  <c r="H938" i="6"/>
  <c r="I938" i="6" s="1"/>
  <c r="H937" i="6"/>
  <c r="I937" i="6" s="1"/>
  <c r="H936" i="6"/>
  <c r="I936" i="6" s="1"/>
  <c r="H935" i="6"/>
  <c r="I935" i="6" s="1"/>
  <c r="H934" i="6"/>
  <c r="I934" i="6" s="1"/>
  <c r="H933" i="6"/>
  <c r="I933" i="6" s="1"/>
  <c r="H932" i="6"/>
  <c r="I932" i="6" s="1"/>
  <c r="H931" i="6"/>
  <c r="I931" i="6" s="1"/>
  <c r="H930" i="6"/>
  <c r="I930" i="6" s="1"/>
  <c r="H929" i="6"/>
  <c r="I929" i="6" s="1"/>
  <c r="H928" i="6"/>
  <c r="I928" i="6" s="1"/>
  <c r="H927" i="6"/>
  <c r="I927" i="6" s="1"/>
  <c r="H926" i="6"/>
  <c r="I926" i="6" s="1"/>
  <c r="H925" i="6"/>
  <c r="I925" i="6" s="1"/>
  <c r="H924" i="6"/>
  <c r="I924" i="6" s="1"/>
  <c r="H923" i="6"/>
  <c r="I923" i="6" s="1"/>
  <c r="H922" i="6"/>
  <c r="I922" i="6" s="1"/>
  <c r="H921" i="6"/>
  <c r="I921" i="6" s="1"/>
  <c r="H920" i="6"/>
  <c r="I920" i="6" s="1"/>
  <c r="H919" i="6"/>
  <c r="I919" i="6" s="1"/>
  <c r="H918" i="6"/>
  <c r="I918" i="6" s="1"/>
  <c r="H917" i="6"/>
  <c r="I917" i="6" s="1"/>
  <c r="H916" i="6"/>
  <c r="I916" i="6" s="1"/>
  <c r="H915" i="6"/>
  <c r="I915" i="6" s="1"/>
  <c r="H914" i="6"/>
  <c r="I914" i="6" s="1"/>
  <c r="H913" i="6"/>
  <c r="I913" i="6" s="1"/>
  <c r="H912" i="6"/>
  <c r="I912" i="6" s="1"/>
  <c r="H911" i="6"/>
  <c r="I911" i="6" s="1"/>
  <c r="H910" i="6"/>
  <c r="I910" i="6" s="1"/>
  <c r="H909" i="6"/>
  <c r="I909" i="6" s="1"/>
  <c r="H908" i="6"/>
  <c r="I908" i="6" s="1"/>
  <c r="H907" i="6"/>
  <c r="I907" i="6" s="1"/>
  <c r="H906" i="6"/>
  <c r="I906" i="6" s="1"/>
  <c r="H905" i="6"/>
  <c r="I905" i="6" s="1"/>
  <c r="H904" i="6"/>
  <c r="I904" i="6" s="1"/>
  <c r="H903" i="6"/>
  <c r="I903" i="6" s="1"/>
  <c r="H902" i="6"/>
  <c r="I902" i="6" s="1"/>
  <c r="H901" i="6"/>
  <c r="I901" i="6" s="1"/>
  <c r="H900" i="6"/>
  <c r="I900" i="6" s="1"/>
  <c r="H899" i="6"/>
  <c r="I899" i="6" s="1"/>
  <c r="H898" i="6"/>
  <c r="I898" i="6" s="1"/>
  <c r="H897" i="6"/>
  <c r="I897" i="6" s="1"/>
  <c r="H896" i="6"/>
  <c r="I896" i="6" s="1"/>
  <c r="H895" i="6"/>
  <c r="I895" i="6" s="1"/>
  <c r="H894" i="6"/>
  <c r="I894" i="6" s="1"/>
  <c r="H893" i="6"/>
  <c r="I893" i="6" s="1"/>
  <c r="H892" i="6"/>
  <c r="I892" i="6" s="1"/>
  <c r="H891" i="6"/>
  <c r="I891" i="6" s="1"/>
  <c r="H890" i="6"/>
  <c r="I890" i="6" s="1"/>
  <c r="H889" i="6"/>
  <c r="I889" i="6" s="1"/>
  <c r="H888" i="6"/>
  <c r="I888" i="6" s="1"/>
  <c r="H887" i="6"/>
  <c r="I887" i="6" s="1"/>
  <c r="H886" i="6"/>
  <c r="I886" i="6" s="1"/>
  <c r="H885" i="6"/>
  <c r="I885" i="6" s="1"/>
  <c r="H884" i="6"/>
  <c r="I884" i="6" s="1"/>
  <c r="H883" i="6"/>
  <c r="I883" i="6" s="1"/>
  <c r="H882" i="6"/>
  <c r="I882" i="6" s="1"/>
  <c r="H881" i="6"/>
  <c r="I881" i="6" s="1"/>
  <c r="H880" i="6"/>
  <c r="I880" i="6" s="1"/>
  <c r="H879" i="6"/>
  <c r="I879" i="6" s="1"/>
  <c r="H878" i="6"/>
  <c r="I878" i="6" s="1"/>
  <c r="H877" i="6"/>
  <c r="I877" i="6" s="1"/>
  <c r="H876" i="6"/>
  <c r="I876" i="6" s="1"/>
  <c r="H875" i="6"/>
  <c r="I875" i="6" s="1"/>
  <c r="H874" i="6"/>
  <c r="I874" i="6" s="1"/>
  <c r="H873" i="6"/>
  <c r="I873" i="6" s="1"/>
  <c r="H872" i="6"/>
  <c r="I872" i="6" s="1"/>
  <c r="H871" i="6"/>
  <c r="I871" i="6" s="1"/>
  <c r="H870" i="6"/>
  <c r="I870" i="6" s="1"/>
  <c r="H869" i="6"/>
  <c r="I869" i="6" s="1"/>
  <c r="H868" i="6"/>
  <c r="I868" i="6" s="1"/>
  <c r="H867" i="6"/>
  <c r="I867" i="6" s="1"/>
  <c r="H866" i="6"/>
  <c r="I866" i="6" s="1"/>
  <c r="H865" i="6"/>
  <c r="I865" i="6" s="1"/>
  <c r="H864" i="6"/>
  <c r="I864" i="6" s="1"/>
  <c r="H863" i="6"/>
  <c r="I863" i="6" s="1"/>
  <c r="H862" i="6"/>
  <c r="I862" i="6" s="1"/>
  <c r="H861" i="6"/>
  <c r="I861" i="6" s="1"/>
  <c r="H860" i="6"/>
  <c r="I860" i="6" s="1"/>
  <c r="H859" i="6"/>
  <c r="I859" i="6" s="1"/>
  <c r="H858" i="6"/>
  <c r="I858" i="6" s="1"/>
  <c r="H857" i="6"/>
  <c r="I857" i="6" s="1"/>
  <c r="H856" i="6"/>
  <c r="I856" i="6" s="1"/>
  <c r="H855" i="6"/>
  <c r="I855" i="6" s="1"/>
  <c r="H854" i="6"/>
  <c r="I854" i="6" s="1"/>
  <c r="H853" i="6"/>
  <c r="I853" i="6" s="1"/>
  <c r="H852" i="6"/>
  <c r="I852" i="6" s="1"/>
  <c r="H851" i="6"/>
  <c r="I851" i="6" s="1"/>
  <c r="H850" i="6"/>
  <c r="I850" i="6" s="1"/>
  <c r="H849" i="6"/>
  <c r="I849" i="6" s="1"/>
  <c r="H848" i="6"/>
  <c r="I848" i="6" s="1"/>
  <c r="H847" i="6"/>
  <c r="I847" i="6" s="1"/>
  <c r="H846" i="6"/>
  <c r="I846" i="6" s="1"/>
  <c r="H845" i="6"/>
  <c r="I845" i="6" s="1"/>
  <c r="H844" i="6"/>
  <c r="I844" i="6" s="1"/>
  <c r="H843" i="6"/>
  <c r="I843" i="6" s="1"/>
  <c r="H842" i="6"/>
  <c r="I842" i="6" s="1"/>
  <c r="H841" i="6"/>
  <c r="I841" i="6" s="1"/>
  <c r="H840" i="6"/>
  <c r="I840" i="6" s="1"/>
  <c r="H839" i="6"/>
  <c r="I839" i="6" s="1"/>
  <c r="H838" i="6"/>
  <c r="I838" i="6" s="1"/>
  <c r="H837" i="6"/>
  <c r="I837" i="6" s="1"/>
  <c r="H836" i="6"/>
  <c r="I836" i="6" s="1"/>
  <c r="H835" i="6"/>
  <c r="I835" i="6" s="1"/>
  <c r="H834" i="6"/>
  <c r="I834" i="6" s="1"/>
  <c r="H833" i="6"/>
  <c r="I833" i="6" s="1"/>
  <c r="H832" i="6"/>
  <c r="I832" i="6" s="1"/>
  <c r="H831" i="6"/>
  <c r="I831" i="6" s="1"/>
  <c r="H830" i="6"/>
  <c r="I830" i="6" s="1"/>
  <c r="H829" i="6"/>
  <c r="I829" i="6" s="1"/>
  <c r="H828" i="6"/>
  <c r="I828" i="6" s="1"/>
  <c r="H827" i="6"/>
  <c r="I827" i="6" s="1"/>
  <c r="H826" i="6"/>
  <c r="I826" i="6" s="1"/>
  <c r="H825" i="6"/>
  <c r="I825" i="6" s="1"/>
  <c r="H824" i="6"/>
  <c r="I824" i="6" s="1"/>
  <c r="H823" i="6"/>
  <c r="I823" i="6" s="1"/>
  <c r="H822" i="6"/>
  <c r="I822" i="6" s="1"/>
  <c r="H821" i="6"/>
  <c r="I821" i="6" s="1"/>
  <c r="H820" i="6"/>
  <c r="I820" i="6" s="1"/>
  <c r="H819" i="6"/>
  <c r="I819" i="6" s="1"/>
  <c r="H818" i="6"/>
  <c r="I818" i="6" s="1"/>
  <c r="H817" i="6"/>
  <c r="I817" i="6" s="1"/>
  <c r="H816" i="6"/>
  <c r="I816" i="6" s="1"/>
  <c r="H815" i="6"/>
  <c r="I815" i="6" s="1"/>
  <c r="H814" i="6"/>
  <c r="I814" i="6" s="1"/>
  <c r="H813" i="6"/>
  <c r="I813" i="6" s="1"/>
  <c r="H812" i="6"/>
  <c r="I812" i="6" s="1"/>
  <c r="H811" i="6"/>
  <c r="I811" i="6" s="1"/>
  <c r="H810" i="6"/>
  <c r="I810" i="6" s="1"/>
  <c r="H809" i="6"/>
  <c r="I809" i="6" s="1"/>
  <c r="H808" i="6"/>
  <c r="I808" i="6" s="1"/>
  <c r="H807" i="6"/>
  <c r="I807" i="6" s="1"/>
  <c r="H806" i="6"/>
  <c r="I806" i="6" s="1"/>
  <c r="H805" i="6"/>
  <c r="I805" i="6" s="1"/>
  <c r="H804" i="6"/>
  <c r="I804" i="6" s="1"/>
  <c r="H803" i="6"/>
  <c r="I803" i="6" s="1"/>
  <c r="H802" i="6"/>
  <c r="I802" i="6" s="1"/>
  <c r="H801" i="6"/>
  <c r="I801" i="6" s="1"/>
  <c r="H800" i="6"/>
  <c r="I800" i="6" s="1"/>
  <c r="H799" i="6"/>
  <c r="I799" i="6" s="1"/>
  <c r="H798" i="6"/>
  <c r="I798" i="6" s="1"/>
  <c r="H797" i="6"/>
  <c r="I797" i="6" s="1"/>
  <c r="H796" i="6"/>
  <c r="I796" i="6" s="1"/>
  <c r="H795" i="6"/>
  <c r="I795" i="6" s="1"/>
  <c r="H794" i="6"/>
  <c r="I794" i="6" s="1"/>
  <c r="H793" i="6"/>
  <c r="I793" i="6" s="1"/>
  <c r="H792" i="6"/>
  <c r="I792" i="6" s="1"/>
  <c r="H791" i="6"/>
  <c r="I791" i="6" s="1"/>
  <c r="H790" i="6"/>
  <c r="I790" i="6" s="1"/>
  <c r="H789" i="6"/>
  <c r="I789" i="6" s="1"/>
  <c r="H788" i="6"/>
  <c r="I788" i="6" s="1"/>
  <c r="H787" i="6"/>
  <c r="I787" i="6" s="1"/>
  <c r="H786" i="6"/>
  <c r="I786" i="6" s="1"/>
  <c r="H785" i="6"/>
  <c r="I785" i="6" s="1"/>
  <c r="H784" i="6"/>
  <c r="I784" i="6" s="1"/>
  <c r="H783" i="6"/>
  <c r="I783" i="6" s="1"/>
  <c r="H782" i="6"/>
  <c r="I782" i="6" s="1"/>
  <c r="H781" i="6"/>
  <c r="I781" i="6" s="1"/>
  <c r="H780" i="6"/>
  <c r="I780" i="6" s="1"/>
  <c r="H779" i="6"/>
  <c r="I779" i="6" s="1"/>
  <c r="H778" i="6"/>
  <c r="I778" i="6" s="1"/>
  <c r="H777" i="6"/>
  <c r="I777" i="6" s="1"/>
  <c r="H776" i="6"/>
  <c r="I776" i="6" s="1"/>
  <c r="H775" i="6"/>
  <c r="I775" i="6" s="1"/>
  <c r="H774" i="6"/>
  <c r="I774" i="6" s="1"/>
  <c r="H773" i="6"/>
  <c r="I773" i="6" s="1"/>
  <c r="H772" i="6"/>
  <c r="I772" i="6" s="1"/>
  <c r="H771" i="6"/>
  <c r="I771" i="6" s="1"/>
  <c r="H770" i="6"/>
  <c r="I770" i="6" s="1"/>
  <c r="H769" i="6"/>
  <c r="I769" i="6" s="1"/>
  <c r="H768" i="6"/>
  <c r="I768" i="6" s="1"/>
  <c r="H767" i="6"/>
  <c r="I767" i="6" s="1"/>
  <c r="H766" i="6"/>
  <c r="I766" i="6" s="1"/>
  <c r="H765" i="6"/>
  <c r="I765" i="6" s="1"/>
  <c r="H764" i="6"/>
  <c r="I764" i="6" s="1"/>
  <c r="H763" i="6"/>
  <c r="I763" i="6" s="1"/>
  <c r="H762" i="6"/>
  <c r="I762" i="6" s="1"/>
  <c r="H761" i="6"/>
  <c r="I761" i="6" s="1"/>
  <c r="H760" i="6"/>
  <c r="I760" i="6" s="1"/>
  <c r="H759" i="6"/>
  <c r="I759" i="6" s="1"/>
  <c r="H758" i="6"/>
  <c r="I758" i="6" s="1"/>
  <c r="H757" i="6"/>
  <c r="I757" i="6" s="1"/>
  <c r="H756" i="6"/>
  <c r="I756" i="6" s="1"/>
  <c r="H755" i="6"/>
  <c r="I755" i="6" s="1"/>
  <c r="H754" i="6"/>
  <c r="I754" i="6" s="1"/>
  <c r="H753" i="6"/>
  <c r="I753" i="6" s="1"/>
  <c r="H752" i="6"/>
  <c r="I752" i="6" s="1"/>
  <c r="H751" i="6"/>
  <c r="I751" i="6" s="1"/>
  <c r="H750" i="6"/>
  <c r="I750" i="6" s="1"/>
  <c r="H749" i="6"/>
  <c r="I749" i="6" s="1"/>
  <c r="H748" i="6"/>
  <c r="I748" i="6" s="1"/>
  <c r="H747" i="6"/>
  <c r="I747" i="6" s="1"/>
  <c r="H746" i="6"/>
  <c r="I746" i="6" s="1"/>
  <c r="H745" i="6"/>
  <c r="I745" i="6" s="1"/>
  <c r="H744" i="6"/>
  <c r="I744" i="6" s="1"/>
  <c r="H743" i="6"/>
  <c r="I743" i="6" s="1"/>
  <c r="H742" i="6"/>
  <c r="I742" i="6" s="1"/>
  <c r="H741" i="6"/>
  <c r="I741" i="6" s="1"/>
  <c r="H740" i="6"/>
  <c r="I740" i="6" s="1"/>
  <c r="H739" i="6"/>
  <c r="I739" i="6" s="1"/>
  <c r="H738" i="6"/>
  <c r="I738" i="6" s="1"/>
  <c r="H737" i="6"/>
  <c r="I737" i="6" s="1"/>
  <c r="H736" i="6"/>
  <c r="I736" i="6" s="1"/>
  <c r="H735" i="6"/>
  <c r="I735" i="6" s="1"/>
  <c r="H734" i="6"/>
  <c r="I734" i="6" s="1"/>
  <c r="H733" i="6"/>
  <c r="I733" i="6" s="1"/>
  <c r="H732" i="6"/>
  <c r="I732" i="6" s="1"/>
  <c r="H731" i="6"/>
  <c r="I731" i="6" s="1"/>
  <c r="H730" i="6"/>
  <c r="I730" i="6" s="1"/>
  <c r="H729" i="6"/>
  <c r="I729" i="6" s="1"/>
  <c r="H728" i="6"/>
  <c r="I728" i="6" s="1"/>
  <c r="H727" i="6"/>
  <c r="I727" i="6" s="1"/>
  <c r="H726" i="6"/>
  <c r="I726" i="6" s="1"/>
  <c r="H725" i="6"/>
  <c r="I725" i="6" s="1"/>
  <c r="H724" i="6"/>
  <c r="I724" i="6" s="1"/>
  <c r="H723" i="6"/>
  <c r="I723" i="6" s="1"/>
  <c r="H722" i="6"/>
  <c r="I722" i="6" s="1"/>
  <c r="H721" i="6"/>
  <c r="I721" i="6" s="1"/>
  <c r="H720" i="6"/>
  <c r="I720" i="6" s="1"/>
  <c r="H719" i="6"/>
  <c r="I719" i="6" s="1"/>
  <c r="H718" i="6"/>
  <c r="I718" i="6" s="1"/>
  <c r="H717" i="6"/>
  <c r="I717" i="6" s="1"/>
  <c r="H716" i="6"/>
  <c r="I716" i="6" s="1"/>
  <c r="H715" i="6"/>
  <c r="I715" i="6" s="1"/>
  <c r="H714" i="6"/>
  <c r="I714" i="6" s="1"/>
  <c r="H713" i="6"/>
  <c r="I713" i="6" s="1"/>
  <c r="H712" i="6"/>
  <c r="I712" i="6" s="1"/>
  <c r="H711" i="6"/>
  <c r="I711" i="6" s="1"/>
  <c r="H710" i="6"/>
  <c r="I710" i="6" s="1"/>
  <c r="H709" i="6"/>
  <c r="I709" i="6" s="1"/>
  <c r="H708" i="6"/>
  <c r="I708" i="6" s="1"/>
  <c r="H707" i="6"/>
  <c r="I707" i="6" s="1"/>
  <c r="H706" i="6"/>
  <c r="I706" i="6" s="1"/>
  <c r="H705" i="6"/>
  <c r="I705" i="6" s="1"/>
  <c r="H704" i="6"/>
  <c r="I704" i="6" s="1"/>
  <c r="H703" i="6"/>
  <c r="I703" i="6" s="1"/>
  <c r="H702" i="6"/>
  <c r="I702" i="6" s="1"/>
  <c r="H701" i="6"/>
  <c r="I701" i="6" s="1"/>
  <c r="H700" i="6"/>
  <c r="I700" i="6" s="1"/>
  <c r="H699" i="6"/>
  <c r="I699" i="6" s="1"/>
  <c r="H698" i="6"/>
  <c r="I698" i="6" s="1"/>
  <c r="H697" i="6"/>
  <c r="I697" i="6" s="1"/>
  <c r="H696" i="6"/>
  <c r="I696" i="6" s="1"/>
  <c r="H695" i="6"/>
  <c r="I695" i="6" s="1"/>
  <c r="H694" i="6"/>
  <c r="I694" i="6" s="1"/>
  <c r="H693" i="6"/>
  <c r="I693" i="6" s="1"/>
  <c r="H692" i="6"/>
  <c r="I692" i="6" s="1"/>
  <c r="H691" i="6"/>
  <c r="I691" i="6" s="1"/>
  <c r="H690" i="6"/>
  <c r="I690" i="6" s="1"/>
  <c r="H689" i="6"/>
  <c r="I689" i="6" s="1"/>
  <c r="H688" i="6"/>
  <c r="I688" i="6" s="1"/>
  <c r="H687" i="6"/>
  <c r="I687" i="6" s="1"/>
  <c r="H686" i="6"/>
  <c r="I686" i="6" s="1"/>
  <c r="H685" i="6"/>
  <c r="I685" i="6" s="1"/>
  <c r="H684" i="6"/>
  <c r="I684" i="6" s="1"/>
  <c r="H683" i="6"/>
  <c r="I683" i="6" s="1"/>
  <c r="H682" i="6"/>
  <c r="I682" i="6" s="1"/>
  <c r="H681" i="6"/>
  <c r="I681" i="6" s="1"/>
  <c r="H680" i="6"/>
  <c r="I680" i="6" s="1"/>
  <c r="H679" i="6"/>
  <c r="I679" i="6" s="1"/>
  <c r="H678" i="6"/>
  <c r="I678" i="6" s="1"/>
  <c r="H677" i="6"/>
  <c r="I677" i="6" s="1"/>
  <c r="H676" i="6"/>
  <c r="I676" i="6" s="1"/>
  <c r="H675" i="6"/>
  <c r="I675" i="6" s="1"/>
  <c r="H674" i="6"/>
  <c r="I674" i="6" s="1"/>
  <c r="H673" i="6"/>
  <c r="I673" i="6" s="1"/>
  <c r="H672" i="6"/>
  <c r="I672" i="6" s="1"/>
  <c r="H671" i="6"/>
  <c r="I671" i="6" s="1"/>
  <c r="H670" i="6"/>
  <c r="I670" i="6" s="1"/>
  <c r="H669" i="6"/>
  <c r="I669" i="6" s="1"/>
  <c r="H668" i="6"/>
  <c r="I668" i="6" s="1"/>
  <c r="H667" i="6"/>
  <c r="I667" i="6" s="1"/>
  <c r="H666" i="6"/>
  <c r="I666" i="6" s="1"/>
  <c r="H665" i="6"/>
  <c r="I665" i="6" s="1"/>
  <c r="H664" i="6"/>
  <c r="I664" i="6" s="1"/>
  <c r="H663" i="6"/>
  <c r="I663" i="6" s="1"/>
  <c r="H662" i="6"/>
  <c r="I662" i="6" s="1"/>
  <c r="H661" i="6"/>
  <c r="I661" i="6" s="1"/>
  <c r="H660" i="6"/>
  <c r="I660" i="6" s="1"/>
  <c r="H659" i="6"/>
  <c r="I659" i="6" s="1"/>
  <c r="H658" i="6"/>
  <c r="I658" i="6" s="1"/>
  <c r="H657" i="6"/>
  <c r="I657" i="6" s="1"/>
  <c r="H656" i="6"/>
  <c r="I656" i="6" s="1"/>
  <c r="H655" i="6"/>
  <c r="I655" i="6" s="1"/>
  <c r="H654" i="6"/>
  <c r="I654" i="6" s="1"/>
  <c r="H653" i="6"/>
  <c r="I653" i="6" s="1"/>
  <c r="H652" i="6"/>
  <c r="I652" i="6" s="1"/>
  <c r="H651" i="6"/>
  <c r="I651" i="6" s="1"/>
  <c r="H650" i="6"/>
  <c r="I650" i="6" s="1"/>
  <c r="H649" i="6"/>
  <c r="I649" i="6" s="1"/>
  <c r="H648" i="6"/>
  <c r="I648" i="6" s="1"/>
  <c r="H647" i="6"/>
  <c r="I647" i="6" s="1"/>
  <c r="H646" i="6"/>
  <c r="I646" i="6" s="1"/>
  <c r="H645" i="6"/>
  <c r="I645" i="6" s="1"/>
  <c r="H644" i="6"/>
  <c r="I644" i="6" s="1"/>
  <c r="H643" i="6"/>
  <c r="I643" i="6" s="1"/>
  <c r="H642" i="6"/>
  <c r="I642" i="6" s="1"/>
  <c r="H641" i="6"/>
  <c r="I641" i="6" s="1"/>
  <c r="H640" i="6"/>
  <c r="I640" i="6" s="1"/>
  <c r="H639" i="6"/>
  <c r="I639" i="6" s="1"/>
  <c r="H638" i="6"/>
  <c r="I638" i="6" s="1"/>
  <c r="H637" i="6"/>
  <c r="I637" i="6" s="1"/>
  <c r="H636" i="6"/>
  <c r="I636" i="6" s="1"/>
  <c r="H635" i="6"/>
  <c r="I635" i="6" s="1"/>
  <c r="H634" i="6"/>
  <c r="I634" i="6" s="1"/>
  <c r="H633" i="6"/>
  <c r="I633" i="6" s="1"/>
  <c r="H632" i="6"/>
  <c r="I632" i="6" s="1"/>
  <c r="H631" i="6"/>
  <c r="I631" i="6" s="1"/>
  <c r="H630" i="6"/>
  <c r="I630" i="6" s="1"/>
  <c r="H629" i="6"/>
  <c r="I629" i="6" s="1"/>
  <c r="H628" i="6"/>
  <c r="I628" i="6" s="1"/>
  <c r="H627" i="6"/>
  <c r="I627" i="6" s="1"/>
  <c r="H626" i="6"/>
  <c r="I626" i="6" s="1"/>
  <c r="H625" i="6"/>
  <c r="I625" i="6" s="1"/>
  <c r="H624" i="6"/>
  <c r="I624" i="6" s="1"/>
  <c r="H623" i="6"/>
  <c r="I623" i="6" s="1"/>
  <c r="H622" i="6"/>
  <c r="I622" i="6" s="1"/>
  <c r="H621" i="6"/>
  <c r="I621" i="6" s="1"/>
  <c r="H620" i="6"/>
  <c r="I620" i="6" s="1"/>
  <c r="H619" i="6"/>
  <c r="I619" i="6" s="1"/>
  <c r="H618" i="6"/>
  <c r="I618" i="6" s="1"/>
  <c r="H617" i="6"/>
  <c r="I617" i="6" s="1"/>
  <c r="H616" i="6"/>
  <c r="I616" i="6" s="1"/>
  <c r="H615" i="6"/>
  <c r="I615" i="6" s="1"/>
  <c r="H614" i="6"/>
  <c r="I614" i="6" s="1"/>
  <c r="H613" i="6"/>
  <c r="I613" i="6" s="1"/>
  <c r="H612" i="6"/>
  <c r="I612" i="6" s="1"/>
  <c r="H611" i="6"/>
  <c r="I611" i="6" s="1"/>
  <c r="H610" i="6"/>
  <c r="I610" i="6" s="1"/>
  <c r="H609" i="6"/>
  <c r="I609" i="6" s="1"/>
  <c r="H608" i="6"/>
  <c r="I608" i="6" s="1"/>
  <c r="H607" i="6"/>
  <c r="I607" i="6" s="1"/>
  <c r="H606" i="6"/>
  <c r="I606" i="6" s="1"/>
  <c r="H605" i="6"/>
  <c r="I605" i="6" s="1"/>
  <c r="H604" i="6"/>
  <c r="I604" i="6" s="1"/>
  <c r="H603" i="6"/>
  <c r="I603" i="6" s="1"/>
  <c r="H602" i="6"/>
  <c r="I602" i="6" s="1"/>
  <c r="H601" i="6"/>
  <c r="I601" i="6" s="1"/>
  <c r="H600" i="6"/>
  <c r="I600" i="6" s="1"/>
  <c r="H599" i="6"/>
  <c r="I599" i="6" s="1"/>
  <c r="H598" i="6"/>
  <c r="I598" i="6" s="1"/>
  <c r="H597" i="6"/>
  <c r="I597" i="6" s="1"/>
  <c r="H596" i="6"/>
  <c r="I596" i="6" s="1"/>
  <c r="H595" i="6"/>
  <c r="I595" i="6" s="1"/>
  <c r="H594" i="6"/>
  <c r="I594" i="6" s="1"/>
  <c r="H593" i="6"/>
  <c r="I593" i="6" s="1"/>
  <c r="H592" i="6"/>
  <c r="I592" i="6" s="1"/>
  <c r="H591" i="6"/>
  <c r="I591" i="6" s="1"/>
  <c r="H590" i="6"/>
  <c r="I590" i="6" s="1"/>
  <c r="H589" i="6"/>
  <c r="I589" i="6" s="1"/>
  <c r="H588" i="6"/>
  <c r="I588" i="6" s="1"/>
  <c r="H587" i="6"/>
  <c r="I587" i="6" s="1"/>
  <c r="H586" i="6"/>
  <c r="I586" i="6" s="1"/>
  <c r="H585" i="6"/>
  <c r="I585" i="6" s="1"/>
  <c r="H584" i="6"/>
  <c r="I584" i="6" s="1"/>
  <c r="H583" i="6"/>
  <c r="I583" i="6" s="1"/>
  <c r="H582" i="6"/>
  <c r="I582" i="6" s="1"/>
  <c r="H581" i="6"/>
  <c r="I581" i="6" s="1"/>
  <c r="H580" i="6"/>
  <c r="I580" i="6" s="1"/>
  <c r="H579" i="6"/>
  <c r="I579" i="6" s="1"/>
  <c r="H578" i="6"/>
  <c r="I578" i="6" s="1"/>
  <c r="H577" i="6"/>
  <c r="I577" i="6" s="1"/>
  <c r="H576" i="6"/>
  <c r="I576" i="6" s="1"/>
  <c r="H575" i="6"/>
  <c r="I575" i="6" s="1"/>
  <c r="H574" i="6"/>
  <c r="I574" i="6" s="1"/>
  <c r="H573" i="6"/>
  <c r="I573" i="6" s="1"/>
  <c r="H572" i="6"/>
  <c r="I572" i="6" s="1"/>
  <c r="H571" i="6"/>
  <c r="I571" i="6" s="1"/>
  <c r="H570" i="6"/>
  <c r="I570" i="6" s="1"/>
  <c r="H569" i="6"/>
  <c r="I569" i="6" s="1"/>
  <c r="H568" i="6"/>
  <c r="I568" i="6" s="1"/>
  <c r="H567" i="6"/>
  <c r="I567" i="6" s="1"/>
  <c r="H566" i="6"/>
  <c r="I566" i="6" s="1"/>
  <c r="H565" i="6"/>
  <c r="I565" i="6" s="1"/>
  <c r="H564" i="6"/>
  <c r="I564" i="6" s="1"/>
  <c r="H563" i="6"/>
  <c r="I563" i="6" s="1"/>
  <c r="H562" i="6"/>
  <c r="I562" i="6" s="1"/>
  <c r="H561" i="6"/>
  <c r="I561" i="6" s="1"/>
  <c r="H560" i="6"/>
  <c r="I560" i="6" s="1"/>
  <c r="H559" i="6"/>
  <c r="I559" i="6" s="1"/>
  <c r="H558" i="6"/>
  <c r="I558" i="6" s="1"/>
  <c r="H557" i="6"/>
  <c r="I557" i="6" s="1"/>
  <c r="H556" i="6"/>
  <c r="I556" i="6" s="1"/>
  <c r="H555" i="6"/>
  <c r="I555" i="6" s="1"/>
  <c r="H554" i="6"/>
  <c r="I554" i="6" s="1"/>
  <c r="H553" i="6"/>
  <c r="I553" i="6" s="1"/>
  <c r="H552" i="6"/>
  <c r="I552" i="6" s="1"/>
  <c r="H551" i="6"/>
  <c r="I551" i="6" s="1"/>
  <c r="H550" i="6"/>
  <c r="I550" i="6" s="1"/>
  <c r="H549" i="6"/>
  <c r="I549" i="6" s="1"/>
  <c r="H548" i="6"/>
  <c r="I548" i="6" s="1"/>
  <c r="H547" i="6"/>
  <c r="I547" i="6" s="1"/>
  <c r="H546" i="6"/>
  <c r="I546" i="6" s="1"/>
  <c r="H545" i="6"/>
  <c r="I545" i="6" s="1"/>
  <c r="H544" i="6"/>
  <c r="I544" i="6" s="1"/>
  <c r="H543" i="6"/>
  <c r="I543" i="6" s="1"/>
  <c r="H542" i="6"/>
  <c r="I542" i="6" s="1"/>
  <c r="H541" i="6"/>
  <c r="I541" i="6" s="1"/>
  <c r="H540" i="6"/>
  <c r="I540" i="6" s="1"/>
  <c r="H539" i="6"/>
  <c r="I539" i="6" s="1"/>
  <c r="H538" i="6"/>
  <c r="I538" i="6" s="1"/>
  <c r="H537" i="6"/>
  <c r="I537" i="6" s="1"/>
  <c r="H536" i="6"/>
  <c r="I536" i="6" s="1"/>
  <c r="H535" i="6"/>
  <c r="I535" i="6" s="1"/>
  <c r="H534" i="6"/>
  <c r="I534" i="6" s="1"/>
  <c r="H533" i="6"/>
  <c r="I533" i="6" s="1"/>
  <c r="H532" i="6"/>
  <c r="I532" i="6" s="1"/>
  <c r="H531" i="6"/>
  <c r="I531" i="6" s="1"/>
  <c r="H530" i="6"/>
  <c r="I530" i="6" s="1"/>
  <c r="H529" i="6"/>
  <c r="I529" i="6" s="1"/>
  <c r="H528" i="6"/>
  <c r="I528" i="6" s="1"/>
  <c r="H527" i="6"/>
  <c r="I527" i="6" s="1"/>
  <c r="H526" i="6"/>
  <c r="I526" i="6" s="1"/>
  <c r="H525" i="6"/>
  <c r="I525" i="6" s="1"/>
  <c r="H524" i="6"/>
  <c r="I524" i="6" s="1"/>
  <c r="H523" i="6"/>
  <c r="I523" i="6" s="1"/>
  <c r="H522" i="6"/>
  <c r="I522" i="6" s="1"/>
  <c r="H521" i="6"/>
  <c r="I521" i="6" s="1"/>
  <c r="H520" i="6"/>
  <c r="I520" i="6" s="1"/>
  <c r="H519" i="6"/>
  <c r="I519" i="6" s="1"/>
  <c r="H518" i="6"/>
  <c r="I518" i="6" s="1"/>
  <c r="H517" i="6"/>
  <c r="I517" i="6" s="1"/>
  <c r="H516" i="6"/>
  <c r="I516" i="6" s="1"/>
  <c r="H515" i="6"/>
  <c r="I515" i="6" s="1"/>
  <c r="H514" i="6"/>
  <c r="I514" i="6" s="1"/>
  <c r="H513" i="6"/>
  <c r="I513" i="6" s="1"/>
  <c r="H512" i="6"/>
  <c r="I512" i="6" s="1"/>
  <c r="H511" i="6"/>
  <c r="I511" i="6" s="1"/>
  <c r="H510" i="6"/>
  <c r="I510" i="6" s="1"/>
  <c r="H509" i="6"/>
  <c r="I509" i="6" s="1"/>
  <c r="H508" i="6"/>
  <c r="I508" i="6" s="1"/>
  <c r="H507" i="6"/>
  <c r="I507" i="6" s="1"/>
  <c r="H506" i="6"/>
  <c r="I506" i="6" s="1"/>
  <c r="H505" i="6"/>
  <c r="I505" i="6" s="1"/>
  <c r="H504" i="6"/>
  <c r="I504" i="6" s="1"/>
  <c r="H503" i="6"/>
  <c r="I503" i="6" s="1"/>
  <c r="H502" i="6"/>
  <c r="I502" i="6" s="1"/>
  <c r="H501" i="6"/>
  <c r="I501" i="6" s="1"/>
  <c r="H500" i="6"/>
  <c r="I500" i="6" s="1"/>
  <c r="H499" i="6"/>
  <c r="I499" i="6" s="1"/>
  <c r="H498" i="6"/>
  <c r="I498" i="6" s="1"/>
  <c r="H497" i="6"/>
  <c r="I497" i="6" s="1"/>
  <c r="H496" i="6"/>
  <c r="I496" i="6" s="1"/>
  <c r="H495" i="6"/>
  <c r="I495" i="6" s="1"/>
  <c r="H494" i="6"/>
  <c r="I494" i="6" s="1"/>
  <c r="H493" i="6"/>
  <c r="I493" i="6" s="1"/>
  <c r="H492" i="6"/>
  <c r="I492" i="6" s="1"/>
  <c r="H491" i="6"/>
  <c r="I491" i="6" s="1"/>
  <c r="H490" i="6"/>
  <c r="I490" i="6" s="1"/>
  <c r="H489" i="6"/>
  <c r="I489" i="6" s="1"/>
  <c r="H488" i="6"/>
  <c r="I488" i="6" s="1"/>
  <c r="H487" i="6"/>
  <c r="I487" i="6" s="1"/>
  <c r="H486" i="6"/>
  <c r="I486" i="6" s="1"/>
  <c r="H485" i="6"/>
  <c r="I485" i="6" s="1"/>
  <c r="H484" i="6"/>
  <c r="I484" i="6" s="1"/>
  <c r="H483" i="6"/>
  <c r="I483" i="6" s="1"/>
  <c r="H482" i="6"/>
  <c r="I482" i="6" s="1"/>
  <c r="H481" i="6"/>
  <c r="I481" i="6" s="1"/>
  <c r="H480" i="6"/>
  <c r="I480" i="6" s="1"/>
  <c r="H479" i="6"/>
  <c r="I479" i="6" s="1"/>
  <c r="H478" i="6"/>
  <c r="I478" i="6" s="1"/>
  <c r="H477" i="6"/>
  <c r="I477" i="6" s="1"/>
  <c r="H476" i="6"/>
  <c r="I476" i="6" s="1"/>
  <c r="H475" i="6"/>
  <c r="I475" i="6" s="1"/>
  <c r="H474" i="6"/>
  <c r="I474" i="6" s="1"/>
  <c r="H473" i="6"/>
  <c r="I473" i="6" s="1"/>
  <c r="H472" i="6"/>
  <c r="I472" i="6" s="1"/>
  <c r="H471" i="6"/>
  <c r="I471" i="6" s="1"/>
  <c r="H470" i="6"/>
  <c r="I470" i="6" s="1"/>
  <c r="H469" i="6"/>
  <c r="I469" i="6" s="1"/>
  <c r="H468" i="6"/>
  <c r="I468" i="6" s="1"/>
  <c r="H467" i="6"/>
  <c r="I467" i="6" s="1"/>
  <c r="H466" i="6"/>
  <c r="I466" i="6" s="1"/>
  <c r="H465" i="6"/>
  <c r="I465" i="6" s="1"/>
  <c r="H464" i="6"/>
  <c r="I464" i="6" s="1"/>
  <c r="H463" i="6"/>
  <c r="I463" i="6" s="1"/>
  <c r="H462" i="6"/>
  <c r="I462" i="6" s="1"/>
  <c r="H461" i="6"/>
  <c r="I461" i="6" s="1"/>
  <c r="H460" i="6"/>
  <c r="I460" i="6" s="1"/>
  <c r="H459" i="6"/>
  <c r="I459" i="6" s="1"/>
  <c r="H458" i="6"/>
  <c r="I458" i="6" s="1"/>
  <c r="H457" i="6"/>
  <c r="I457" i="6" s="1"/>
  <c r="H456" i="6"/>
  <c r="I456" i="6" s="1"/>
  <c r="H455" i="6"/>
  <c r="I455" i="6" s="1"/>
  <c r="H454" i="6"/>
  <c r="I454" i="6" s="1"/>
  <c r="H453" i="6"/>
  <c r="I453" i="6" s="1"/>
  <c r="H452" i="6"/>
  <c r="I452" i="6" s="1"/>
  <c r="H451" i="6"/>
  <c r="I451" i="6" s="1"/>
  <c r="H450" i="6"/>
  <c r="I450" i="6" s="1"/>
  <c r="H449" i="6"/>
  <c r="I449" i="6" s="1"/>
  <c r="H448" i="6"/>
  <c r="I448" i="6" s="1"/>
  <c r="H447" i="6"/>
  <c r="I447" i="6" s="1"/>
  <c r="H446" i="6"/>
  <c r="I446" i="6" s="1"/>
  <c r="H445" i="6"/>
  <c r="I445" i="6" s="1"/>
  <c r="H444" i="6"/>
  <c r="I444" i="6" s="1"/>
  <c r="H443" i="6"/>
  <c r="I443" i="6" s="1"/>
  <c r="H442" i="6"/>
  <c r="I442" i="6" s="1"/>
  <c r="H441" i="6"/>
  <c r="I441" i="6" s="1"/>
  <c r="H440" i="6"/>
  <c r="I440" i="6" s="1"/>
  <c r="H439" i="6"/>
  <c r="I439" i="6" s="1"/>
  <c r="H438" i="6"/>
  <c r="I438" i="6" s="1"/>
  <c r="H437" i="6"/>
  <c r="I437" i="6" s="1"/>
  <c r="H436" i="6"/>
  <c r="I436" i="6" s="1"/>
  <c r="H435" i="6"/>
  <c r="I435" i="6" s="1"/>
  <c r="H434" i="6"/>
  <c r="I434" i="6" s="1"/>
  <c r="H433" i="6"/>
  <c r="I433" i="6" s="1"/>
  <c r="H432" i="6"/>
  <c r="I432" i="6" s="1"/>
  <c r="H431" i="6"/>
  <c r="I431" i="6" s="1"/>
  <c r="H430" i="6"/>
  <c r="I430" i="6" s="1"/>
  <c r="H429" i="6"/>
  <c r="I429" i="6" s="1"/>
  <c r="H428" i="6"/>
  <c r="I428" i="6" s="1"/>
  <c r="H427" i="6"/>
  <c r="I427" i="6" s="1"/>
  <c r="H426" i="6"/>
  <c r="I426" i="6" s="1"/>
  <c r="H425" i="6"/>
  <c r="I425" i="6" s="1"/>
  <c r="H424" i="6"/>
  <c r="I424" i="6" s="1"/>
  <c r="H423" i="6"/>
  <c r="I423" i="6" s="1"/>
  <c r="H422" i="6"/>
  <c r="I422" i="6" s="1"/>
  <c r="H421" i="6"/>
  <c r="I421" i="6" s="1"/>
  <c r="H420" i="6"/>
  <c r="I420" i="6" s="1"/>
  <c r="H419" i="6"/>
  <c r="I419" i="6" s="1"/>
  <c r="H418" i="6"/>
  <c r="I418" i="6" s="1"/>
  <c r="H417" i="6"/>
  <c r="I417" i="6" s="1"/>
  <c r="H416" i="6"/>
  <c r="I416" i="6" s="1"/>
  <c r="H415" i="6"/>
  <c r="I415" i="6" s="1"/>
  <c r="H414" i="6"/>
  <c r="I414" i="6" s="1"/>
  <c r="H413" i="6"/>
  <c r="I413" i="6" s="1"/>
  <c r="H412" i="6"/>
  <c r="I412" i="6" s="1"/>
  <c r="H411" i="6"/>
  <c r="I411" i="6" s="1"/>
  <c r="H410" i="6"/>
  <c r="I410" i="6" s="1"/>
  <c r="H409" i="6"/>
  <c r="I409" i="6" s="1"/>
  <c r="H408" i="6"/>
  <c r="I408" i="6" s="1"/>
  <c r="H407" i="6"/>
  <c r="I407" i="6" s="1"/>
  <c r="H406" i="6"/>
  <c r="I406" i="6" s="1"/>
  <c r="H405" i="6"/>
  <c r="I405" i="6" s="1"/>
  <c r="H404" i="6"/>
  <c r="I404" i="6" s="1"/>
  <c r="H403" i="6"/>
  <c r="I403" i="6" s="1"/>
  <c r="H402" i="6"/>
  <c r="I402" i="6" s="1"/>
  <c r="H401" i="6"/>
  <c r="I401" i="6" s="1"/>
  <c r="H400" i="6"/>
  <c r="I400" i="6" s="1"/>
  <c r="H399" i="6"/>
  <c r="I399" i="6" s="1"/>
  <c r="H398" i="6"/>
  <c r="I398" i="6" s="1"/>
  <c r="H397" i="6"/>
  <c r="I397" i="6" s="1"/>
  <c r="H396" i="6"/>
  <c r="I396" i="6" s="1"/>
  <c r="H395" i="6"/>
  <c r="I395" i="6" s="1"/>
  <c r="H394" i="6"/>
  <c r="I394" i="6" s="1"/>
  <c r="H393" i="6"/>
  <c r="I393" i="6" s="1"/>
  <c r="H392" i="6"/>
  <c r="I392" i="6" s="1"/>
  <c r="H391" i="6"/>
  <c r="I391" i="6" s="1"/>
  <c r="H390" i="6"/>
  <c r="I390" i="6" s="1"/>
  <c r="H389" i="6"/>
  <c r="I389" i="6" s="1"/>
  <c r="H388" i="6"/>
  <c r="I388" i="6" s="1"/>
  <c r="H387" i="6"/>
  <c r="I387" i="6" s="1"/>
  <c r="H386" i="6"/>
  <c r="I386" i="6" s="1"/>
  <c r="H385" i="6"/>
  <c r="I385" i="6" s="1"/>
  <c r="H384" i="6"/>
  <c r="I384" i="6" s="1"/>
  <c r="H383" i="6"/>
  <c r="I383" i="6" s="1"/>
  <c r="H382" i="6"/>
  <c r="I382" i="6" s="1"/>
  <c r="H381" i="6"/>
  <c r="I381" i="6" s="1"/>
  <c r="H380" i="6"/>
  <c r="I380" i="6" s="1"/>
  <c r="H379" i="6"/>
  <c r="I379" i="6" s="1"/>
  <c r="H378" i="6"/>
  <c r="I378" i="6" s="1"/>
  <c r="H377" i="6"/>
  <c r="I377" i="6" s="1"/>
  <c r="H376" i="6"/>
  <c r="I376" i="6" s="1"/>
  <c r="H375" i="6"/>
  <c r="I375" i="6" s="1"/>
  <c r="H374" i="6"/>
  <c r="I374" i="6" s="1"/>
  <c r="H373" i="6"/>
  <c r="I373" i="6" s="1"/>
  <c r="H372" i="6"/>
  <c r="I372" i="6" s="1"/>
  <c r="H371" i="6"/>
  <c r="I371" i="6" s="1"/>
  <c r="H370" i="6"/>
  <c r="I370" i="6" s="1"/>
  <c r="H369" i="6"/>
  <c r="I369" i="6" s="1"/>
  <c r="H368" i="6"/>
  <c r="I368" i="6" s="1"/>
  <c r="H367" i="6"/>
  <c r="I367" i="6" s="1"/>
  <c r="H366" i="6"/>
  <c r="I366" i="6" s="1"/>
  <c r="H365" i="6"/>
  <c r="I365" i="6" s="1"/>
  <c r="H364" i="6"/>
  <c r="I364" i="6" s="1"/>
  <c r="H363" i="6"/>
  <c r="I363" i="6" s="1"/>
  <c r="H362" i="6"/>
  <c r="I362" i="6" s="1"/>
  <c r="H361" i="6"/>
  <c r="I361" i="6" s="1"/>
  <c r="H360" i="6"/>
  <c r="I360" i="6" s="1"/>
  <c r="H359" i="6"/>
  <c r="I359" i="6" s="1"/>
  <c r="H358" i="6"/>
  <c r="I358" i="6" s="1"/>
  <c r="H357" i="6"/>
  <c r="I357" i="6" s="1"/>
  <c r="H356" i="6"/>
  <c r="I356" i="6" s="1"/>
  <c r="H355" i="6"/>
  <c r="I355" i="6" s="1"/>
  <c r="H354" i="6"/>
  <c r="I354" i="6" s="1"/>
  <c r="H353" i="6"/>
  <c r="I353" i="6" s="1"/>
  <c r="H352" i="6"/>
  <c r="I352" i="6" s="1"/>
  <c r="H351" i="6"/>
  <c r="I351" i="6" s="1"/>
  <c r="H350" i="6"/>
  <c r="I350" i="6" s="1"/>
  <c r="H349" i="6"/>
  <c r="I349" i="6" s="1"/>
  <c r="H348" i="6"/>
  <c r="I348" i="6" s="1"/>
  <c r="H347" i="6"/>
  <c r="I347" i="6" s="1"/>
  <c r="H346" i="6"/>
  <c r="I346" i="6" s="1"/>
  <c r="H345" i="6"/>
  <c r="I345" i="6" s="1"/>
  <c r="H344" i="6"/>
  <c r="I344" i="6" s="1"/>
  <c r="H343" i="6"/>
  <c r="I343" i="6" s="1"/>
  <c r="H342" i="6"/>
  <c r="I342" i="6" s="1"/>
  <c r="H341" i="6"/>
  <c r="I341" i="6" s="1"/>
  <c r="H340" i="6"/>
  <c r="I340" i="6" s="1"/>
  <c r="H339" i="6"/>
  <c r="I339" i="6" s="1"/>
  <c r="H338" i="6"/>
  <c r="I338" i="6" s="1"/>
  <c r="H337" i="6"/>
  <c r="I337" i="6" s="1"/>
  <c r="H336" i="6"/>
  <c r="I336" i="6" s="1"/>
  <c r="H335" i="6"/>
  <c r="I335" i="6" s="1"/>
  <c r="H334" i="6"/>
  <c r="I334" i="6" s="1"/>
  <c r="H333" i="6"/>
  <c r="I333" i="6" s="1"/>
  <c r="H332" i="6"/>
  <c r="I332" i="6" s="1"/>
  <c r="H331" i="6"/>
  <c r="I331" i="6" s="1"/>
  <c r="H330" i="6"/>
  <c r="I330" i="6" s="1"/>
  <c r="H329" i="6"/>
  <c r="I329" i="6" s="1"/>
  <c r="H328" i="6"/>
  <c r="I328" i="6" s="1"/>
  <c r="H327" i="6"/>
  <c r="I327" i="6" s="1"/>
  <c r="H326" i="6"/>
  <c r="I326" i="6" s="1"/>
  <c r="H325" i="6"/>
  <c r="I325" i="6" s="1"/>
  <c r="H324" i="6"/>
  <c r="I324" i="6" s="1"/>
  <c r="H323" i="6"/>
  <c r="I323" i="6" s="1"/>
  <c r="H322" i="6"/>
  <c r="I322" i="6" s="1"/>
  <c r="H321" i="6"/>
  <c r="I321" i="6" s="1"/>
  <c r="H320" i="6"/>
  <c r="I320" i="6" s="1"/>
  <c r="H319" i="6"/>
  <c r="I319" i="6" s="1"/>
  <c r="H318" i="6"/>
  <c r="I318" i="6" s="1"/>
  <c r="H317" i="6"/>
  <c r="I317" i="6" s="1"/>
  <c r="H316" i="6"/>
  <c r="I316" i="6" s="1"/>
  <c r="H315" i="6"/>
  <c r="I315" i="6" s="1"/>
  <c r="H314" i="6"/>
  <c r="I314" i="6" s="1"/>
  <c r="H313" i="6"/>
  <c r="I313" i="6" s="1"/>
  <c r="H312" i="6"/>
  <c r="I312" i="6" s="1"/>
  <c r="H311" i="6"/>
  <c r="I311" i="6" s="1"/>
  <c r="H310" i="6"/>
  <c r="I310" i="6" s="1"/>
  <c r="H309" i="6"/>
  <c r="I309" i="6" s="1"/>
  <c r="H308" i="6"/>
  <c r="I308" i="6" s="1"/>
  <c r="H307" i="6"/>
  <c r="I307" i="6" s="1"/>
  <c r="H306" i="6"/>
  <c r="I306" i="6" s="1"/>
  <c r="H305" i="6"/>
  <c r="I305" i="6" s="1"/>
  <c r="H304" i="6"/>
  <c r="I304" i="6" s="1"/>
  <c r="H303" i="6"/>
  <c r="I303" i="6" s="1"/>
  <c r="H302" i="6"/>
  <c r="I302" i="6" s="1"/>
  <c r="H301" i="6"/>
  <c r="I301" i="6" s="1"/>
  <c r="H300" i="6"/>
  <c r="I300" i="6" s="1"/>
  <c r="H299" i="6"/>
  <c r="I299" i="6" s="1"/>
  <c r="H298" i="6"/>
  <c r="I298" i="6" s="1"/>
  <c r="H297" i="6"/>
  <c r="I297" i="6" s="1"/>
  <c r="H296" i="6"/>
  <c r="I296" i="6" s="1"/>
  <c r="H295" i="6"/>
  <c r="I295" i="6" s="1"/>
  <c r="H294" i="6"/>
  <c r="I294" i="6" s="1"/>
  <c r="H293" i="6"/>
  <c r="I293" i="6" s="1"/>
  <c r="H292" i="6"/>
  <c r="I292" i="6" s="1"/>
  <c r="H291" i="6"/>
  <c r="I291" i="6" s="1"/>
  <c r="H290" i="6"/>
  <c r="I290" i="6" s="1"/>
  <c r="H289" i="6"/>
  <c r="I289" i="6" s="1"/>
  <c r="H288" i="6"/>
  <c r="I288" i="6" s="1"/>
  <c r="H287" i="6"/>
  <c r="I287" i="6" s="1"/>
  <c r="H286" i="6"/>
  <c r="I286" i="6" s="1"/>
  <c r="H285" i="6"/>
  <c r="I285" i="6" s="1"/>
  <c r="H284" i="6"/>
  <c r="I284" i="6" s="1"/>
  <c r="H283" i="6"/>
  <c r="I283" i="6" s="1"/>
  <c r="H282" i="6"/>
  <c r="I282" i="6" s="1"/>
  <c r="H281" i="6"/>
  <c r="I281" i="6" s="1"/>
  <c r="H280" i="6"/>
  <c r="I280" i="6" s="1"/>
  <c r="H279" i="6"/>
  <c r="I279" i="6" s="1"/>
  <c r="H278" i="6"/>
  <c r="I278" i="6" s="1"/>
  <c r="H277" i="6"/>
  <c r="I277" i="6" s="1"/>
  <c r="H276" i="6"/>
  <c r="I276" i="6" s="1"/>
  <c r="H275" i="6"/>
  <c r="I275" i="6" s="1"/>
  <c r="H274" i="6"/>
  <c r="I274" i="6" s="1"/>
  <c r="H273" i="6"/>
  <c r="I273" i="6" s="1"/>
  <c r="H272" i="6"/>
  <c r="I272" i="6" s="1"/>
  <c r="H271" i="6"/>
  <c r="I271" i="6" s="1"/>
  <c r="H270" i="6"/>
  <c r="I270" i="6" s="1"/>
  <c r="H269" i="6"/>
  <c r="I269" i="6" s="1"/>
  <c r="H268" i="6"/>
  <c r="I268" i="6" s="1"/>
  <c r="H267" i="6"/>
  <c r="I267" i="6" s="1"/>
  <c r="H266" i="6"/>
  <c r="I266" i="6" s="1"/>
  <c r="H265" i="6"/>
  <c r="I265" i="6" s="1"/>
  <c r="H264" i="6"/>
  <c r="I264" i="6" s="1"/>
  <c r="H263" i="6"/>
  <c r="I263" i="6" s="1"/>
  <c r="H262" i="6"/>
  <c r="I262" i="6" s="1"/>
  <c r="H261" i="6"/>
  <c r="I261" i="6" s="1"/>
  <c r="H260" i="6"/>
  <c r="I260" i="6" s="1"/>
  <c r="H259" i="6"/>
  <c r="I259" i="6" s="1"/>
  <c r="H258" i="6"/>
  <c r="I258" i="6" s="1"/>
  <c r="H257" i="6"/>
  <c r="I257" i="6" s="1"/>
  <c r="H256" i="6"/>
  <c r="I256" i="6" s="1"/>
  <c r="H255" i="6"/>
  <c r="I255" i="6" s="1"/>
  <c r="H254" i="6"/>
  <c r="I254" i="6" s="1"/>
  <c r="H253" i="6"/>
  <c r="I253" i="6" s="1"/>
  <c r="H252" i="6"/>
  <c r="I252" i="6" s="1"/>
  <c r="H251" i="6"/>
  <c r="I251" i="6" s="1"/>
  <c r="H250" i="6"/>
  <c r="I250" i="6" s="1"/>
  <c r="H249" i="6"/>
  <c r="I249" i="6" s="1"/>
  <c r="H248" i="6"/>
  <c r="I248" i="6" s="1"/>
  <c r="H247" i="6"/>
  <c r="I247" i="6" s="1"/>
  <c r="H246" i="6"/>
  <c r="I246" i="6" s="1"/>
  <c r="H245" i="6"/>
  <c r="I245" i="6" s="1"/>
  <c r="H244" i="6"/>
  <c r="I244" i="6" s="1"/>
  <c r="H243" i="6"/>
  <c r="I243" i="6" s="1"/>
  <c r="H242" i="6"/>
  <c r="I242" i="6" s="1"/>
  <c r="H241" i="6"/>
  <c r="I241" i="6" s="1"/>
  <c r="H240" i="6"/>
  <c r="I240" i="6" s="1"/>
  <c r="H239" i="6"/>
  <c r="I239" i="6" s="1"/>
  <c r="H238" i="6"/>
  <c r="I238" i="6" s="1"/>
  <c r="H237" i="6"/>
  <c r="I237" i="6" s="1"/>
  <c r="H236" i="6"/>
  <c r="I236" i="6" s="1"/>
  <c r="H235" i="6"/>
  <c r="I235" i="6" s="1"/>
  <c r="H234" i="6"/>
  <c r="I234" i="6" s="1"/>
  <c r="H233" i="6"/>
  <c r="I233" i="6" s="1"/>
  <c r="H232" i="6"/>
  <c r="I232" i="6" s="1"/>
  <c r="H231" i="6"/>
  <c r="I231" i="6" s="1"/>
  <c r="H230" i="6"/>
  <c r="I230" i="6" s="1"/>
  <c r="H229" i="6"/>
  <c r="I229" i="6" s="1"/>
  <c r="H228" i="6"/>
  <c r="I228" i="6" s="1"/>
  <c r="H227" i="6"/>
  <c r="I227" i="6" s="1"/>
  <c r="H226" i="6"/>
  <c r="I226" i="6" s="1"/>
  <c r="H225" i="6"/>
  <c r="I225" i="6" s="1"/>
  <c r="H224" i="6"/>
  <c r="I224" i="6" s="1"/>
  <c r="H223" i="6"/>
  <c r="I223" i="6" s="1"/>
  <c r="H222" i="6"/>
  <c r="I222" i="6" s="1"/>
  <c r="H221" i="6"/>
  <c r="I221" i="6" s="1"/>
  <c r="H220" i="6"/>
  <c r="I220" i="6" s="1"/>
  <c r="H219" i="6"/>
  <c r="I219" i="6" s="1"/>
  <c r="H218" i="6"/>
  <c r="I218" i="6" s="1"/>
  <c r="H217" i="6"/>
  <c r="I217" i="6" s="1"/>
  <c r="H216" i="6"/>
  <c r="I216" i="6" s="1"/>
  <c r="H215" i="6"/>
  <c r="I215" i="6" s="1"/>
  <c r="H214" i="6"/>
  <c r="I214" i="6" s="1"/>
  <c r="H213" i="6"/>
  <c r="I213" i="6" s="1"/>
  <c r="H212" i="6"/>
  <c r="I212" i="6" s="1"/>
  <c r="H211" i="6"/>
  <c r="I211" i="6" s="1"/>
  <c r="H210" i="6"/>
  <c r="I210" i="6" s="1"/>
  <c r="H209" i="6"/>
  <c r="I209" i="6" s="1"/>
  <c r="H208" i="6"/>
  <c r="I208" i="6" s="1"/>
  <c r="H207" i="6"/>
  <c r="I207" i="6" s="1"/>
  <c r="H206" i="6"/>
  <c r="I206" i="6" s="1"/>
  <c r="H205" i="6"/>
  <c r="I205" i="6" s="1"/>
  <c r="H204" i="6"/>
  <c r="I204" i="6" s="1"/>
  <c r="H203" i="6"/>
  <c r="I203" i="6" s="1"/>
  <c r="H202" i="6"/>
  <c r="I202" i="6" s="1"/>
  <c r="H201" i="6"/>
  <c r="I201" i="6" s="1"/>
  <c r="H200" i="6"/>
  <c r="I200" i="6" s="1"/>
  <c r="H199" i="6"/>
  <c r="I199" i="6" s="1"/>
  <c r="H198" i="6"/>
  <c r="I198" i="6" s="1"/>
  <c r="H197" i="6"/>
  <c r="I197" i="6" s="1"/>
  <c r="H196" i="6"/>
  <c r="I196" i="6" s="1"/>
  <c r="H195" i="6"/>
  <c r="I195" i="6" s="1"/>
  <c r="H194" i="6"/>
  <c r="I194" i="6" s="1"/>
  <c r="H193" i="6"/>
  <c r="I193" i="6" s="1"/>
  <c r="H192" i="6"/>
  <c r="I192" i="6" s="1"/>
  <c r="H191" i="6"/>
  <c r="I191" i="6" s="1"/>
  <c r="H190" i="6"/>
  <c r="I190" i="6" s="1"/>
  <c r="H189" i="6"/>
  <c r="I189" i="6" s="1"/>
  <c r="H188" i="6"/>
  <c r="I188" i="6" s="1"/>
  <c r="H187" i="6"/>
  <c r="I187" i="6" s="1"/>
  <c r="H186" i="6"/>
  <c r="I186" i="6" s="1"/>
  <c r="H185" i="6"/>
  <c r="I185" i="6" s="1"/>
  <c r="H184" i="6"/>
  <c r="I184" i="6" s="1"/>
  <c r="H183" i="6"/>
  <c r="I183" i="6" s="1"/>
  <c r="H182" i="6"/>
  <c r="I182" i="6" s="1"/>
  <c r="H181" i="6"/>
  <c r="I181" i="6" s="1"/>
  <c r="H180" i="6"/>
  <c r="I180" i="6" s="1"/>
  <c r="H179" i="6"/>
  <c r="I179" i="6" s="1"/>
  <c r="H178" i="6"/>
  <c r="I178" i="6" s="1"/>
  <c r="H177" i="6"/>
  <c r="I177" i="6" s="1"/>
  <c r="H176" i="6"/>
  <c r="I176" i="6" s="1"/>
  <c r="H175" i="6"/>
  <c r="I175" i="6" s="1"/>
  <c r="H174" i="6"/>
  <c r="I174" i="6" s="1"/>
  <c r="H173" i="6"/>
  <c r="I173" i="6" s="1"/>
  <c r="H172" i="6"/>
  <c r="I172" i="6" s="1"/>
  <c r="H171" i="6"/>
  <c r="I171" i="6" s="1"/>
  <c r="H170" i="6"/>
  <c r="I170" i="6" s="1"/>
  <c r="H169" i="6"/>
  <c r="I169" i="6" s="1"/>
  <c r="H168" i="6"/>
  <c r="I168" i="6" s="1"/>
  <c r="H167" i="6"/>
  <c r="I167" i="6" s="1"/>
  <c r="H166" i="6"/>
  <c r="I166" i="6" s="1"/>
  <c r="H165" i="6"/>
  <c r="I165" i="6" s="1"/>
  <c r="H164" i="6"/>
  <c r="I164" i="6" s="1"/>
  <c r="H163" i="6"/>
  <c r="I163" i="6" s="1"/>
  <c r="H162" i="6"/>
  <c r="I162" i="6" s="1"/>
  <c r="H161" i="6"/>
  <c r="I161" i="6" s="1"/>
  <c r="H160" i="6"/>
  <c r="I160" i="6" s="1"/>
  <c r="H159" i="6"/>
  <c r="I159" i="6" s="1"/>
  <c r="H158" i="6"/>
  <c r="I158" i="6" s="1"/>
  <c r="H157" i="6"/>
  <c r="I157" i="6" s="1"/>
  <c r="H156" i="6"/>
  <c r="I156" i="6" s="1"/>
  <c r="H155" i="6"/>
  <c r="I155" i="6" s="1"/>
  <c r="H154" i="6"/>
  <c r="I154" i="6" s="1"/>
  <c r="H153" i="6"/>
  <c r="I153" i="6" s="1"/>
  <c r="H152" i="6"/>
  <c r="I152" i="6" s="1"/>
  <c r="H151" i="6"/>
  <c r="I151" i="6" s="1"/>
  <c r="H150" i="6"/>
  <c r="I150" i="6" s="1"/>
  <c r="H149" i="6"/>
  <c r="I149" i="6" s="1"/>
  <c r="H148" i="6"/>
  <c r="I148" i="6" s="1"/>
  <c r="H147" i="6"/>
  <c r="I147" i="6" s="1"/>
  <c r="H146" i="6"/>
  <c r="I146" i="6" s="1"/>
  <c r="H145" i="6"/>
  <c r="I145" i="6" s="1"/>
  <c r="H144" i="6"/>
  <c r="I144" i="6" s="1"/>
  <c r="H143" i="6"/>
  <c r="I143" i="6" s="1"/>
  <c r="H142" i="6"/>
  <c r="I142" i="6" s="1"/>
  <c r="H141" i="6"/>
  <c r="I141" i="6" s="1"/>
  <c r="H140" i="6"/>
  <c r="I140" i="6" s="1"/>
  <c r="H139" i="6"/>
  <c r="I139" i="6" s="1"/>
  <c r="H138" i="6"/>
  <c r="I138" i="6" s="1"/>
  <c r="H137" i="6"/>
  <c r="I137" i="6" s="1"/>
  <c r="H136" i="6"/>
  <c r="I136" i="6" s="1"/>
  <c r="H135" i="6"/>
  <c r="I135" i="6" s="1"/>
  <c r="H134" i="6"/>
  <c r="I134" i="6" s="1"/>
  <c r="H133" i="6"/>
  <c r="I133" i="6" s="1"/>
  <c r="H132" i="6"/>
  <c r="I132" i="6" s="1"/>
  <c r="H131" i="6"/>
  <c r="I131" i="6" s="1"/>
  <c r="H130" i="6"/>
  <c r="I130" i="6" s="1"/>
  <c r="H129" i="6"/>
  <c r="I129" i="6" s="1"/>
  <c r="H128" i="6"/>
  <c r="I128" i="6" s="1"/>
  <c r="H127" i="6"/>
  <c r="I127" i="6" s="1"/>
  <c r="H126" i="6"/>
  <c r="I126" i="6" s="1"/>
  <c r="H125" i="6"/>
  <c r="I125" i="6" s="1"/>
  <c r="H124" i="6"/>
  <c r="I124" i="6" s="1"/>
  <c r="H123" i="6"/>
  <c r="I123" i="6" s="1"/>
  <c r="H122" i="6"/>
  <c r="I122" i="6" s="1"/>
  <c r="H121" i="6"/>
  <c r="I121" i="6" s="1"/>
  <c r="H120" i="6"/>
  <c r="I120" i="6" s="1"/>
  <c r="H119" i="6"/>
  <c r="I119" i="6" s="1"/>
  <c r="H118" i="6"/>
  <c r="I118" i="6" s="1"/>
  <c r="H117" i="6"/>
  <c r="I117" i="6" s="1"/>
  <c r="H116" i="6"/>
  <c r="I116" i="6" s="1"/>
  <c r="H115" i="6"/>
  <c r="I115" i="6" s="1"/>
  <c r="H114" i="6"/>
  <c r="I114" i="6" s="1"/>
  <c r="H113" i="6"/>
  <c r="I113" i="6" s="1"/>
  <c r="H112" i="6"/>
  <c r="I112" i="6" s="1"/>
  <c r="H111" i="6"/>
  <c r="I111" i="6" s="1"/>
  <c r="H110" i="6"/>
  <c r="I110" i="6" s="1"/>
  <c r="H109" i="6"/>
  <c r="I109" i="6" s="1"/>
  <c r="H108" i="6"/>
  <c r="I108" i="6" s="1"/>
  <c r="H107" i="6"/>
  <c r="I107" i="6" s="1"/>
  <c r="H106" i="6"/>
  <c r="I106" i="6" s="1"/>
  <c r="H105" i="6"/>
  <c r="I105" i="6" s="1"/>
  <c r="H104" i="6"/>
  <c r="I104" i="6" s="1"/>
  <c r="H103" i="6"/>
  <c r="I103" i="6" s="1"/>
  <c r="H102" i="6"/>
  <c r="I102" i="6" s="1"/>
  <c r="H101" i="6"/>
  <c r="I101" i="6" s="1"/>
  <c r="H100" i="6"/>
  <c r="I100" i="6" s="1"/>
  <c r="H99" i="6"/>
  <c r="I99" i="6" s="1"/>
  <c r="H98" i="6"/>
  <c r="I98" i="6" s="1"/>
  <c r="H97" i="6"/>
  <c r="I97" i="6" s="1"/>
  <c r="H96" i="6"/>
  <c r="I96" i="6" s="1"/>
  <c r="H95" i="6"/>
  <c r="I95" i="6" s="1"/>
  <c r="H94" i="6"/>
  <c r="I94" i="6" s="1"/>
  <c r="H93" i="6"/>
  <c r="I93" i="6" s="1"/>
  <c r="H92" i="6"/>
  <c r="I92" i="6" s="1"/>
  <c r="H91" i="6"/>
  <c r="I91" i="6" s="1"/>
  <c r="H90" i="6"/>
  <c r="I90" i="6" s="1"/>
  <c r="H89" i="6"/>
  <c r="I89" i="6" s="1"/>
  <c r="H88" i="6"/>
  <c r="I88" i="6" s="1"/>
  <c r="H87" i="6"/>
  <c r="I87" i="6" s="1"/>
  <c r="H86" i="6"/>
  <c r="I86" i="6" s="1"/>
  <c r="H85" i="6"/>
  <c r="I85" i="6" s="1"/>
  <c r="H84" i="6"/>
  <c r="I84" i="6" s="1"/>
  <c r="H83" i="6"/>
  <c r="I83" i="6" s="1"/>
  <c r="H82" i="6"/>
  <c r="I82" i="6" s="1"/>
  <c r="H81" i="6"/>
  <c r="I81" i="6" s="1"/>
  <c r="H80" i="6"/>
  <c r="I80" i="6" s="1"/>
  <c r="H79" i="6"/>
  <c r="I79" i="6" s="1"/>
  <c r="H78" i="6"/>
  <c r="I78" i="6" s="1"/>
  <c r="H77" i="6"/>
  <c r="I77" i="6" s="1"/>
  <c r="H76" i="6"/>
  <c r="I76" i="6" s="1"/>
  <c r="H75" i="6"/>
  <c r="I75" i="6" s="1"/>
  <c r="H74" i="6"/>
  <c r="I74" i="6" s="1"/>
  <c r="H73" i="6"/>
  <c r="I73" i="6" s="1"/>
  <c r="H72" i="6"/>
  <c r="I72" i="6" s="1"/>
  <c r="H71" i="6"/>
  <c r="I71" i="6" s="1"/>
  <c r="H70" i="6"/>
  <c r="I70" i="6" s="1"/>
  <c r="H69" i="6"/>
  <c r="I69" i="6" s="1"/>
  <c r="H68" i="6"/>
  <c r="I68" i="6" s="1"/>
  <c r="H67" i="6"/>
  <c r="I67" i="6" s="1"/>
  <c r="H66" i="6"/>
  <c r="I66" i="6" s="1"/>
  <c r="H65" i="6"/>
  <c r="I65" i="6" s="1"/>
  <c r="H64" i="6"/>
  <c r="I64" i="6" s="1"/>
  <c r="H63" i="6"/>
  <c r="I63" i="6" s="1"/>
  <c r="H62" i="6"/>
  <c r="I62" i="6" s="1"/>
  <c r="H61" i="6"/>
  <c r="I61" i="6" s="1"/>
  <c r="H60" i="6"/>
  <c r="I60" i="6" s="1"/>
  <c r="H59" i="6"/>
  <c r="I59" i="6" s="1"/>
  <c r="H58" i="6"/>
  <c r="I58" i="6" s="1"/>
  <c r="H57" i="6"/>
  <c r="I57" i="6" s="1"/>
  <c r="H56" i="6"/>
  <c r="I56" i="6" s="1"/>
  <c r="H55" i="6"/>
  <c r="I55" i="6" s="1"/>
  <c r="H54" i="6"/>
  <c r="I54" i="6" s="1"/>
  <c r="H53" i="6"/>
  <c r="I53" i="6" s="1"/>
  <c r="H52" i="6"/>
  <c r="I52" i="6" s="1"/>
  <c r="H51" i="6"/>
  <c r="I51" i="6" s="1"/>
  <c r="H50" i="6"/>
  <c r="I50" i="6" s="1"/>
  <c r="H49" i="6"/>
  <c r="I49" i="6" s="1"/>
  <c r="H48" i="6"/>
  <c r="I48" i="6" s="1"/>
  <c r="H47" i="6"/>
  <c r="I47" i="6" s="1"/>
  <c r="H46" i="6"/>
  <c r="I46" i="6" s="1"/>
  <c r="H45" i="6"/>
  <c r="I45" i="6" s="1"/>
  <c r="H44" i="6"/>
  <c r="I44" i="6" s="1"/>
  <c r="H43" i="6"/>
  <c r="I43" i="6" s="1"/>
  <c r="H42" i="6"/>
  <c r="I42" i="6" s="1"/>
  <c r="H41" i="6"/>
  <c r="I41" i="6" s="1"/>
  <c r="H40" i="6"/>
  <c r="I40" i="6" s="1"/>
  <c r="H39" i="6"/>
  <c r="I39" i="6" s="1"/>
  <c r="H38" i="6"/>
  <c r="I38" i="6" s="1"/>
  <c r="H37" i="6"/>
  <c r="I37" i="6" s="1"/>
  <c r="H36" i="6"/>
  <c r="I36" i="6" s="1"/>
  <c r="H35" i="6"/>
  <c r="I35" i="6" s="1"/>
  <c r="Z34" i="6"/>
  <c r="H34" i="6"/>
  <c r="I34" i="6" s="1"/>
  <c r="H33" i="6"/>
  <c r="I33" i="6" s="1"/>
  <c r="H32" i="6"/>
  <c r="I32" i="6" s="1"/>
  <c r="H31" i="6"/>
  <c r="I31" i="6" s="1"/>
  <c r="H30" i="6"/>
  <c r="I30" i="6" s="1"/>
  <c r="H29" i="6"/>
  <c r="I29" i="6" s="1"/>
  <c r="H28" i="6"/>
  <c r="I28" i="6" s="1"/>
  <c r="H27" i="6"/>
  <c r="I27" i="6" s="1"/>
  <c r="H26" i="6"/>
  <c r="I26" i="6" s="1"/>
  <c r="H25" i="6"/>
  <c r="I25" i="6" s="1"/>
  <c r="H24" i="6"/>
  <c r="I24" i="6" s="1"/>
  <c r="H23" i="6"/>
  <c r="I23" i="6" s="1"/>
  <c r="H22" i="6"/>
  <c r="I22" i="6" s="1"/>
  <c r="H21" i="6"/>
  <c r="I21" i="6" s="1"/>
  <c r="H20" i="6"/>
  <c r="I20" i="6" s="1"/>
  <c r="H19" i="6"/>
  <c r="I19" i="6" s="1"/>
  <c r="H18" i="6"/>
  <c r="I18" i="6" s="1"/>
  <c r="H17" i="6"/>
  <c r="I17" i="6" s="1"/>
  <c r="H16" i="6"/>
  <c r="I16" i="6" s="1"/>
  <c r="P15" i="6"/>
  <c r="H15" i="6"/>
  <c r="I15" i="6" s="1"/>
  <c r="Z14" i="6"/>
  <c r="R14" i="6"/>
  <c r="S14" i="6" s="1"/>
  <c r="H14" i="6"/>
  <c r="I14" i="6" s="1"/>
  <c r="K13" i="6"/>
  <c r="H13" i="6"/>
  <c r="I13" i="6" s="1"/>
  <c r="H12" i="6"/>
  <c r="I12" i="6" s="1"/>
  <c r="H11" i="6"/>
  <c r="I11" i="6" s="1"/>
  <c r="H10" i="6"/>
  <c r="I10" i="6" s="1"/>
  <c r="D6" i="6"/>
  <c r="Z34" i="5"/>
  <c r="Z14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10" i="5"/>
  <c r="S14" i="5"/>
  <c r="D6" i="5"/>
  <c r="P15" i="5"/>
  <c r="P16" i="5" l="1"/>
  <c r="Z15" i="5"/>
  <c r="R15" i="5"/>
  <c r="Z15" i="6"/>
  <c r="P16" i="6"/>
  <c r="Z16" i="6" s="1"/>
  <c r="R15" i="6"/>
  <c r="S15" i="6"/>
  <c r="K9" i="6"/>
  <c r="AB14" i="5"/>
  <c r="P17" i="6"/>
  <c r="R16" i="6"/>
  <c r="S16" i="6" s="1"/>
  <c r="AB16" i="6" s="1"/>
  <c r="AB14" i="6"/>
  <c r="AB15" i="6"/>
  <c r="S15" i="5"/>
  <c r="P17" i="5" l="1"/>
  <c r="Z16" i="5"/>
  <c r="R16" i="5"/>
  <c r="S16" i="5" s="1"/>
  <c r="AB16" i="5" s="1"/>
  <c r="AB15" i="5"/>
  <c r="Z17" i="6"/>
  <c r="P18" i="6"/>
  <c r="R17" i="6"/>
  <c r="S17" i="6" s="1"/>
  <c r="AB17" i="6" s="1"/>
  <c r="P18" i="5" l="1"/>
  <c r="Z17" i="5"/>
  <c r="R17" i="5"/>
  <c r="S17" i="5" s="1"/>
  <c r="R18" i="6"/>
  <c r="S18" i="6" s="1"/>
  <c r="AB18" i="6" s="1"/>
  <c r="P19" i="6"/>
  <c r="Z18" i="6"/>
  <c r="AB17" i="5" l="1"/>
  <c r="P19" i="5"/>
  <c r="Z18" i="5"/>
  <c r="R18" i="5"/>
  <c r="S18" i="5" s="1"/>
  <c r="P20" i="6"/>
  <c r="Z19" i="6"/>
  <c r="R19" i="6"/>
  <c r="S19" i="6" s="1"/>
  <c r="AB19" i="6" s="1"/>
  <c r="AB18" i="5" l="1"/>
  <c r="P20" i="5"/>
  <c r="Z19" i="5"/>
  <c r="R19" i="5"/>
  <c r="S19" i="5" s="1"/>
  <c r="R20" i="6"/>
  <c r="S20" i="6" s="1"/>
  <c r="AB20" i="6" s="1"/>
  <c r="P21" i="6"/>
  <c r="Z20" i="6"/>
  <c r="AB19" i="5" l="1"/>
  <c r="P21" i="5"/>
  <c r="Z20" i="5"/>
  <c r="R20" i="5"/>
  <c r="S20" i="5" s="1"/>
  <c r="P22" i="6"/>
  <c r="R21" i="6"/>
  <c r="S21" i="6" s="1"/>
  <c r="AB21" i="6" s="1"/>
  <c r="Z21" i="6"/>
  <c r="AB20" i="5" l="1"/>
  <c r="P22" i="5"/>
  <c r="Z21" i="5"/>
  <c r="R21" i="5"/>
  <c r="S21" i="5" s="1"/>
  <c r="Z22" i="6"/>
  <c r="R22" i="6"/>
  <c r="S22" i="6" s="1"/>
  <c r="AB22" i="6" s="1"/>
  <c r="P23" i="6"/>
  <c r="AB21" i="5" l="1"/>
  <c r="P23" i="5"/>
  <c r="Z22" i="5"/>
  <c r="R22" i="5"/>
  <c r="S22" i="5" s="1"/>
  <c r="R23" i="6"/>
  <c r="S23" i="6" s="1"/>
  <c r="AB23" i="6" s="1"/>
  <c r="Z23" i="6"/>
  <c r="P24" i="6"/>
  <c r="AB22" i="5" l="1"/>
  <c r="P24" i="5"/>
  <c r="Z23" i="5"/>
  <c r="R23" i="5"/>
  <c r="S23" i="5" s="1"/>
  <c r="R24" i="6"/>
  <c r="S24" i="6" s="1"/>
  <c r="AB24" i="6" s="1"/>
  <c r="P25" i="6"/>
  <c r="Z24" i="6"/>
  <c r="AB23" i="5" l="1"/>
  <c r="P25" i="5"/>
  <c r="Z24" i="5"/>
  <c r="R24" i="5"/>
  <c r="S24" i="5" s="1"/>
  <c r="R25" i="6"/>
  <c r="S25" i="6" s="1"/>
  <c r="AB25" i="6" s="1"/>
  <c r="P26" i="6"/>
  <c r="Z25" i="6"/>
  <c r="AB24" i="5" l="1"/>
  <c r="P26" i="5"/>
  <c r="Z25" i="5"/>
  <c r="R25" i="5"/>
  <c r="S25" i="5" s="1"/>
  <c r="Z26" i="6"/>
  <c r="P27" i="6"/>
  <c r="R26" i="6"/>
  <c r="S26" i="6" s="1"/>
  <c r="AB26" i="6" s="1"/>
  <c r="AB25" i="5" l="1"/>
  <c r="P27" i="5"/>
  <c r="Z26" i="5"/>
  <c r="R26" i="5"/>
  <c r="S26" i="5" s="1"/>
  <c r="R27" i="6"/>
  <c r="S27" i="6" s="1"/>
  <c r="AB27" i="6" s="1"/>
  <c r="P28" i="6"/>
  <c r="Z27" i="6"/>
  <c r="AB26" i="5" l="1"/>
  <c r="P28" i="5"/>
  <c r="Z27" i="5"/>
  <c r="R27" i="5"/>
  <c r="S27" i="5" s="1"/>
  <c r="P29" i="6"/>
  <c r="R28" i="6"/>
  <c r="S28" i="6" s="1"/>
  <c r="AB28" i="6" s="1"/>
  <c r="Z28" i="6"/>
  <c r="AB27" i="5" l="1"/>
  <c r="P29" i="5"/>
  <c r="Z28" i="5"/>
  <c r="R28" i="5"/>
  <c r="S28" i="5" s="1"/>
  <c r="R29" i="6"/>
  <c r="S29" i="6" s="1"/>
  <c r="AB29" i="6" s="1"/>
  <c r="Z29" i="6"/>
  <c r="P30" i="6"/>
  <c r="AB28" i="5" l="1"/>
  <c r="P30" i="5"/>
  <c r="Z29" i="5"/>
  <c r="R29" i="5"/>
  <c r="S29" i="5" s="1"/>
  <c r="R30" i="6"/>
  <c r="S30" i="6" s="1"/>
  <c r="AB30" i="6" s="1"/>
  <c r="P31" i="6"/>
  <c r="Z30" i="6"/>
  <c r="AB29" i="5" l="1"/>
  <c r="P31" i="5"/>
  <c r="Z30" i="5"/>
  <c r="R30" i="5"/>
  <c r="S30" i="5" s="1"/>
  <c r="R31" i="6"/>
  <c r="S31" i="6" s="1"/>
  <c r="AB31" i="6" s="1"/>
  <c r="Z31" i="6"/>
  <c r="P32" i="6"/>
  <c r="AB30" i="5" l="1"/>
  <c r="P32" i="5"/>
  <c r="Z31" i="5"/>
  <c r="R31" i="5"/>
  <c r="S31" i="5" s="1"/>
  <c r="Z32" i="6"/>
  <c r="R32" i="6"/>
  <c r="S32" i="6" s="1"/>
  <c r="AB32" i="6" s="1"/>
  <c r="P33" i="6"/>
  <c r="AB31" i="5" l="1"/>
  <c r="P33" i="5"/>
  <c r="Z32" i="5"/>
  <c r="R32" i="5"/>
  <c r="S32" i="5" s="1"/>
  <c r="R33" i="6"/>
  <c r="S33" i="6" s="1"/>
  <c r="Z33" i="6"/>
  <c r="Q14" i="6" a="1"/>
  <c r="AB32" i="5" l="1"/>
  <c r="Z33" i="5"/>
  <c r="S33" i="5"/>
  <c r="Q14" i="5" a="1"/>
  <c r="Q32" i="6"/>
  <c r="Q28" i="6"/>
  <c r="Q24" i="6"/>
  <c r="Q20" i="6"/>
  <c r="Q16" i="6"/>
  <c r="Q31" i="6"/>
  <c r="Q26" i="6"/>
  <c r="Q21" i="6"/>
  <c r="Q15" i="6"/>
  <c r="Q27" i="6"/>
  <c r="Q19" i="6"/>
  <c r="Q33" i="6"/>
  <c r="Q25" i="6"/>
  <c r="Q18" i="6"/>
  <c r="Q30" i="6"/>
  <c r="Q23" i="6"/>
  <c r="Q17" i="6"/>
  <c r="Q29" i="6"/>
  <c r="Q22" i="6"/>
  <c r="Q14" i="6"/>
  <c r="AB33" i="6"/>
  <c r="S34" i="6"/>
  <c r="AB34" i="6" s="1"/>
  <c r="Q16" i="5" l="1"/>
  <c r="Q14" i="5"/>
  <c r="Q30" i="5"/>
  <c r="Q18" i="5"/>
  <c r="Q26" i="5"/>
  <c r="Q22" i="5"/>
  <c r="Q31" i="5"/>
  <c r="Q27" i="5"/>
  <c r="Q23" i="5"/>
  <c r="Q19" i="5"/>
  <c r="Q15" i="5"/>
  <c r="Q33" i="5"/>
  <c r="Q29" i="5"/>
  <c r="Q25" i="5"/>
  <c r="Q21" i="5"/>
  <c r="Q17" i="5"/>
  <c r="Q32" i="5"/>
  <c r="Q28" i="5"/>
  <c r="Q24" i="5"/>
  <c r="Q20" i="5"/>
  <c r="AB33" i="5"/>
  <c r="S34" i="5"/>
  <c r="AB34" i="5" s="1"/>
  <c r="AA29" i="6"/>
  <c r="AC29" i="6" s="1"/>
  <c r="T29" i="6"/>
  <c r="AA18" i="6"/>
  <c r="AC18" i="6" s="1"/>
  <c r="T18" i="6"/>
  <c r="AA27" i="6"/>
  <c r="AC27" i="6" s="1"/>
  <c r="T27" i="6"/>
  <c r="AA31" i="6"/>
  <c r="AC31" i="6" s="1"/>
  <c r="T31" i="6"/>
  <c r="T28" i="6"/>
  <c r="AA28" i="6"/>
  <c r="AC28" i="6" s="1"/>
  <c r="T14" i="6"/>
  <c r="AA14" i="6"/>
  <c r="AC14" i="6" s="1"/>
  <c r="Q34" i="6"/>
  <c r="AA23" i="6"/>
  <c r="AC23" i="6" s="1"/>
  <c r="T23" i="6"/>
  <c r="AA33" i="6"/>
  <c r="AC33" i="6" s="1"/>
  <c r="T33" i="6"/>
  <c r="T21" i="6"/>
  <c r="AA21" i="6"/>
  <c r="AC21" i="6" s="1"/>
  <c r="AA20" i="6"/>
  <c r="AC20" i="6" s="1"/>
  <c r="T20" i="6"/>
  <c r="AA22" i="6"/>
  <c r="AC22" i="6" s="1"/>
  <c r="T22" i="6"/>
  <c r="T30" i="6"/>
  <c r="AA30" i="6"/>
  <c r="AC30" i="6" s="1"/>
  <c r="T19" i="6"/>
  <c r="AA19" i="6"/>
  <c r="AC19" i="6" s="1"/>
  <c r="T26" i="6"/>
  <c r="AA26" i="6"/>
  <c r="AC26" i="6" s="1"/>
  <c r="T24" i="6"/>
  <c r="AA24" i="6"/>
  <c r="AC24" i="6" s="1"/>
  <c r="AA17" i="6"/>
  <c r="AC17" i="6" s="1"/>
  <c r="T17" i="6"/>
  <c r="AA25" i="6"/>
  <c r="AC25" i="6" s="1"/>
  <c r="T25" i="6"/>
  <c r="AA15" i="6"/>
  <c r="AC15" i="6" s="1"/>
  <c r="T15" i="6"/>
  <c r="T16" i="6"/>
  <c r="AA16" i="6"/>
  <c r="AC16" i="6" s="1"/>
  <c r="T32" i="6"/>
  <c r="AA32" i="6"/>
  <c r="AC32" i="6" s="1"/>
  <c r="AA20" i="5" l="1"/>
  <c r="AC20" i="5" s="1"/>
  <c r="T20" i="5"/>
  <c r="AA24" i="5"/>
  <c r="AC24" i="5" s="1"/>
  <c r="T24" i="5"/>
  <c r="AA28" i="5"/>
  <c r="AC28" i="5" s="1"/>
  <c r="T28" i="5"/>
  <c r="AA32" i="5"/>
  <c r="AC32" i="5" s="1"/>
  <c r="T32" i="5"/>
  <c r="T17" i="5"/>
  <c r="AA17" i="5"/>
  <c r="AC17" i="5" s="1"/>
  <c r="AA21" i="5"/>
  <c r="AC21" i="5" s="1"/>
  <c r="T21" i="5"/>
  <c r="T25" i="5"/>
  <c r="AA25" i="5"/>
  <c r="AC25" i="5" s="1"/>
  <c r="T29" i="5"/>
  <c r="AA29" i="5"/>
  <c r="AC29" i="5" s="1"/>
  <c r="T33" i="5"/>
  <c r="AA33" i="5"/>
  <c r="AC33" i="5" s="1"/>
  <c r="AA15" i="5"/>
  <c r="AC15" i="5" s="1"/>
  <c r="T15" i="5"/>
  <c r="AA19" i="5"/>
  <c r="AC19" i="5" s="1"/>
  <c r="T19" i="5"/>
  <c r="AA23" i="5"/>
  <c r="AC23" i="5" s="1"/>
  <c r="T23" i="5"/>
  <c r="AA27" i="5"/>
  <c r="AC27" i="5" s="1"/>
  <c r="T27" i="5"/>
  <c r="AA31" i="5"/>
  <c r="AC31" i="5" s="1"/>
  <c r="T31" i="5"/>
  <c r="AA22" i="5"/>
  <c r="AC22" i="5" s="1"/>
  <c r="T22" i="5"/>
  <c r="AA26" i="5"/>
  <c r="AC26" i="5" s="1"/>
  <c r="T26" i="5"/>
  <c r="AA18" i="5"/>
  <c r="AC18" i="5" s="1"/>
  <c r="T18" i="5"/>
  <c r="AA30" i="5"/>
  <c r="AC30" i="5" s="1"/>
  <c r="T30" i="5"/>
  <c r="AA14" i="5"/>
  <c r="AC14" i="5" s="1"/>
  <c r="Q34" i="5"/>
  <c r="Q10" i="5"/>
  <c r="AF22" i="5" s="1"/>
  <c r="AA16" i="5"/>
  <c r="AC16" i="5" s="1"/>
  <c r="T16" i="5"/>
  <c r="AA34" i="6"/>
  <c r="AC34" i="6" s="1"/>
  <c r="AE14" i="6" s="1"/>
  <c r="T34" i="6"/>
  <c r="V13" i="6" s="1"/>
  <c r="Q10" i="6"/>
  <c r="AE17" i="6" s="1"/>
  <c r="AF20" i="6" s="1"/>
  <c r="AA34" i="5" l="1"/>
  <c r="AC34" i="5" s="1"/>
  <c r="AE14" i="5" s="1"/>
  <c r="T34" i="5"/>
  <c r="V13" i="5" s="1"/>
  <c r="AF22" i="6"/>
  <c r="I11" i="5" l="1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10" i="5"/>
  <c r="G19" i="4" l="1"/>
  <c r="G20" i="4" s="1"/>
  <c r="H13" i="4"/>
  <c r="G21" i="4" l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H18" i="4" l="1" a="1"/>
  <c r="I18" i="4" a="1"/>
  <c r="I18" i="4" l="1"/>
  <c r="I61" i="4"/>
  <c r="K61" i="4" s="1"/>
  <c r="I48" i="4"/>
  <c r="K48" i="4" s="1"/>
  <c r="I57" i="4"/>
  <c r="K57" i="4" s="1"/>
  <c r="I21" i="4"/>
  <c r="K21" i="4" s="1"/>
  <c r="I40" i="4"/>
  <c r="K40" i="4" s="1"/>
  <c r="I65" i="4"/>
  <c r="K65" i="4" s="1"/>
  <c r="I68" i="4"/>
  <c r="K68" i="4" s="1"/>
  <c r="I28" i="4"/>
  <c r="K28" i="4" s="1"/>
  <c r="I63" i="4"/>
  <c r="K63" i="4" s="1"/>
  <c r="I43" i="4"/>
  <c r="K43" i="4" s="1"/>
  <c r="I27" i="4"/>
  <c r="K27" i="4" s="1"/>
  <c r="I66" i="4"/>
  <c r="K66" i="4" s="1"/>
  <c r="I50" i="4"/>
  <c r="K50" i="4" s="1"/>
  <c r="I34" i="4"/>
  <c r="K34" i="4" s="1"/>
  <c r="I45" i="4"/>
  <c r="K45" i="4" s="1"/>
  <c r="I36" i="4"/>
  <c r="K36" i="4" s="1"/>
  <c r="I49" i="4"/>
  <c r="K49" i="4" s="1"/>
  <c r="I72" i="4"/>
  <c r="K72" i="4" s="1"/>
  <c r="I67" i="4"/>
  <c r="K67" i="4" s="1"/>
  <c r="I53" i="4"/>
  <c r="K53" i="4" s="1"/>
  <c r="I56" i="4"/>
  <c r="K56" i="4" s="1"/>
  <c r="I24" i="4"/>
  <c r="K24" i="4" s="1"/>
  <c r="I59" i="4"/>
  <c r="K59" i="4" s="1"/>
  <c r="I39" i="4"/>
  <c r="K39" i="4" s="1"/>
  <c r="I23" i="4"/>
  <c r="K23" i="4" s="1"/>
  <c r="I62" i="4"/>
  <c r="K62" i="4" s="1"/>
  <c r="I46" i="4"/>
  <c r="K46" i="4" s="1"/>
  <c r="I30" i="4"/>
  <c r="K30" i="4" s="1"/>
  <c r="I25" i="4"/>
  <c r="K25" i="4" s="1"/>
  <c r="I20" i="4"/>
  <c r="K20" i="4" s="1"/>
  <c r="I37" i="4"/>
  <c r="K37" i="4" s="1"/>
  <c r="I64" i="4"/>
  <c r="K64" i="4" s="1"/>
  <c r="I47" i="4"/>
  <c r="K47" i="4" s="1"/>
  <c r="I41" i="4"/>
  <c r="K41" i="4" s="1"/>
  <c r="I44" i="4"/>
  <c r="K44" i="4" s="1"/>
  <c r="I75" i="4"/>
  <c r="K75" i="4" s="1"/>
  <c r="I55" i="4"/>
  <c r="K55" i="4" s="1"/>
  <c r="I35" i="4"/>
  <c r="K35" i="4" s="1"/>
  <c r="I74" i="4"/>
  <c r="K74" i="4" s="1"/>
  <c r="I58" i="4"/>
  <c r="K58" i="4" s="1"/>
  <c r="I42" i="4"/>
  <c r="K42" i="4" s="1"/>
  <c r="I26" i="4"/>
  <c r="K26" i="4" s="1"/>
  <c r="I73" i="4"/>
  <c r="K73" i="4" s="1"/>
  <c r="I60" i="4"/>
  <c r="K60" i="4" s="1"/>
  <c r="I69" i="4"/>
  <c r="K69" i="4" s="1"/>
  <c r="I33" i="4"/>
  <c r="K33" i="4" s="1"/>
  <c r="I52" i="4"/>
  <c r="K52" i="4" s="1"/>
  <c r="I19" i="4"/>
  <c r="K19" i="4" s="1"/>
  <c r="I29" i="4"/>
  <c r="K29" i="4" s="1"/>
  <c r="I32" i="4"/>
  <c r="K32" i="4" s="1"/>
  <c r="I71" i="4"/>
  <c r="K71" i="4" s="1"/>
  <c r="I51" i="4"/>
  <c r="K51" i="4" s="1"/>
  <c r="I31" i="4"/>
  <c r="K31" i="4" s="1"/>
  <c r="I70" i="4"/>
  <c r="K70" i="4" s="1"/>
  <c r="I54" i="4"/>
  <c r="K54" i="4" s="1"/>
  <c r="I38" i="4"/>
  <c r="K38" i="4" s="1"/>
  <c r="I22" i="4"/>
  <c r="K22" i="4" s="1"/>
  <c r="H19" i="4"/>
  <c r="J19" i="4" s="1"/>
  <c r="H66" i="4"/>
  <c r="J66" i="4" s="1"/>
  <c r="H50" i="4"/>
  <c r="J50" i="4" s="1"/>
  <c r="H34" i="4"/>
  <c r="J34" i="4" s="1"/>
  <c r="H18" i="4"/>
  <c r="H61" i="4"/>
  <c r="J61" i="4" s="1"/>
  <c r="H45" i="4"/>
  <c r="J45" i="4" s="1"/>
  <c r="H29" i="4"/>
  <c r="J29" i="4" s="1"/>
  <c r="H72" i="4"/>
  <c r="J72" i="4" s="1"/>
  <c r="H56" i="4"/>
  <c r="J56" i="4" s="1"/>
  <c r="H40" i="4"/>
  <c r="J40" i="4" s="1"/>
  <c r="H24" i="4"/>
  <c r="J24" i="4" s="1"/>
  <c r="H63" i="4"/>
  <c r="J63" i="4" s="1"/>
  <c r="H47" i="4"/>
  <c r="J47" i="4" s="1"/>
  <c r="H31" i="4"/>
  <c r="J31" i="4" s="1"/>
  <c r="H62" i="4"/>
  <c r="J62" i="4" s="1"/>
  <c r="H46" i="4"/>
  <c r="J46" i="4" s="1"/>
  <c r="H30" i="4"/>
  <c r="J30" i="4" s="1"/>
  <c r="H73" i="4"/>
  <c r="J73" i="4" s="1"/>
  <c r="H57" i="4"/>
  <c r="J57" i="4" s="1"/>
  <c r="H41" i="4"/>
  <c r="J41" i="4" s="1"/>
  <c r="H25" i="4"/>
  <c r="J25" i="4" s="1"/>
  <c r="H68" i="4"/>
  <c r="J68" i="4" s="1"/>
  <c r="H52" i="4"/>
  <c r="J52" i="4" s="1"/>
  <c r="H36" i="4"/>
  <c r="J36" i="4" s="1"/>
  <c r="H20" i="4"/>
  <c r="J20" i="4" s="1"/>
  <c r="H59" i="4"/>
  <c r="J59" i="4" s="1"/>
  <c r="H43" i="4"/>
  <c r="J43" i="4" s="1"/>
  <c r="H27" i="4"/>
  <c r="J27" i="4" s="1"/>
  <c r="H74" i="4"/>
  <c r="J74" i="4" s="1"/>
  <c r="H58" i="4"/>
  <c r="J58" i="4" s="1"/>
  <c r="H42" i="4"/>
  <c r="J42" i="4" s="1"/>
  <c r="H26" i="4"/>
  <c r="J26" i="4" s="1"/>
  <c r="H69" i="4"/>
  <c r="J69" i="4" s="1"/>
  <c r="H53" i="4"/>
  <c r="J53" i="4" s="1"/>
  <c r="H37" i="4"/>
  <c r="J37" i="4" s="1"/>
  <c r="H21" i="4"/>
  <c r="J21" i="4" s="1"/>
  <c r="H64" i="4"/>
  <c r="J64" i="4" s="1"/>
  <c r="H48" i="4"/>
  <c r="J48" i="4" s="1"/>
  <c r="H32" i="4"/>
  <c r="J32" i="4" s="1"/>
  <c r="H71" i="4"/>
  <c r="J71" i="4" s="1"/>
  <c r="H55" i="4"/>
  <c r="J55" i="4" s="1"/>
  <c r="H39" i="4"/>
  <c r="J39" i="4" s="1"/>
  <c r="H23" i="4"/>
  <c r="J23" i="4" s="1"/>
  <c r="H70" i="4"/>
  <c r="J70" i="4" s="1"/>
  <c r="H54" i="4"/>
  <c r="J54" i="4" s="1"/>
  <c r="H38" i="4"/>
  <c r="J38" i="4" s="1"/>
  <c r="H22" i="4"/>
  <c r="J22" i="4" s="1"/>
  <c r="H65" i="4"/>
  <c r="J65" i="4" s="1"/>
  <c r="H49" i="4"/>
  <c r="J49" i="4" s="1"/>
  <c r="H33" i="4"/>
  <c r="J33" i="4" s="1"/>
  <c r="H75" i="4"/>
  <c r="J75" i="4" s="1"/>
  <c r="H60" i="4"/>
  <c r="J60" i="4" s="1"/>
  <c r="H44" i="4"/>
  <c r="J44" i="4" s="1"/>
  <c r="H28" i="4"/>
  <c r="J28" i="4" s="1"/>
  <c r="H67" i="4"/>
  <c r="J67" i="4" s="1"/>
  <c r="H51" i="4"/>
  <c r="J51" i="4" s="1"/>
  <c r="H35" i="4"/>
  <c r="J35" i="4" s="1"/>
  <c r="H14" i="4" l="1"/>
  <c r="J18" i="4"/>
  <c r="I14" i="4"/>
  <c r="K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PF.5012277</author>
    <author>Pablo</author>
  </authors>
  <commentList>
    <comment ref="I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fijado con solver, para que maximice la celda J9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fijado con solver, para que maximice la celda V13</t>
        </r>
      </text>
    </comment>
    <comment ref="P1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cuántas y qué clases se decide aquí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ésta es una fórmula matricial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9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puedes mover el nivel de significación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código especial para esta celda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observa que en cada clase hay un número "suficiente" de esperados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PF.5012277</author>
  </authors>
  <commentList>
    <comment ref="I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fijado con solver, para que maximice la celda J9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fijado con solver, para que maximice la celda V13</t>
        </r>
      </text>
    </comment>
    <comment ref="P1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cuántas y qué clases se decide aquí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ésta es una fórmula matricial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puedes mover el nivel de significación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código especial para esta celda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<sst xmlns="http://schemas.openxmlformats.org/spreadsheetml/2006/main" count="6725" uniqueCount="2255">
  <si>
    <r>
      <rPr>
        <b/>
        <sz val="11"/>
        <color theme="1"/>
        <rFont val="Calibri"/>
        <family val="2"/>
        <scheme val="minor"/>
      </rPr>
      <t>Objetivo del ejercicio:</t>
    </r>
    <r>
      <rPr>
        <sz val="11"/>
        <color theme="1"/>
        <rFont val="Calibri"/>
        <family val="2"/>
        <scheme val="minor"/>
      </rPr>
      <t xml:space="preserve"> contrastar la hipótesis nula de que</t>
    </r>
  </si>
  <si>
    <t>las series 1 y 2 son muestras aleatorias de una exponencial</t>
  </si>
  <si>
    <t>serie 1</t>
  </si>
  <si>
    <t>serie2</t>
  </si>
  <si>
    <t>dato1</t>
  </si>
  <si>
    <t>dato2</t>
  </si>
  <si>
    <t>dato3</t>
  </si>
  <si>
    <t>Histograma de los datos</t>
  </si>
  <si>
    <t>dato4</t>
  </si>
  <si>
    <t>dato5</t>
  </si>
  <si>
    <t>númdatos</t>
  </si>
  <si>
    <t>dato6</t>
  </si>
  <si>
    <t>dato7</t>
  </si>
  <si>
    <t>dato8</t>
  </si>
  <si>
    <t>frec absolutas 1</t>
  </si>
  <si>
    <t>frec absolutas 2</t>
  </si>
  <si>
    <t>frec relativas 1</t>
  </si>
  <si>
    <t>frec relativas 2</t>
  </si>
  <si>
    <t>dato9</t>
  </si>
  <si>
    <t>clases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</si>
  <si>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</si>
  <si>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</si>
  <si>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</si>
  <si>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</si>
  <si>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</si>
  <si>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</si>
  <si>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</si>
  <si>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</si>
  <si>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</si>
  <si>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</si>
  <si>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</si>
  <si>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</si>
  <si>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</si>
  <si>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</si>
  <si>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</si>
  <si>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</si>
  <si>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</si>
  <si>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</si>
  <si>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</si>
  <si>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</si>
  <si>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</si>
  <si>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</si>
  <si>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</si>
  <si>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</si>
  <si>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</si>
  <si>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</si>
  <si>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</si>
  <si>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</si>
  <si>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</si>
  <si>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</si>
  <si>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</si>
  <si>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</si>
  <si>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</si>
  <si>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</si>
  <si>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</si>
  <si>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</si>
  <si>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</si>
  <si>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</si>
  <si>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</si>
  <si>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</si>
  <si>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</si>
  <si>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</si>
  <si>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</si>
  <si>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</si>
  <si>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</si>
  <si>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</si>
  <si>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</si>
  <si>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</si>
  <si>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dato58</t>
  </si>
  <si>
    <t>dato59</t>
  </si>
  <si>
    <t>dato60</t>
  </si>
  <si>
    <t>dato61</t>
  </si>
  <si>
    <t>dato62</t>
  </si>
  <si>
    <t>dato63</t>
  </si>
  <si>
    <t>dato64</t>
  </si>
  <si>
    <t>dato65</t>
  </si>
  <si>
    <t>dato66</t>
  </si>
  <si>
    <t>dato67</t>
  </si>
  <si>
    <t>dato68</t>
  </si>
  <si>
    <t>dato69</t>
  </si>
  <si>
    <t>dato70</t>
  </si>
  <si>
    <t>dato71</t>
  </si>
  <si>
    <t>dato72</t>
  </si>
  <si>
    <t>dato73</t>
  </si>
  <si>
    <t>dato74</t>
  </si>
  <si>
    <t>dato75</t>
  </si>
  <si>
    <t>dato76</t>
  </si>
  <si>
    <t>dato77</t>
  </si>
  <si>
    <t>dato78</t>
  </si>
  <si>
    <t>dato79</t>
  </si>
  <si>
    <t>dato80</t>
  </si>
  <si>
    <t>dato81</t>
  </si>
  <si>
    <t>dato82</t>
  </si>
  <si>
    <t>dato83</t>
  </si>
  <si>
    <t>dato84</t>
  </si>
  <si>
    <t>dato85</t>
  </si>
  <si>
    <t>dato86</t>
  </si>
  <si>
    <t>dato87</t>
  </si>
  <si>
    <t>dato88</t>
  </si>
  <si>
    <t>dato89</t>
  </si>
  <si>
    <t>dato90</t>
  </si>
  <si>
    <t>dato91</t>
  </si>
  <si>
    <t>dato92</t>
  </si>
  <si>
    <t>dato93</t>
  </si>
  <si>
    <t>dato94</t>
  </si>
  <si>
    <t>dato95</t>
  </si>
  <si>
    <t>dato96</t>
  </si>
  <si>
    <t>dato97</t>
  </si>
  <si>
    <t>dato98</t>
  </si>
  <si>
    <t>dato99</t>
  </si>
  <si>
    <t>dato100</t>
  </si>
  <si>
    <t>dato101</t>
  </si>
  <si>
    <t>dato102</t>
  </si>
  <si>
    <t>dato103</t>
  </si>
  <si>
    <t>dato104</t>
  </si>
  <si>
    <t>dato105</t>
  </si>
  <si>
    <t>dato106</t>
  </si>
  <si>
    <t>dato107</t>
  </si>
  <si>
    <t>dato108</t>
  </si>
  <si>
    <t>dato109</t>
  </si>
  <si>
    <t>dato110</t>
  </si>
  <si>
    <t>dato111</t>
  </si>
  <si>
    <t>dato112</t>
  </si>
  <si>
    <t>dato113</t>
  </si>
  <si>
    <t>dato114</t>
  </si>
  <si>
    <t>dato115</t>
  </si>
  <si>
    <t>dato116</t>
  </si>
  <si>
    <t>dato117</t>
  </si>
  <si>
    <t>dato118</t>
  </si>
  <si>
    <t>dato119</t>
  </si>
  <si>
    <t>dato120</t>
  </si>
  <si>
    <t>dato121</t>
  </si>
  <si>
    <t>dato122</t>
  </si>
  <si>
    <t>dato123</t>
  </si>
  <si>
    <t>dato124</t>
  </si>
  <si>
    <t>dato125</t>
  </si>
  <si>
    <t>dato126</t>
  </si>
  <si>
    <t>dato127</t>
  </si>
  <si>
    <t>dato128</t>
  </si>
  <si>
    <t>dato129</t>
  </si>
  <si>
    <t>dato130</t>
  </si>
  <si>
    <t>dato131</t>
  </si>
  <si>
    <t>dato132</t>
  </si>
  <si>
    <t>dato133</t>
  </si>
  <si>
    <t>dato134</t>
  </si>
  <si>
    <t>dato135</t>
  </si>
  <si>
    <t>dato136</t>
  </si>
  <si>
    <t>dato137</t>
  </si>
  <si>
    <t>dato138</t>
  </si>
  <si>
    <t>dato139</t>
  </si>
  <si>
    <t>dato140</t>
  </si>
  <si>
    <t>dato141</t>
  </si>
  <si>
    <t>dato142</t>
  </si>
  <si>
    <t>dato143</t>
  </si>
  <si>
    <t>dato144</t>
  </si>
  <si>
    <t>dato145</t>
  </si>
  <si>
    <t>dato146</t>
  </si>
  <si>
    <t>dato147</t>
  </si>
  <si>
    <t>dato148</t>
  </si>
  <si>
    <t>dato149</t>
  </si>
  <si>
    <t>dato150</t>
  </si>
  <si>
    <t>dato151</t>
  </si>
  <si>
    <t>dato152</t>
  </si>
  <si>
    <t>dato153</t>
  </si>
  <si>
    <t>dato154</t>
  </si>
  <si>
    <t>dato155</t>
  </si>
  <si>
    <t>dato156</t>
  </si>
  <si>
    <t>dato157</t>
  </si>
  <si>
    <t>dato158</t>
  </si>
  <si>
    <t>dato159</t>
  </si>
  <si>
    <t>dato160</t>
  </si>
  <si>
    <t>dato161</t>
  </si>
  <si>
    <t>dato162</t>
  </si>
  <si>
    <t>dato163</t>
  </si>
  <si>
    <t>dato164</t>
  </si>
  <si>
    <t>dato165</t>
  </si>
  <si>
    <t>dato166</t>
  </si>
  <si>
    <t>dato167</t>
  </si>
  <si>
    <t>dato168</t>
  </si>
  <si>
    <t>dato169</t>
  </si>
  <si>
    <t>dato170</t>
  </si>
  <si>
    <t>dato171</t>
  </si>
  <si>
    <t>dato172</t>
  </si>
  <si>
    <t>dato173</t>
  </si>
  <si>
    <t>dato174</t>
  </si>
  <si>
    <t>dato175</t>
  </si>
  <si>
    <t>dato176</t>
  </si>
  <si>
    <t>dato177</t>
  </si>
  <si>
    <t>dato178</t>
  </si>
  <si>
    <t>dato179</t>
  </si>
  <si>
    <t>dato180</t>
  </si>
  <si>
    <t>dato181</t>
  </si>
  <si>
    <t>dato182</t>
  </si>
  <si>
    <t>dato183</t>
  </si>
  <si>
    <t>dato184</t>
  </si>
  <si>
    <t>dato185</t>
  </si>
  <si>
    <t>dato186</t>
  </si>
  <si>
    <t>dato187</t>
  </si>
  <si>
    <t>dato188</t>
  </si>
  <si>
    <t>dato189</t>
  </si>
  <si>
    <t>dato190</t>
  </si>
  <si>
    <t>dato191</t>
  </si>
  <si>
    <t>dato192</t>
  </si>
  <si>
    <t>dato193</t>
  </si>
  <si>
    <t>dato194</t>
  </si>
  <si>
    <t>dato195</t>
  </si>
  <si>
    <t>dato196</t>
  </si>
  <si>
    <t>dato197</t>
  </si>
  <si>
    <t>dato198</t>
  </si>
  <si>
    <t>dato199</t>
  </si>
  <si>
    <t>dato200</t>
  </si>
  <si>
    <t>dato201</t>
  </si>
  <si>
    <t>dato202</t>
  </si>
  <si>
    <t>dato203</t>
  </si>
  <si>
    <t>dato204</t>
  </si>
  <si>
    <t>dato205</t>
  </si>
  <si>
    <t>dato206</t>
  </si>
  <si>
    <t>dato207</t>
  </si>
  <si>
    <t>dato208</t>
  </si>
  <si>
    <t>dato209</t>
  </si>
  <si>
    <t>dato210</t>
  </si>
  <si>
    <t>dato211</t>
  </si>
  <si>
    <t>dato212</t>
  </si>
  <si>
    <t>dato213</t>
  </si>
  <si>
    <t>dato214</t>
  </si>
  <si>
    <t>dato215</t>
  </si>
  <si>
    <t>dato216</t>
  </si>
  <si>
    <t>dato217</t>
  </si>
  <si>
    <t>dato218</t>
  </si>
  <si>
    <t>dato219</t>
  </si>
  <si>
    <t>dato220</t>
  </si>
  <si>
    <t>dato221</t>
  </si>
  <si>
    <t>dato222</t>
  </si>
  <si>
    <t>dato223</t>
  </si>
  <si>
    <t>dato224</t>
  </si>
  <si>
    <t>dato225</t>
  </si>
  <si>
    <t>dato226</t>
  </si>
  <si>
    <t>dato227</t>
  </si>
  <si>
    <t>dato228</t>
  </si>
  <si>
    <t>dato229</t>
  </si>
  <si>
    <t>dato230</t>
  </si>
  <si>
    <t>dato231</t>
  </si>
  <si>
    <t>dato232</t>
  </si>
  <si>
    <t>dato233</t>
  </si>
  <si>
    <t>dato234</t>
  </si>
  <si>
    <t>dato235</t>
  </si>
  <si>
    <t>dato236</t>
  </si>
  <si>
    <t>dato237</t>
  </si>
  <si>
    <t>dato238</t>
  </si>
  <si>
    <t>dato239</t>
  </si>
  <si>
    <t>dato240</t>
  </si>
  <si>
    <t>dato241</t>
  </si>
  <si>
    <t>dato242</t>
  </si>
  <si>
    <t>dato243</t>
  </si>
  <si>
    <t>dato244</t>
  </si>
  <si>
    <t>dato245</t>
  </si>
  <si>
    <t>dato246</t>
  </si>
  <si>
    <t>dato247</t>
  </si>
  <si>
    <t>dato248</t>
  </si>
  <si>
    <t>dato249</t>
  </si>
  <si>
    <t>dato250</t>
  </si>
  <si>
    <t>dato251</t>
  </si>
  <si>
    <t>dato252</t>
  </si>
  <si>
    <t>dato253</t>
  </si>
  <si>
    <t>dato254</t>
  </si>
  <si>
    <t>dato255</t>
  </si>
  <si>
    <t>dato256</t>
  </si>
  <si>
    <t>dato257</t>
  </si>
  <si>
    <t>dato258</t>
  </si>
  <si>
    <t>dato259</t>
  </si>
  <si>
    <t>dato260</t>
  </si>
  <si>
    <t>dato261</t>
  </si>
  <si>
    <t>dato262</t>
  </si>
  <si>
    <t>dato263</t>
  </si>
  <si>
    <t>dato264</t>
  </si>
  <si>
    <t>dato265</t>
  </si>
  <si>
    <t>dato266</t>
  </si>
  <si>
    <t>dato267</t>
  </si>
  <si>
    <t>dato268</t>
  </si>
  <si>
    <t>dato269</t>
  </si>
  <si>
    <t>dato270</t>
  </si>
  <si>
    <t>dato271</t>
  </si>
  <si>
    <t>dato272</t>
  </si>
  <si>
    <t>dato273</t>
  </si>
  <si>
    <t>dato274</t>
  </si>
  <si>
    <t>dato275</t>
  </si>
  <si>
    <t>dato276</t>
  </si>
  <si>
    <t>dato277</t>
  </si>
  <si>
    <t>dato278</t>
  </si>
  <si>
    <t>dato279</t>
  </si>
  <si>
    <t>dato280</t>
  </si>
  <si>
    <t>dato281</t>
  </si>
  <si>
    <t>dato282</t>
  </si>
  <si>
    <t>dato283</t>
  </si>
  <si>
    <t>dato284</t>
  </si>
  <si>
    <t>dato285</t>
  </si>
  <si>
    <t>dato286</t>
  </si>
  <si>
    <t>dato287</t>
  </si>
  <si>
    <t>dato288</t>
  </si>
  <si>
    <t>dato289</t>
  </si>
  <si>
    <t>dato290</t>
  </si>
  <si>
    <t>dato291</t>
  </si>
  <si>
    <t>dato292</t>
  </si>
  <si>
    <t>dato293</t>
  </si>
  <si>
    <t>dato294</t>
  </si>
  <si>
    <t>dato295</t>
  </si>
  <si>
    <t>dato296</t>
  </si>
  <si>
    <t>dato297</t>
  </si>
  <si>
    <t>dato298</t>
  </si>
  <si>
    <t>dato299</t>
  </si>
  <si>
    <t>dato300</t>
  </si>
  <si>
    <t>dato301</t>
  </si>
  <si>
    <t>dato302</t>
  </si>
  <si>
    <t>dato303</t>
  </si>
  <si>
    <t>dato304</t>
  </si>
  <si>
    <t>dato305</t>
  </si>
  <si>
    <t>dato306</t>
  </si>
  <si>
    <t>dato307</t>
  </si>
  <si>
    <t>dato308</t>
  </si>
  <si>
    <t>dato309</t>
  </si>
  <si>
    <t>dato310</t>
  </si>
  <si>
    <t>dato311</t>
  </si>
  <si>
    <t>dato312</t>
  </si>
  <si>
    <t>dato313</t>
  </si>
  <si>
    <t>dato314</t>
  </si>
  <si>
    <t>dato315</t>
  </si>
  <si>
    <t>dato316</t>
  </si>
  <si>
    <t>dato317</t>
  </si>
  <si>
    <t>dato318</t>
  </si>
  <si>
    <t>dato319</t>
  </si>
  <si>
    <t>dato320</t>
  </si>
  <si>
    <t>dato321</t>
  </si>
  <si>
    <t>dato322</t>
  </si>
  <si>
    <t>dato323</t>
  </si>
  <si>
    <t>dato324</t>
  </si>
  <si>
    <t>dato325</t>
  </si>
  <si>
    <t>dato326</t>
  </si>
  <si>
    <t>dato327</t>
  </si>
  <si>
    <t>dato328</t>
  </si>
  <si>
    <t>dato329</t>
  </si>
  <si>
    <t>dato330</t>
  </si>
  <si>
    <t>dato331</t>
  </si>
  <si>
    <t>dato332</t>
  </si>
  <si>
    <t>dato333</t>
  </si>
  <si>
    <t>dato334</t>
  </si>
  <si>
    <t>dato335</t>
  </si>
  <si>
    <t>dato336</t>
  </si>
  <si>
    <t>dato337</t>
  </si>
  <si>
    <t>dato338</t>
  </si>
  <si>
    <t>dato339</t>
  </si>
  <si>
    <t>dato340</t>
  </si>
  <si>
    <t>dato341</t>
  </si>
  <si>
    <t>dato342</t>
  </si>
  <si>
    <t>dato343</t>
  </si>
  <si>
    <t>dato344</t>
  </si>
  <si>
    <t>dato345</t>
  </si>
  <si>
    <t>dato346</t>
  </si>
  <si>
    <t>dato347</t>
  </si>
  <si>
    <t>dato348</t>
  </si>
  <si>
    <t>dato349</t>
  </si>
  <si>
    <t>dato350</t>
  </si>
  <si>
    <t>dato351</t>
  </si>
  <si>
    <t>dato352</t>
  </si>
  <si>
    <t>dato353</t>
  </si>
  <si>
    <t>dato354</t>
  </si>
  <si>
    <t>dato355</t>
  </si>
  <si>
    <t>dato356</t>
  </si>
  <si>
    <t>dato357</t>
  </si>
  <si>
    <t>dato358</t>
  </si>
  <si>
    <t>dato359</t>
  </si>
  <si>
    <t>dato360</t>
  </si>
  <si>
    <t>dato361</t>
  </si>
  <si>
    <t>dato362</t>
  </si>
  <si>
    <t>dato363</t>
  </si>
  <si>
    <t>dato364</t>
  </si>
  <si>
    <t>dato365</t>
  </si>
  <si>
    <t>dato366</t>
  </si>
  <si>
    <t>dato367</t>
  </si>
  <si>
    <t>dato368</t>
  </si>
  <si>
    <t>dato369</t>
  </si>
  <si>
    <t>dato370</t>
  </si>
  <si>
    <t>dato371</t>
  </si>
  <si>
    <t>dato372</t>
  </si>
  <si>
    <t>dato373</t>
  </si>
  <si>
    <t>dato374</t>
  </si>
  <si>
    <t>dato375</t>
  </si>
  <si>
    <t>dato376</t>
  </si>
  <si>
    <t>dato377</t>
  </si>
  <si>
    <t>dato378</t>
  </si>
  <si>
    <t>dato379</t>
  </si>
  <si>
    <t>dato380</t>
  </si>
  <si>
    <t>dato381</t>
  </si>
  <si>
    <t>dato382</t>
  </si>
  <si>
    <t>dato383</t>
  </si>
  <si>
    <t>dato384</t>
  </si>
  <si>
    <t>dato385</t>
  </si>
  <si>
    <t>dato386</t>
  </si>
  <si>
    <t>dato387</t>
  </si>
  <si>
    <t>dato388</t>
  </si>
  <si>
    <t>dato389</t>
  </si>
  <si>
    <t>dato390</t>
  </si>
  <si>
    <t>dato391</t>
  </si>
  <si>
    <t>dato392</t>
  </si>
  <si>
    <t>dato393</t>
  </si>
  <si>
    <t>dato394</t>
  </si>
  <si>
    <t>dato395</t>
  </si>
  <si>
    <t>dato396</t>
  </si>
  <si>
    <t>dato397</t>
  </si>
  <si>
    <t>dato398</t>
  </si>
  <si>
    <t>dato399</t>
  </si>
  <si>
    <t>dato400</t>
  </si>
  <si>
    <t>dato401</t>
  </si>
  <si>
    <t>dato402</t>
  </si>
  <si>
    <t>dato403</t>
  </si>
  <si>
    <t>dato404</t>
  </si>
  <si>
    <t>dato405</t>
  </si>
  <si>
    <t>dato406</t>
  </si>
  <si>
    <t>dato407</t>
  </si>
  <si>
    <t>dato408</t>
  </si>
  <si>
    <t>dato409</t>
  </si>
  <si>
    <t>dato410</t>
  </si>
  <si>
    <t>dato411</t>
  </si>
  <si>
    <t>dato412</t>
  </si>
  <si>
    <t>dato413</t>
  </si>
  <si>
    <t>dato414</t>
  </si>
  <si>
    <t>dato415</t>
  </si>
  <si>
    <t>dato416</t>
  </si>
  <si>
    <t>dato417</t>
  </si>
  <si>
    <t>dato418</t>
  </si>
  <si>
    <t>dato419</t>
  </si>
  <si>
    <t>dato420</t>
  </si>
  <si>
    <t>dato421</t>
  </si>
  <si>
    <t>dato422</t>
  </si>
  <si>
    <t>dato423</t>
  </si>
  <si>
    <t>dato424</t>
  </si>
  <si>
    <t>dato425</t>
  </si>
  <si>
    <t>dato426</t>
  </si>
  <si>
    <t>dato427</t>
  </si>
  <si>
    <t>dato428</t>
  </si>
  <si>
    <t>dato429</t>
  </si>
  <si>
    <t>dato430</t>
  </si>
  <si>
    <t>dato431</t>
  </si>
  <si>
    <t>dato432</t>
  </si>
  <si>
    <t>dato433</t>
  </si>
  <si>
    <t>dato434</t>
  </si>
  <si>
    <t>dato435</t>
  </si>
  <si>
    <t>dato436</t>
  </si>
  <si>
    <t>dato437</t>
  </si>
  <si>
    <t>dato438</t>
  </si>
  <si>
    <t>dato439</t>
  </si>
  <si>
    <t>dato440</t>
  </si>
  <si>
    <t>dato441</t>
  </si>
  <si>
    <t>dato442</t>
  </si>
  <si>
    <t>dato443</t>
  </si>
  <si>
    <t>dato444</t>
  </si>
  <si>
    <t>dato445</t>
  </si>
  <si>
    <t>dato446</t>
  </si>
  <si>
    <t>dato447</t>
  </si>
  <si>
    <t>dato448</t>
  </si>
  <si>
    <t>dato449</t>
  </si>
  <si>
    <t>dato450</t>
  </si>
  <si>
    <t>dato451</t>
  </si>
  <si>
    <t>dato452</t>
  </si>
  <si>
    <t>dato453</t>
  </si>
  <si>
    <t>dato454</t>
  </si>
  <si>
    <t>dato455</t>
  </si>
  <si>
    <t>dato456</t>
  </si>
  <si>
    <t>dato457</t>
  </si>
  <si>
    <t>dato458</t>
  </si>
  <si>
    <t>dato459</t>
  </si>
  <si>
    <t>dato460</t>
  </si>
  <si>
    <t>dato461</t>
  </si>
  <si>
    <t>dato462</t>
  </si>
  <si>
    <t>dato463</t>
  </si>
  <si>
    <t>dato464</t>
  </si>
  <si>
    <t>dato465</t>
  </si>
  <si>
    <t>dato466</t>
  </si>
  <si>
    <t>dato467</t>
  </si>
  <si>
    <t>dato468</t>
  </si>
  <si>
    <t>dato469</t>
  </si>
  <si>
    <t>dato470</t>
  </si>
  <si>
    <t>dato471</t>
  </si>
  <si>
    <t>dato472</t>
  </si>
  <si>
    <t>dato473</t>
  </si>
  <si>
    <t>dato474</t>
  </si>
  <si>
    <t>dato475</t>
  </si>
  <si>
    <t>dato476</t>
  </si>
  <si>
    <t>dato477</t>
  </si>
  <si>
    <t>dato478</t>
  </si>
  <si>
    <t>dato479</t>
  </si>
  <si>
    <t>dato480</t>
  </si>
  <si>
    <t>dato481</t>
  </si>
  <si>
    <t>dato482</t>
  </si>
  <si>
    <t>dato483</t>
  </si>
  <si>
    <t>dato484</t>
  </si>
  <si>
    <t>dato485</t>
  </si>
  <si>
    <t>dato486</t>
  </si>
  <si>
    <t>dato487</t>
  </si>
  <si>
    <t>dato488</t>
  </si>
  <si>
    <t>dato489</t>
  </si>
  <si>
    <t>dato490</t>
  </si>
  <si>
    <t>dato491</t>
  </si>
  <si>
    <t>dato492</t>
  </si>
  <si>
    <t>dato493</t>
  </si>
  <si>
    <t>dato494</t>
  </si>
  <si>
    <t>dato495</t>
  </si>
  <si>
    <t>dato496</t>
  </si>
  <si>
    <t>dato497</t>
  </si>
  <si>
    <t>dato498</t>
  </si>
  <si>
    <t>dato499</t>
  </si>
  <si>
    <t>dato500</t>
  </si>
  <si>
    <t>dato501</t>
  </si>
  <si>
    <t>dato502</t>
  </si>
  <si>
    <t>dato503</t>
  </si>
  <si>
    <t>dato504</t>
  </si>
  <si>
    <t>dato505</t>
  </si>
  <si>
    <t>dato506</t>
  </si>
  <si>
    <t>dato507</t>
  </si>
  <si>
    <t>dato508</t>
  </si>
  <si>
    <t>dato509</t>
  </si>
  <si>
    <t>dato510</t>
  </si>
  <si>
    <t>dato511</t>
  </si>
  <si>
    <t>dato512</t>
  </si>
  <si>
    <t>dato513</t>
  </si>
  <si>
    <t>dato514</t>
  </si>
  <si>
    <t>dato515</t>
  </si>
  <si>
    <t>dato516</t>
  </si>
  <si>
    <t>dato517</t>
  </si>
  <si>
    <t>dato518</t>
  </si>
  <si>
    <t>dato519</t>
  </si>
  <si>
    <t>dato520</t>
  </si>
  <si>
    <t>dato521</t>
  </si>
  <si>
    <t>dato522</t>
  </si>
  <si>
    <t>dato523</t>
  </si>
  <si>
    <t>dato524</t>
  </si>
  <si>
    <t>dato525</t>
  </si>
  <si>
    <t>dato526</t>
  </si>
  <si>
    <t>dato527</t>
  </si>
  <si>
    <t>dato528</t>
  </si>
  <si>
    <t>dato529</t>
  </si>
  <si>
    <t>dato530</t>
  </si>
  <si>
    <t>dato531</t>
  </si>
  <si>
    <t>dato532</t>
  </si>
  <si>
    <t>dato533</t>
  </si>
  <si>
    <t>dato534</t>
  </si>
  <si>
    <t>dato535</t>
  </si>
  <si>
    <t>dato536</t>
  </si>
  <si>
    <t>dato537</t>
  </si>
  <si>
    <t>dato538</t>
  </si>
  <si>
    <t>dato539</t>
  </si>
  <si>
    <t>dato540</t>
  </si>
  <si>
    <t>dato541</t>
  </si>
  <si>
    <t>dato542</t>
  </si>
  <si>
    <t>dato543</t>
  </si>
  <si>
    <t>dato544</t>
  </si>
  <si>
    <t>dato545</t>
  </si>
  <si>
    <t>dato546</t>
  </si>
  <si>
    <t>dato547</t>
  </si>
  <si>
    <t>dato548</t>
  </si>
  <si>
    <t>dato549</t>
  </si>
  <si>
    <t>dato550</t>
  </si>
  <si>
    <t>dato551</t>
  </si>
  <si>
    <t>dato552</t>
  </si>
  <si>
    <t>dato553</t>
  </si>
  <si>
    <t>dato554</t>
  </si>
  <si>
    <t>dato555</t>
  </si>
  <si>
    <t>dato556</t>
  </si>
  <si>
    <t>dato557</t>
  </si>
  <si>
    <t>dato558</t>
  </si>
  <si>
    <t>dato559</t>
  </si>
  <si>
    <t>dato560</t>
  </si>
  <si>
    <t>dato561</t>
  </si>
  <si>
    <t>dato562</t>
  </si>
  <si>
    <t>dato563</t>
  </si>
  <si>
    <t>dato564</t>
  </si>
  <si>
    <t>dato565</t>
  </si>
  <si>
    <t>dato566</t>
  </si>
  <si>
    <t>dato567</t>
  </si>
  <si>
    <t>dato568</t>
  </si>
  <si>
    <t>dato569</t>
  </si>
  <si>
    <t>dato570</t>
  </si>
  <si>
    <t>dato571</t>
  </si>
  <si>
    <t>dato572</t>
  </si>
  <si>
    <t>dato573</t>
  </si>
  <si>
    <t>dato574</t>
  </si>
  <si>
    <t>dato575</t>
  </si>
  <si>
    <t>dato576</t>
  </si>
  <si>
    <t>dato577</t>
  </si>
  <si>
    <t>dato578</t>
  </si>
  <si>
    <t>dato579</t>
  </si>
  <si>
    <t>dato580</t>
  </si>
  <si>
    <t>dato581</t>
  </si>
  <si>
    <t>dato582</t>
  </si>
  <si>
    <t>dato583</t>
  </si>
  <si>
    <t>dato584</t>
  </si>
  <si>
    <t>dato585</t>
  </si>
  <si>
    <t>dato586</t>
  </si>
  <si>
    <t>dato587</t>
  </si>
  <si>
    <t>dato588</t>
  </si>
  <si>
    <t>dato589</t>
  </si>
  <si>
    <t>dato590</t>
  </si>
  <si>
    <t>dato591</t>
  </si>
  <si>
    <t>dato592</t>
  </si>
  <si>
    <t>dato593</t>
  </si>
  <si>
    <t>dato594</t>
  </si>
  <si>
    <t>dato595</t>
  </si>
  <si>
    <t>dato596</t>
  </si>
  <si>
    <t>dato597</t>
  </si>
  <si>
    <t>dato598</t>
  </si>
  <si>
    <t>dato599</t>
  </si>
  <si>
    <t>dato600</t>
  </si>
  <si>
    <t>dato601</t>
  </si>
  <si>
    <t>dato602</t>
  </si>
  <si>
    <t>dato603</t>
  </si>
  <si>
    <t>dato604</t>
  </si>
  <si>
    <t>dato605</t>
  </si>
  <si>
    <t>dato606</t>
  </si>
  <si>
    <t>dato607</t>
  </si>
  <si>
    <t>dato608</t>
  </si>
  <si>
    <t>dato609</t>
  </si>
  <si>
    <t>dato610</t>
  </si>
  <si>
    <t>dato611</t>
  </si>
  <si>
    <t>dato612</t>
  </si>
  <si>
    <t>dato613</t>
  </si>
  <si>
    <t>dato614</t>
  </si>
  <si>
    <t>dato615</t>
  </si>
  <si>
    <t>dato616</t>
  </si>
  <si>
    <t>dato617</t>
  </si>
  <si>
    <t>dato618</t>
  </si>
  <si>
    <t>dato619</t>
  </si>
  <si>
    <t>dato620</t>
  </si>
  <si>
    <t>dato621</t>
  </si>
  <si>
    <t>dato622</t>
  </si>
  <si>
    <t>dato623</t>
  </si>
  <si>
    <t>dato624</t>
  </si>
  <si>
    <t>dato625</t>
  </si>
  <si>
    <t>dato626</t>
  </si>
  <si>
    <t>dato627</t>
  </si>
  <si>
    <t>dato628</t>
  </si>
  <si>
    <t>dato629</t>
  </si>
  <si>
    <t>dato630</t>
  </si>
  <si>
    <t>dato631</t>
  </si>
  <si>
    <t>dato632</t>
  </si>
  <si>
    <t>dato633</t>
  </si>
  <si>
    <t>dato634</t>
  </si>
  <si>
    <t>dato635</t>
  </si>
  <si>
    <t>dato636</t>
  </si>
  <si>
    <t>dato637</t>
  </si>
  <si>
    <t>dato638</t>
  </si>
  <si>
    <t>dato639</t>
  </si>
  <si>
    <t>dato640</t>
  </si>
  <si>
    <t>dato641</t>
  </si>
  <si>
    <t>dato642</t>
  </si>
  <si>
    <t>dato643</t>
  </si>
  <si>
    <t>dato644</t>
  </si>
  <si>
    <t>dato645</t>
  </si>
  <si>
    <t>dato646</t>
  </si>
  <si>
    <t>dato647</t>
  </si>
  <si>
    <t>dato648</t>
  </si>
  <si>
    <t>dato649</t>
  </si>
  <si>
    <t>dato650</t>
  </si>
  <si>
    <t>dato651</t>
  </si>
  <si>
    <t>dato652</t>
  </si>
  <si>
    <t>dato653</t>
  </si>
  <si>
    <t>dato654</t>
  </si>
  <si>
    <t>dato655</t>
  </si>
  <si>
    <t>dato656</t>
  </si>
  <si>
    <t>dato657</t>
  </si>
  <si>
    <t>dato658</t>
  </si>
  <si>
    <t>dato659</t>
  </si>
  <si>
    <t>dato660</t>
  </si>
  <si>
    <t>dato661</t>
  </si>
  <si>
    <t>dato662</t>
  </si>
  <si>
    <t>dato663</t>
  </si>
  <si>
    <t>dato664</t>
  </si>
  <si>
    <t>dato665</t>
  </si>
  <si>
    <t>dato666</t>
  </si>
  <si>
    <t>dato667</t>
  </si>
  <si>
    <t>dato668</t>
  </si>
  <si>
    <t>dato669</t>
  </si>
  <si>
    <t>dato670</t>
  </si>
  <si>
    <t>dato671</t>
  </si>
  <si>
    <t>dato672</t>
  </si>
  <si>
    <t>dato673</t>
  </si>
  <si>
    <t>dato674</t>
  </si>
  <si>
    <t>dato675</t>
  </si>
  <si>
    <t>dato676</t>
  </si>
  <si>
    <t>dato677</t>
  </si>
  <si>
    <t>dato678</t>
  </si>
  <si>
    <t>dato679</t>
  </si>
  <si>
    <t>dato680</t>
  </si>
  <si>
    <t>dato681</t>
  </si>
  <si>
    <t>dato682</t>
  </si>
  <si>
    <t>dato683</t>
  </si>
  <si>
    <t>dato684</t>
  </si>
  <si>
    <t>dato685</t>
  </si>
  <si>
    <t>dato686</t>
  </si>
  <si>
    <t>dato687</t>
  </si>
  <si>
    <t>dato688</t>
  </si>
  <si>
    <t>dato689</t>
  </si>
  <si>
    <t>dato690</t>
  </si>
  <si>
    <t>dato691</t>
  </si>
  <si>
    <t>dato692</t>
  </si>
  <si>
    <t>dato693</t>
  </si>
  <si>
    <t>dato694</t>
  </si>
  <si>
    <t>dato695</t>
  </si>
  <si>
    <t>dato696</t>
  </si>
  <si>
    <t>dato697</t>
  </si>
  <si>
    <t>dato698</t>
  </si>
  <si>
    <t>dato699</t>
  </si>
  <si>
    <t>dato700</t>
  </si>
  <si>
    <t>dato701</t>
  </si>
  <si>
    <t>dato702</t>
  </si>
  <si>
    <t>dato703</t>
  </si>
  <si>
    <t>dato704</t>
  </si>
  <si>
    <t>dato705</t>
  </si>
  <si>
    <t>dato706</t>
  </si>
  <si>
    <t>dato707</t>
  </si>
  <si>
    <t>dato708</t>
  </si>
  <si>
    <t>dato709</t>
  </si>
  <si>
    <t>dato710</t>
  </si>
  <si>
    <t>dato711</t>
  </si>
  <si>
    <t>dato712</t>
  </si>
  <si>
    <t>dato713</t>
  </si>
  <si>
    <t>dato714</t>
  </si>
  <si>
    <t>dato715</t>
  </si>
  <si>
    <t>dato716</t>
  </si>
  <si>
    <t>dato717</t>
  </si>
  <si>
    <t>dato718</t>
  </si>
  <si>
    <t>dato719</t>
  </si>
  <si>
    <t>dato720</t>
  </si>
  <si>
    <t>dato721</t>
  </si>
  <si>
    <t>dato722</t>
  </si>
  <si>
    <t>dato723</t>
  </si>
  <si>
    <t>dato724</t>
  </si>
  <si>
    <t>dato725</t>
  </si>
  <si>
    <t>dato726</t>
  </si>
  <si>
    <t>dato727</t>
  </si>
  <si>
    <t>dato728</t>
  </si>
  <si>
    <t>dato729</t>
  </si>
  <si>
    <t>dato730</t>
  </si>
  <si>
    <t>dato731</t>
  </si>
  <si>
    <t>dato732</t>
  </si>
  <si>
    <t>dato733</t>
  </si>
  <si>
    <t>dato734</t>
  </si>
  <si>
    <t>dato735</t>
  </si>
  <si>
    <t>dato736</t>
  </si>
  <si>
    <t>dato737</t>
  </si>
  <si>
    <t>dato738</t>
  </si>
  <si>
    <t>dato739</t>
  </si>
  <si>
    <t>dato740</t>
  </si>
  <si>
    <t>dato741</t>
  </si>
  <si>
    <t>dato742</t>
  </si>
  <si>
    <t>dato743</t>
  </si>
  <si>
    <t>dato744</t>
  </si>
  <si>
    <t>dato745</t>
  </si>
  <si>
    <t>dato746</t>
  </si>
  <si>
    <t>dato747</t>
  </si>
  <si>
    <t>dato748</t>
  </si>
  <si>
    <t>dato749</t>
  </si>
  <si>
    <t>dato750</t>
  </si>
  <si>
    <t>dato751</t>
  </si>
  <si>
    <t>dato752</t>
  </si>
  <si>
    <t>dato753</t>
  </si>
  <si>
    <t>dato754</t>
  </si>
  <si>
    <t>dato755</t>
  </si>
  <si>
    <t>dato756</t>
  </si>
  <si>
    <t>dato757</t>
  </si>
  <si>
    <t>dato758</t>
  </si>
  <si>
    <t>dato759</t>
  </si>
  <si>
    <t>dato760</t>
  </si>
  <si>
    <t>dato761</t>
  </si>
  <si>
    <t>dato762</t>
  </si>
  <si>
    <t>dato763</t>
  </si>
  <si>
    <t>dato764</t>
  </si>
  <si>
    <t>dato765</t>
  </si>
  <si>
    <t>dato766</t>
  </si>
  <si>
    <t>dato767</t>
  </si>
  <si>
    <t>dato768</t>
  </si>
  <si>
    <t>dato769</t>
  </si>
  <si>
    <t>dato770</t>
  </si>
  <si>
    <t>dato771</t>
  </si>
  <si>
    <t>dato772</t>
  </si>
  <si>
    <t>dato773</t>
  </si>
  <si>
    <t>dato774</t>
  </si>
  <si>
    <t>dato775</t>
  </si>
  <si>
    <t>dato776</t>
  </si>
  <si>
    <t>dato777</t>
  </si>
  <si>
    <t>dato778</t>
  </si>
  <si>
    <t>dato779</t>
  </si>
  <si>
    <t>dato780</t>
  </si>
  <si>
    <t>dato781</t>
  </si>
  <si>
    <t>dato782</t>
  </si>
  <si>
    <t>dato783</t>
  </si>
  <si>
    <t>dato784</t>
  </si>
  <si>
    <t>dato785</t>
  </si>
  <si>
    <t>dato786</t>
  </si>
  <si>
    <t>dato787</t>
  </si>
  <si>
    <t>dato788</t>
  </si>
  <si>
    <t>dato789</t>
  </si>
  <si>
    <t>dato790</t>
  </si>
  <si>
    <t>dato791</t>
  </si>
  <si>
    <t>dato792</t>
  </si>
  <si>
    <t>dato793</t>
  </si>
  <si>
    <t>dato794</t>
  </si>
  <si>
    <t>dato795</t>
  </si>
  <si>
    <t>dato796</t>
  </si>
  <si>
    <t>dato797</t>
  </si>
  <si>
    <t>dato798</t>
  </si>
  <si>
    <t>dato799</t>
  </si>
  <si>
    <t>dato800</t>
  </si>
  <si>
    <t>dato801</t>
  </si>
  <si>
    <t>dato802</t>
  </si>
  <si>
    <t>dato803</t>
  </si>
  <si>
    <t>dato804</t>
  </si>
  <si>
    <t>dato805</t>
  </si>
  <si>
    <t>dato806</t>
  </si>
  <si>
    <t>dato807</t>
  </si>
  <si>
    <t>dato808</t>
  </si>
  <si>
    <t>dato809</t>
  </si>
  <si>
    <t>dato810</t>
  </si>
  <si>
    <t>dato811</t>
  </si>
  <si>
    <t>dato812</t>
  </si>
  <si>
    <t>dato813</t>
  </si>
  <si>
    <t>dato814</t>
  </si>
  <si>
    <t>dato815</t>
  </si>
  <si>
    <t>dato816</t>
  </si>
  <si>
    <t>dato817</t>
  </si>
  <si>
    <t>dato818</t>
  </si>
  <si>
    <t>dato819</t>
  </si>
  <si>
    <t>dato820</t>
  </si>
  <si>
    <t>dato821</t>
  </si>
  <si>
    <t>dato822</t>
  </si>
  <si>
    <t>dato823</t>
  </si>
  <si>
    <t>dato824</t>
  </si>
  <si>
    <t>dato825</t>
  </si>
  <si>
    <t>dato826</t>
  </si>
  <si>
    <t>dato827</t>
  </si>
  <si>
    <t>dato828</t>
  </si>
  <si>
    <t>dato829</t>
  </si>
  <si>
    <t>dato830</t>
  </si>
  <si>
    <t>dato831</t>
  </si>
  <si>
    <t>dato832</t>
  </si>
  <si>
    <t>dato833</t>
  </si>
  <si>
    <t>dato834</t>
  </si>
  <si>
    <t>dato835</t>
  </si>
  <si>
    <t>dato836</t>
  </si>
  <si>
    <t>dato837</t>
  </si>
  <si>
    <t>dato838</t>
  </si>
  <si>
    <t>dato839</t>
  </si>
  <si>
    <t>dato840</t>
  </si>
  <si>
    <t>dato841</t>
  </si>
  <si>
    <t>dato842</t>
  </si>
  <si>
    <t>dato843</t>
  </si>
  <si>
    <t>dato844</t>
  </si>
  <si>
    <t>dato845</t>
  </si>
  <si>
    <t>dato846</t>
  </si>
  <si>
    <t>dato847</t>
  </si>
  <si>
    <t>dato848</t>
  </si>
  <si>
    <t>dato849</t>
  </si>
  <si>
    <t>dato850</t>
  </si>
  <si>
    <t>dato851</t>
  </si>
  <si>
    <t>dato852</t>
  </si>
  <si>
    <t>dato853</t>
  </si>
  <si>
    <t>dato854</t>
  </si>
  <si>
    <t>dato855</t>
  </si>
  <si>
    <t>dato856</t>
  </si>
  <si>
    <t>dato857</t>
  </si>
  <si>
    <t>dato858</t>
  </si>
  <si>
    <t>dato859</t>
  </si>
  <si>
    <t>dato860</t>
  </si>
  <si>
    <t>dato861</t>
  </si>
  <si>
    <t>dato862</t>
  </si>
  <si>
    <t>dato863</t>
  </si>
  <si>
    <t>dato864</t>
  </si>
  <si>
    <t>dato865</t>
  </si>
  <si>
    <t>dato866</t>
  </si>
  <si>
    <t>dato867</t>
  </si>
  <si>
    <t>dato868</t>
  </si>
  <si>
    <t>dato869</t>
  </si>
  <si>
    <t>dato870</t>
  </si>
  <si>
    <t>dato871</t>
  </si>
  <si>
    <t>dato872</t>
  </si>
  <si>
    <t>dato873</t>
  </si>
  <si>
    <t>dato874</t>
  </si>
  <si>
    <t>dato875</t>
  </si>
  <si>
    <t>dato876</t>
  </si>
  <si>
    <t>dato877</t>
  </si>
  <si>
    <t>dato878</t>
  </si>
  <si>
    <t>dato879</t>
  </si>
  <si>
    <t>dato880</t>
  </si>
  <si>
    <t>dato881</t>
  </si>
  <si>
    <t>dato882</t>
  </si>
  <si>
    <t>dato883</t>
  </si>
  <si>
    <t>dato884</t>
  </si>
  <si>
    <t>dato885</t>
  </si>
  <si>
    <t>dato886</t>
  </si>
  <si>
    <t>dato887</t>
  </si>
  <si>
    <t>dato888</t>
  </si>
  <si>
    <t>dato889</t>
  </si>
  <si>
    <t>dato890</t>
  </si>
  <si>
    <t>dato891</t>
  </si>
  <si>
    <t>dato892</t>
  </si>
  <si>
    <t>dato893</t>
  </si>
  <si>
    <t>dato894</t>
  </si>
  <si>
    <t>dato895</t>
  </si>
  <si>
    <t>dato896</t>
  </si>
  <si>
    <t>dato897</t>
  </si>
  <si>
    <t>dato898</t>
  </si>
  <si>
    <t>dato899</t>
  </si>
  <si>
    <t>dato900</t>
  </si>
  <si>
    <t>dato901</t>
  </si>
  <si>
    <t>dato902</t>
  </si>
  <si>
    <t>dato903</t>
  </si>
  <si>
    <t>dato904</t>
  </si>
  <si>
    <t>dato905</t>
  </si>
  <si>
    <t>dato906</t>
  </si>
  <si>
    <t>dato907</t>
  </si>
  <si>
    <t>dato908</t>
  </si>
  <si>
    <t>dato909</t>
  </si>
  <si>
    <t>dato910</t>
  </si>
  <si>
    <t>dato911</t>
  </si>
  <si>
    <t>dato912</t>
  </si>
  <si>
    <t>dato913</t>
  </si>
  <si>
    <t>dato914</t>
  </si>
  <si>
    <t>dato915</t>
  </si>
  <si>
    <t>dato916</t>
  </si>
  <si>
    <t>dato917</t>
  </si>
  <si>
    <t>dato918</t>
  </si>
  <si>
    <t>dato919</t>
  </si>
  <si>
    <t>dato920</t>
  </si>
  <si>
    <t>dato921</t>
  </si>
  <si>
    <t>dato922</t>
  </si>
  <si>
    <t>dato923</t>
  </si>
  <si>
    <t>dato924</t>
  </si>
  <si>
    <t>dato925</t>
  </si>
  <si>
    <t>dato926</t>
  </si>
  <si>
    <t>dato927</t>
  </si>
  <si>
    <t>dato928</t>
  </si>
  <si>
    <t>dato929</t>
  </si>
  <si>
    <t>dato930</t>
  </si>
  <si>
    <t>dato931</t>
  </si>
  <si>
    <t>dato932</t>
  </si>
  <si>
    <t>dato933</t>
  </si>
  <si>
    <t>dato934</t>
  </si>
  <si>
    <t>dato935</t>
  </si>
  <si>
    <t>dato936</t>
  </si>
  <si>
    <t>dato937</t>
  </si>
  <si>
    <t>dato938</t>
  </si>
  <si>
    <t>dato939</t>
  </si>
  <si>
    <t>dato940</t>
  </si>
  <si>
    <t>dato941</t>
  </si>
  <si>
    <t>dato942</t>
  </si>
  <si>
    <t>dato943</t>
  </si>
  <si>
    <t>dato944</t>
  </si>
  <si>
    <t>dato945</t>
  </si>
  <si>
    <t>dato946</t>
  </si>
  <si>
    <t>dato947</t>
  </si>
  <si>
    <t>dato948</t>
  </si>
  <si>
    <t>dato949</t>
  </si>
  <si>
    <t>dato950</t>
  </si>
  <si>
    <t>dato951</t>
  </si>
  <si>
    <t>dato952</t>
  </si>
  <si>
    <t>dato953</t>
  </si>
  <si>
    <t>dato954</t>
  </si>
  <si>
    <t>dato955</t>
  </si>
  <si>
    <t>dato956</t>
  </si>
  <si>
    <t>dato957</t>
  </si>
  <si>
    <t>dato958</t>
  </si>
  <si>
    <t>dato959</t>
  </si>
  <si>
    <t>dato960</t>
  </si>
  <si>
    <t>dato961</t>
  </si>
  <si>
    <t>dato962</t>
  </si>
  <si>
    <t>dato963</t>
  </si>
  <si>
    <t>dato964</t>
  </si>
  <si>
    <t>dato965</t>
  </si>
  <si>
    <t>dato966</t>
  </si>
  <si>
    <t>dato967</t>
  </si>
  <si>
    <t>dato968</t>
  </si>
  <si>
    <t>dato969</t>
  </si>
  <si>
    <t>dato970</t>
  </si>
  <si>
    <t>dato971</t>
  </si>
  <si>
    <t>dato972</t>
  </si>
  <si>
    <t>dato973</t>
  </si>
  <si>
    <t>dato974</t>
  </si>
  <si>
    <t>dato975</t>
  </si>
  <si>
    <t>dato976</t>
  </si>
  <si>
    <t>dato977</t>
  </si>
  <si>
    <t>dato978</t>
  </si>
  <si>
    <t>dato979</t>
  </si>
  <si>
    <t>dato980</t>
  </si>
  <si>
    <t>dato981</t>
  </si>
  <si>
    <t>dato982</t>
  </si>
  <si>
    <t>dato983</t>
  </si>
  <si>
    <t>dato984</t>
  </si>
  <si>
    <t>dato985</t>
  </si>
  <si>
    <t>dato986</t>
  </si>
  <si>
    <t>dato987</t>
  </si>
  <si>
    <t>dato988</t>
  </si>
  <si>
    <t>dato989</t>
  </si>
  <si>
    <t>dato990</t>
  </si>
  <si>
    <t>dato991</t>
  </si>
  <si>
    <t>dato992</t>
  </si>
  <si>
    <t>dato993</t>
  </si>
  <si>
    <t>dato994</t>
  </si>
  <si>
    <t>dato995</t>
  </si>
  <si>
    <t>dato996</t>
  </si>
  <si>
    <t>dato997</t>
  </si>
  <si>
    <t>dato998</t>
  </si>
  <si>
    <t>dato999</t>
  </si>
  <si>
    <t>dato1000</t>
  </si>
  <si>
    <t>dato1001</t>
  </si>
  <si>
    <t>dato1002</t>
  </si>
  <si>
    <t>dato1003</t>
  </si>
  <si>
    <t>dato1004</t>
  </si>
  <si>
    <t>dato1005</t>
  </si>
  <si>
    <t>dato1006</t>
  </si>
  <si>
    <t>dato1007</t>
  </si>
  <si>
    <t>dato1008</t>
  </si>
  <si>
    <t>dato1009</t>
  </si>
  <si>
    <t>dato1010</t>
  </si>
  <si>
    <t>dato1011</t>
  </si>
  <si>
    <t>dato1012</t>
  </si>
  <si>
    <t>dato1013</t>
  </si>
  <si>
    <t>dato1014</t>
  </si>
  <si>
    <t>dato1015</t>
  </si>
  <si>
    <t>dato1016</t>
  </si>
  <si>
    <t>dato1017</t>
  </si>
  <si>
    <t>dato1018</t>
  </si>
  <si>
    <t>dato1019</t>
  </si>
  <si>
    <t>dato1020</t>
  </si>
  <si>
    <t>dato1021</t>
  </si>
  <si>
    <t>dato1022</t>
  </si>
  <si>
    <t>dato1023</t>
  </si>
  <si>
    <t>dato1024</t>
  </si>
  <si>
    <t>dato1025</t>
  </si>
  <si>
    <t>dato1026</t>
  </si>
  <si>
    <t>dato1027</t>
  </si>
  <si>
    <t>dato1028</t>
  </si>
  <si>
    <t>dato1029</t>
  </si>
  <si>
    <t>dato1030</t>
  </si>
  <si>
    <t>dato1031</t>
  </si>
  <si>
    <t>dato1032</t>
  </si>
  <si>
    <t>dato1033</t>
  </si>
  <si>
    <t>dato1034</t>
  </si>
  <si>
    <t>dato1035</t>
  </si>
  <si>
    <t>dato1036</t>
  </si>
  <si>
    <t>dato1037</t>
  </si>
  <si>
    <t>dato1038</t>
  </si>
  <si>
    <t>dato1039</t>
  </si>
  <si>
    <t>dato1040</t>
  </si>
  <si>
    <t>dato1041</t>
  </si>
  <si>
    <t>dato1042</t>
  </si>
  <si>
    <t>dato1043</t>
  </si>
  <si>
    <t>dato1044</t>
  </si>
  <si>
    <t>dato1045</t>
  </si>
  <si>
    <t>dato1046</t>
  </si>
  <si>
    <t>dato1047</t>
  </si>
  <si>
    <t>dato1048</t>
  </si>
  <si>
    <t>dato1049</t>
  </si>
  <si>
    <t>dato1050</t>
  </si>
  <si>
    <t>dato1051</t>
  </si>
  <si>
    <t>dato1052</t>
  </si>
  <si>
    <t>dato1053</t>
  </si>
  <si>
    <t>dato1054</t>
  </si>
  <si>
    <t>dato1055</t>
  </si>
  <si>
    <t>dato1056</t>
  </si>
  <si>
    <t>dato1057</t>
  </si>
  <si>
    <t>dato1058</t>
  </si>
  <si>
    <t>dato1059</t>
  </si>
  <si>
    <t>dato1060</t>
  </si>
  <si>
    <t>dato1061</t>
  </si>
  <si>
    <t>dato1062</t>
  </si>
  <si>
    <t>dato1063</t>
  </si>
  <si>
    <t>dato1064</t>
  </si>
  <si>
    <t>dato1065</t>
  </si>
  <si>
    <t>dato1066</t>
  </si>
  <si>
    <t>dato1067</t>
  </si>
  <si>
    <t>dato1068</t>
  </si>
  <si>
    <t>dato1069</t>
  </si>
  <si>
    <t>dato1070</t>
  </si>
  <si>
    <t>dato1071</t>
  </si>
  <si>
    <t>dato1072</t>
  </si>
  <si>
    <t>dato1073</t>
  </si>
  <si>
    <t>dato1074</t>
  </si>
  <si>
    <t>dato1075</t>
  </si>
  <si>
    <t>dato1076</t>
  </si>
  <si>
    <t>dato1077</t>
  </si>
  <si>
    <t>dato1078</t>
  </si>
  <si>
    <t>dato1079</t>
  </si>
  <si>
    <t>dato1080</t>
  </si>
  <si>
    <t>dato1081</t>
  </si>
  <si>
    <t>dato1082</t>
  </si>
  <si>
    <t>dato1083</t>
  </si>
  <si>
    <t>dato1084</t>
  </si>
  <si>
    <t>dato1085</t>
  </si>
  <si>
    <t>dato1086</t>
  </si>
  <si>
    <t>dato1087</t>
  </si>
  <si>
    <t>dato1088</t>
  </si>
  <si>
    <t>dato1089</t>
  </si>
  <si>
    <t>dato1090</t>
  </si>
  <si>
    <t>dato1091</t>
  </si>
  <si>
    <t>dato1092</t>
  </si>
  <si>
    <t>dato1093</t>
  </si>
  <si>
    <t>dato1094</t>
  </si>
  <si>
    <t>dato1095</t>
  </si>
  <si>
    <t>dato1096</t>
  </si>
  <si>
    <t>dato1097</t>
  </si>
  <si>
    <t>dato1098</t>
  </si>
  <si>
    <t>dato1099</t>
  </si>
  <si>
    <t>dato1100</t>
  </si>
  <si>
    <t>dato1101</t>
  </si>
  <si>
    <t>dato1102</t>
  </si>
  <si>
    <t>dato1103</t>
  </si>
  <si>
    <t>dato1104</t>
  </si>
  <si>
    <t>dato1105</t>
  </si>
  <si>
    <t>dato1106</t>
  </si>
  <si>
    <t>dato1107</t>
  </si>
  <si>
    <t>dato1108</t>
  </si>
  <si>
    <t>dato1109</t>
  </si>
  <si>
    <t>dato1110</t>
  </si>
  <si>
    <t>dato1111</t>
  </si>
  <si>
    <t>dato1112</t>
  </si>
  <si>
    <t>dato1113</t>
  </si>
  <si>
    <t>dato1114</t>
  </si>
  <si>
    <t>dato1115</t>
  </si>
  <si>
    <t>dato1116</t>
  </si>
  <si>
    <t>dato1117</t>
  </si>
  <si>
    <t>dato1118</t>
  </si>
  <si>
    <t>dato1119</t>
  </si>
  <si>
    <t>dato1120</t>
  </si>
  <si>
    <t>dato1121</t>
  </si>
  <si>
    <t>dato1122</t>
  </si>
  <si>
    <t>dato1123</t>
  </si>
  <si>
    <t>dato1124</t>
  </si>
  <si>
    <t>dato1125</t>
  </si>
  <si>
    <t>dato1126</t>
  </si>
  <si>
    <t>dato1127</t>
  </si>
  <si>
    <t>dato1128</t>
  </si>
  <si>
    <t>dato1129</t>
  </si>
  <si>
    <t>dato1130</t>
  </si>
  <si>
    <t>dato1131</t>
  </si>
  <si>
    <t>dato1132</t>
  </si>
  <si>
    <t>dato1133</t>
  </si>
  <si>
    <t>dato1134</t>
  </si>
  <si>
    <t>dato1135</t>
  </si>
  <si>
    <t>dato1136</t>
  </si>
  <si>
    <t>dato1137</t>
  </si>
  <si>
    <t>dato1138</t>
  </si>
  <si>
    <t>dato1139</t>
  </si>
  <si>
    <t>dato1140</t>
  </si>
  <si>
    <t>dato1141</t>
  </si>
  <si>
    <t>dato1142</t>
  </si>
  <si>
    <t>dato1143</t>
  </si>
  <si>
    <t>dato1144</t>
  </si>
  <si>
    <t>dato1145</t>
  </si>
  <si>
    <t>dato1146</t>
  </si>
  <si>
    <t>dato1147</t>
  </si>
  <si>
    <t>dato1148</t>
  </si>
  <si>
    <t>dato1149</t>
  </si>
  <si>
    <t>dato1150</t>
  </si>
  <si>
    <t>dato1151</t>
  </si>
  <si>
    <t>dato1152</t>
  </si>
  <si>
    <t>dato1153</t>
  </si>
  <si>
    <t>dato1154</t>
  </si>
  <si>
    <t>dato1155</t>
  </si>
  <si>
    <t>dato1156</t>
  </si>
  <si>
    <t>dato1157</t>
  </si>
  <si>
    <t>dato1158</t>
  </si>
  <si>
    <t>dato1159</t>
  </si>
  <si>
    <t>dato1160</t>
  </si>
  <si>
    <t>dato1161</t>
  </si>
  <si>
    <t>dato1162</t>
  </si>
  <si>
    <t>dato1163</t>
  </si>
  <si>
    <t>dato1164</t>
  </si>
  <si>
    <t>dato1165</t>
  </si>
  <si>
    <t>dato1166</t>
  </si>
  <si>
    <t>dato1167</t>
  </si>
  <si>
    <t>dato1168</t>
  </si>
  <si>
    <t>dato1169</t>
  </si>
  <si>
    <t>dato1170</t>
  </si>
  <si>
    <t>dato1171</t>
  </si>
  <si>
    <t>dato1172</t>
  </si>
  <si>
    <t>dato1173</t>
  </si>
  <si>
    <t>dato1174</t>
  </si>
  <si>
    <t>dato1175</t>
  </si>
  <si>
    <t>dato1176</t>
  </si>
  <si>
    <t>dato1177</t>
  </si>
  <si>
    <t>dato1178</t>
  </si>
  <si>
    <t>dato1179</t>
  </si>
  <si>
    <t>dato1180</t>
  </si>
  <si>
    <t>dato1181</t>
  </si>
  <si>
    <t>dato1182</t>
  </si>
  <si>
    <t>dato1183</t>
  </si>
  <si>
    <t>dato1184</t>
  </si>
  <si>
    <t>dato1185</t>
  </si>
  <si>
    <t>dato1186</t>
  </si>
  <si>
    <t>dato1187</t>
  </si>
  <si>
    <t>dato1188</t>
  </si>
  <si>
    <t>dato1189</t>
  </si>
  <si>
    <t>dato1190</t>
  </si>
  <si>
    <t>dato1191</t>
  </si>
  <si>
    <t>dato1192</t>
  </si>
  <si>
    <t>dato1193</t>
  </si>
  <si>
    <t>dato1194</t>
  </si>
  <si>
    <t>dato1195</t>
  </si>
  <si>
    <t>dato1196</t>
  </si>
  <si>
    <t>dato1197</t>
  </si>
  <si>
    <t>dato1198</t>
  </si>
  <si>
    <t>dato1199</t>
  </si>
  <si>
    <t>dato1200</t>
  </si>
  <si>
    <t>dato1201</t>
  </si>
  <si>
    <t>dato1202</t>
  </si>
  <si>
    <t>dato1203</t>
  </si>
  <si>
    <t>dato1204</t>
  </si>
  <si>
    <t>dato1205</t>
  </si>
  <si>
    <t>dato1206</t>
  </si>
  <si>
    <t>dato1207</t>
  </si>
  <si>
    <t>dato1208</t>
  </si>
  <si>
    <t>dato1209</t>
  </si>
  <si>
    <t>dato1210</t>
  </si>
  <si>
    <t>dato1211</t>
  </si>
  <si>
    <t>dato1212</t>
  </si>
  <si>
    <t>dato1213</t>
  </si>
  <si>
    <t>dato1214</t>
  </si>
  <si>
    <t>dato1215</t>
  </si>
  <si>
    <t>dato1216</t>
  </si>
  <si>
    <t>dato1217</t>
  </si>
  <si>
    <t>dato1218</t>
  </si>
  <si>
    <t>dato1219</t>
  </si>
  <si>
    <t>dato1220</t>
  </si>
  <si>
    <t>dato1221</t>
  </si>
  <si>
    <t>dato1222</t>
  </si>
  <si>
    <t>dato1223</t>
  </si>
  <si>
    <t>dato1224</t>
  </si>
  <si>
    <t>dato1225</t>
  </si>
  <si>
    <t>dato1226</t>
  </si>
  <si>
    <t>dato1227</t>
  </si>
  <si>
    <t>dato1228</t>
  </si>
  <si>
    <t>dato1229</t>
  </si>
  <si>
    <t>dato1230</t>
  </si>
  <si>
    <t>dato1231</t>
  </si>
  <si>
    <t>dato1232</t>
  </si>
  <si>
    <t>dato1233</t>
  </si>
  <si>
    <t>dato1234</t>
  </si>
  <si>
    <t>dato1235</t>
  </si>
  <si>
    <t>dato1236</t>
  </si>
  <si>
    <t>dato1237</t>
  </si>
  <si>
    <t>dato1238</t>
  </si>
  <si>
    <t>dato1239</t>
  </si>
  <si>
    <t>dato1240</t>
  </si>
  <si>
    <t>dato1241</t>
  </si>
  <si>
    <t>dato1242</t>
  </si>
  <si>
    <t>dato1243</t>
  </si>
  <si>
    <t>dato1244</t>
  </si>
  <si>
    <t>dato1245</t>
  </si>
  <si>
    <t>dato1246</t>
  </si>
  <si>
    <t>dato1247</t>
  </si>
  <si>
    <t>dato1248</t>
  </si>
  <si>
    <t>dato1249</t>
  </si>
  <si>
    <t>dato1250</t>
  </si>
  <si>
    <t>dato1251</t>
  </si>
  <si>
    <t>dato1252</t>
  </si>
  <si>
    <t>dato1253</t>
  </si>
  <si>
    <t>dato1254</t>
  </si>
  <si>
    <t>dato1255</t>
  </si>
  <si>
    <t>dato1256</t>
  </si>
  <si>
    <t>dato1257</t>
  </si>
  <si>
    <t>dato1258</t>
  </si>
  <si>
    <t>dato1259</t>
  </si>
  <si>
    <t>dato1260</t>
  </si>
  <si>
    <t>dato1261</t>
  </si>
  <si>
    <t>dato1262</t>
  </si>
  <si>
    <t>dato1263</t>
  </si>
  <si>
    <t>dato1264</t>
  </si>
  <si>
    <t>dato1265</t>
  </si>
  <si>
    <t>dato1266</t>
  </si>
  <si>
    <t>dato1267</t>
  </si>
  <si>
    <t>dato1268</t>
  </si>
  <si>
    <t>dato1269</t>
  </si>
  <si>
    <t>dato1270</t>
  </si>
  <si>
    <t>dato1271</t>
  </si>
  <si>
    <t>dato1272</t>
  </si>
  <si>
    <t>dato1273</t>
  </si>
  <si>
    <t>dato1274</t>
  </si>
  <si>
    <t>dato1275</t>
  </si>
  <si>
    <t>dato1276</t>
  </si>
  <si>
    <t>dato1277</t>
  </si>
  <si>
    <t>dato1278</t>
  </si>
  <si>
    <t>dato1279</t>
  </si>
  <si>
    <t>dato1280</t>
  </si>
  <si>
    <t>dato1281</t>
  </si>
  <si>
    <t>dato1282</t>
  </si>
  <si>
    <t>dato1283</t>
  </si>
  <si>
    <t>dato1284</t>
  </si>
  <si>
    <t>dato1285</t>
  </si>
  <si>
    <t>dato1286</t>
  </si>
  <si>
    <t>dato1287</t>
  </si>
  <si>
    <t>dato1288</t>
  </si>
  <si>
    <t>dato1289</t>
  </si>
  <si>
    <t>dato1290</t>
  </si>
  <si>
    <t>dato1291</t>
  </si>
  <si>
    <t>dato1292</t>
  </si>
  <si>
    <t>dato1293</t>
  </si>
  <si>
    <t>dato1294</t>
  </si>
  <si>
    <t>dato1295</t>
  </si>
  <si>
    <t>dato1296</t>
  </si>
  <si>
    <t>dato1297</t>
  </si>
  <si>
    <t>dato1298</t>
  </si>
  <si>
    <t>dato1299</t>
  </si>
  <si>
    <t>dato1300</t>
  </si>
  <si>
    <t>dato1301</t>
  </si>
  <si>
    <t>dato1302</t>
  </si>
  <si>
    <t>dato1303</t>
  </si>
  <si>
    <t>dato1304</t>
  </si>
  <si>
    <t>dato1305</t>
  </si>
  <si>
    <t>dato1306</t>
  </si>
  <si>
    <t>dato1307</t>
  </si>
  <si>
    <t>dato1308</t>
  </si>
  <si>
    <t>dato1309</t>
  </si>
  <si>
    <t>dato1310</t>
  </si>
  <si>
    <t>dato1311</t>
  </si>
  <si>
    <t>dato1312</t>
  </si>
  <si>
    <t>dato1313</t>
  </si>
  <si>
    <t>dato1314</t>
  </si>
  <si>
    <t>dato1315</t>
  </si>
  <si>
    <t>dato1316</t>
  </si>
  <si>
    <t>dato1317</t>
  </si>
  <si>
    <t>dato1318</t>
  </si>
  <si>
    <t>dato1319</t>
  </si>
  <si>
    <t>dato1320</t>
  </si>
  <si>
    <t>dato1321</t>
  </si>
  <si>
    <t>dato1322</t>
  </si>
  <si>
    <t>dato1323</t>
  </si>
  <si>
    <t>dato1324</t>
  </si>
  <si>
    <t>dato1325</t>
  </si>
  <si>
    <t>dato1326</t>
  </si>
  <si>
    <t>dato1327</t>
  </si>
  <si>
    <t>dato1328</t>
  </si>
  <si>
    <t>dato1329</t>
  </si>
  <si>
    <t>dato1330</t>
  </si>
  <si>
    <t>dato1331</t>
  </si>
  <si>
    <t>dato1332</t>
  </si>
  <si>
    <t>dato1333</t>
  </si>
  <si>
    <t>dato1334</t>
  </si>
  <si>
    <t>dato1335</t>
  </si>
  <si>
    <t>dato1336</t>
  </si>
  <si>
    <t>dato1337</t>
  </si>
  <si>
    <t>dato1338</t>
  </si>
  <si>
    <t>dato1339</t>
  </si>
  <si>
    <t>dato1340</t>
  </si>
  <si>
    <t>dato1341</t>
  </si>
  <si>
    <t>dato1342</t>
  </si>
  <si>
    <t>dato1343</t>
  </si>
  <si>
    <t>dato1344</t>
  </si>
  <si>
    <t>dato1345</t>
  </si>
  <si>
    <t>dato1346</t>
  </si>
  <si>
    <t>dato1347</t>
  </si>
  <si>
    <t>dato1348</t>
  </si>
  <si>
    <t>dato1349</t>
  </si>
  <si>
    <t>dato1350</t>
  </si>
  <si>
    <t>dato1351</t>
  </si>
  <si>
    <t>dato1352</t>
  </si>
  <si>
    <t>dato1353</t>
  </si>
  <si>
    <t>dato1354</t>
  </si>
  <si>
    <t>dato1355</t>
  </si>
  <si>
    <t>dato1356</t>
  </si>
  <si>
    <t>dato1357</t>
  </si>
  <si>
    <t>dato1358</t>
  </si>
  <si>
    <t>dato1359</t>
  </si>
  <si>
    <t>dato1360</t>
  </si>
  <si>
    <t>dato1361</t>
  </si>
  <si>
    <t>dato1362</t>
  </si>
  <si>
    <t>dato1363</t>
  </si>
  <si>
    <t>dato1364</t>
  </si>
  <si>
    <t>dato1365</t>
  </si>
  <si>
    <t>dato1366</t>
  </si>
  <si>
    <t>dato1367</t>
  </si>
  <si>
    <t>dato1368</t>
  </si>
  <si>
    <t>dato1369</t>
  </si>
  <si>
    <t>dato1370</t>
  </si>
  <si>
    <t>dato1371</t>
  </si>
  <si>
    <t>dato1372</t>
  </si>
  <si>
    <t>dato1373</t>
  </si>
  <si>
    <t>dato1374</t>
  </si>
  <si>
    <t>dato1375</t>
  </si>
  <si>
    <t>dato1376</t>
  </si>
  <si>
    <t>dato1377</t>
  </si>
  <si>
    <t>dato1378</t>
  </si>
  <si>
    <t>dato1379</t>
  </si>
  <si>
    <t>dato1380</t>
  </si>
  <si>
    <t>dato1381</t>
  </si>
  <si>
    <t>dato1382</t>
  </si>
  <si>
    <t>dato1383</t>
  </si>
  <si>
    <t>dato1384</t>
  </si>
  <si>
    <t>dato1385</t>
  </si>
  <si>
    <t>dato1386</t>
  </si>
  <si>
    <t>dato1387</t>
  </si>
  <si>
    <t>dato1388</t>
  </si>
  <si>
    <t>dato1389</t>
  </si>
  <si>
    <t>dato1390</t>
  </si>
  <si>
    <t>dato1391</t>
  </si>
  <si>
    <t>dato1392</t>
  </si>
  <si>
    <t>dato1393</t>
  </si>
  <si>
    <t>dato1394</t>
  </si>
  <si>
    <t>dato1395</t>
  </si>
  <si>
    <t>dato1396</t>
  </si>
  <si>
    <t>dato1397</t>
  </si>
  <si>
    <t>dato1398</t>
  </si>
  <si>
    <t>dato1399</t>
  </si>
  <si>
    <t>dato1400</t>
  </si>
  <si>
    <t>dato1401</t>
  </si>
  <si>
    <t>dato1402</t>
  </si>
  <si>
    <t>dato1403</t>
  </si>
  <si>
    <t>dato1404</t>
  </si>
  <si>
    <t>dato1405</t>
  </si>
  <si>
    <t>dato1406</t>
  </si>
  <si>
    <t>dato1407</t>
  </si>
  <si>
    <t>dato1408</t>
  </si>
  <si>
    <t>dato1409</t>
  </si>
  <si>
    <t>dato1410</t>
  </si>
  <si>
    <t>dato1411</t>
  </si>
  <si>
    <t>dato1412</t>
  </si>
  <si>
    <t>dato1413</t>
  </si>
  <si>
    <t>dato1414</t>
  </si>
  <si>
    <t>dato1415</t>
  </si>
  <si>
    <t>dato1416</t>
  </si>
  <si>
    <t>dato1417</t>
  </si>
  <si>
    <t>dato1418</t>
  </si>
  <si>
    <t>dato1419</t>
  </si>
  <si>
    <t>dato1420</t>
  </si>
  <si>
    <t>dato1421</t>
  </si>
  <si>
    <t>dato1422</t>
  </si>
  <si>
    <t>dato1423</t>
  </si>
  <si>
    <t>dato1424</t>
  </si>
  <si>
    <t>dato1425</t>
  </si>
  <si>
    <t>dato1426</t>
  </si>
  <si>
    <t>dato1427</t>
  </si>
  <si>
    <t>dato1428</t>
  </si>
  <si>
    <t>dato1429</t>
  </si>
  <si>
    <t>dato1430</t>
  </si>
  <si>
    <t>dato1431</t>
  </si>
  <si>
    <t>dato1432</t>
  </si>
  <si>
    <t>dato1433</t>
  </si>
  <si>
    <t>dato1434</t>
  </si>
  <si>
    <t>dato1435</t>
  </si>
  <si>
    <t>dato1436</t>
  </si>
  <si>
    <t>dato1437</t>
  </si>
  <si>
    <t>dato1438</t>
  </si>
  <si>
    <t>dato1439</t>
  </si>
  <si>
    <t>dato1440</t>
  </si>
  <si>
    <t>dato1441</t>
  </si>
  <si>
    <t>dato1442</t>
  </si>
  <si>
    <t>dato1443</t>
  </si>
  <si>
    <t>dato1444</t>
  </si>
  <si>
    <t>dato1445</t>
  </si>
  <si>
    <t>dato1446</t>
  </si>
  <si>
    <t>dato1447</t>
  </si>
  <si>
    <t>dato1448</t>
  </si>
  <si>
    <t>dato1449</t>
  </si>
  <si>
    <t>dato1450</t>
  </si>
  <si>
    <t>dato1451</t>
  </si>
  <si>
    <t>dato1452</t>
  </si>
  <si>
    <t>dato1453</t>
  </si>
  <si>
    <t>dato1454</t>
  </si>
  <si>
    <t>dato1455</t>
  </si>
  <si>
    <t>dato1456</t>
  </si>
  <si>
    <t>dato1457</t>
  </si>
  <si>
    <t>dato1458</t>
  </si>
  <si>
    <t>dato1459</t>
  </si>
  <si>
    <t>dato1460</t>
  </si>
  <si>
    <t>dato1461</t>
  </si>
  <si>
    <t>dato1462</t>
  </si>
  <si>
    <t>dato1463</t>
  </si>
  <si>
    <t>dato1464</t>
  </si>
  <si>
    <t>dato1465</t>
  </si>
  <si>
    <t>dato1466</t>
  </si>
  <si>
    <t>dato1467</t>
  </si>
  <si>
    <t>dato1468</t>
  </si>
  <si>
    <t>dato1469</t>
  </si>
  <si>
    <t>dato1470</t>
  </si>
  <si>
    <t>dato1471</t>
  </si>
  <si>
    <t>dato1472</t>
  </si>
  <si>
    <t>dato1473</t>
  </si>
  <si>
    <t>dato1474</t>
  </si>
  <si>
    <t>dato1475</t>
  </si>
  <si>
    <t>dato1476</t>
  </si>
  <si>
    <t>dato1477</t>
  </si>
  <si>
    <t>dato1478</t>
  </si>
  <si>
    <t>dato1479</t>
  </si>
  <si>
    <t>dato1480</t>
  </si>
  <si>
    <t>dato1481</t>
  </si>
  <si>
    <t>dato1482</t>
  </si>
  <si>
    <t>dato1483</t>
  </si>
  <si>
    <t>dato1484</t>
  </si>
  <si>
    <t>dato1485</t>
  </si>
  <si>
    <t>dato1486</t>
  </si>
  <si>
    <t>dato1487</t>
  </si>
  <si>
    <t>dato1488</t>
  </si>
  <si>
    <t>dato1489</t>
  </si>
  <si>
    <t>dato1490</t>
  </si>
  <si>
    <t>dato1491</t>
  </si>
  <si>
    <t>dato1492</t>
  </si>
  <si>
    <t>dato1493</t>
  </si>
  <si>
    <t>dato1494</t>
  </si>
  <si>
    <t>dato1495</t>
  </si>
  <si>
    <t>dato1496</t>
  </si>
  <si>
    <t>dato1497</t>
  </si>
  <si>
    <t>dato1498</t>
  </si>
  <si>
    <t>dato1499</t>
  </si>
  <si>
    <t>dato1500</t>
  </si>
  <si>
    <t>dato1501</t>
  </si>
  <si>
    <t>dato1502</t>
  </si>
  <si>
    <t>dato1503</t>
  </si>
  <si>
    <t>dato1504</t>
  </si>
  <si>
    <t>dato1505</t>
  </si>
  <si>
    <t>dato1506</t>
  </si>
  <si>
    <t>dato1507</t>
  </si>
  <si>
    <t>dato1508</t>
  </si>
  <si>
    <t>dato1509</t>
  </si>
  <si>
    <t>dato1510</t>
  </si>
  <si>
    <t>dato1511</t>
  </si>
  <si>
    <t>dato1512</t>
  </si>
  <si>
    <t>dato1513</t>
  </si>
  <si>
    <t>dato1514</t>
  </si>
  <si>
    <t>dato1515</t>
  </si>
  <si>
    <t>dato1516</t>
  </si>
  <si>
    <t>dato1517</t>
  </si>
  <si>
    <t>dato1518</t>
  </si>
  <si>
    <t>dato1519</t>
  </si>
  <si>
    <t>dato1520</t>
  </si>
  <si>
    <t>dato1521</t>
  </si>
  <si>
    <t>dato1522</t>
  </si>
  <si>
    <t>dato1523</t>
  </si>
  <si>
    <t>dato1524</t>
  </si>
  <si>
    <t>dato1525</t>
  </si>
  <si>
    <t>dato1526</t>
  </si>
  <si>
    <t>dato1527</t>
  </si>
  <si>
    <t>dato1528</t>
  </si>
  <si>
    <t>dato1529</t>
  </si>
  <si>
    <t>dato1530</t>
  </si>
  <si>
    <t>dato1531</t>
  </si>
  <si>
    <t>dato1532</t>
  </si>
  <si>
    <t>dato1533</t>
  </si>
  <si>
    <t>dato1534</t>
  </si>
  <si>
    <t>dato1535</t>
  </si>
  <si>
    <t>dato1536</t>
  </si>
  <si>
    <t>dato1537</t>
  </si>
  <si>
    <t>dato1538</t>
  </si>
  <si>
    <t>dato1539</t>
  </si>
  <si>
    <t>dato1540</t>
  </si>
  <si>
    <t>dato1541</t>
  </si>
  <si>
    <t>dato1542</t>
  </si>
  <si>
    <t>dato1543</t>
  </si>
  <si>
    <t>dato1544</t>
  </si>
  <si>
    <t>dato1545</t>
  </si>
  <si>
    <t>dato1546</t>
  </si>
  <si>
    <t>dato1547</t>
  </si>
  <si>
    <t>dato1548</t>
  </si>
  <si>
    <t>dato1549</t>
  </si>
  <si>
    <t>dato1550</t>
  </si>
  <si>
    <t>dato1551</t>
  </si>
  <si>
    <t>dato1552</t>
  </si>
  <si>
    <t>dato1553</t>
  </si>
  <si>
    <t>dato1554</t>
  </si>
  <si>
    <t>dato1555</t>
  </si>
  <si>
    <t>dato1556</t>
  </si>
  <si>
    <t>dato1557</t>
  </si>
  <si>
    <t>dato1558</t>
  </si>
  <si>
    <t>dato1559</t>
  </si>
  <si>
    <t>dato1560</t>
  </si>
  <si>
    <t>dato1561</t>
  </si>
  <si>
    <t>dato1562</t>
  </si>
  <si>
    <t>dato1563</t>
  </si>
  <si>
    <t>dato1564</t>
  </si>
  <si>
    <t>dato1565</t>
  </si>
  <si>
    <t>dato1566</t>
  </si>
  <si>
    <t>dato1567</t>
  </si>
  <si>
    <t>dato1568</t>
  </si>
  <si>
    <t>dato1569</t>
  </si>
  <si>
    <t>dato1570</t>
  </si>
  <si>
    <t>dato1571</t>
  </si>
  <si>
    <t>dato1572</t>
  </si>
  <si>
    <t>dato1573</t>
  </si>
  <si>
    <t>dato1574</t>
  </si>
  <si>
    <t>dato1575</t>
  </si>
  <si>
    <t>dato1576</t>
  </si>
  <si>
    <t>dato1577</t>
  </si>
  <si>
    <t>dato1578</t>
  </si>
  <si>
    <t>dato1579</t>
  </si>
  <si>
    <t>dato1580</t>
  </si>
  <si>
    <t>dato1581</t>
  </si>
  <si>
    <t>dato1582</t>
  </si>
  <si>
    <t>dato1583</t>
  </si>
  <si>
    <t>dato1584</t>
  </si>
  <si>
    <t>dato1585</t>
  </si>
  <si>
    <t>dato1586</t>
  </si>
  <si>
    <t>dato1587</t>
  </si>
  <si>
    <t>dato1588</t>
  </si>
  <si>
    <t>dato1589</t>
  </si>
  <si>
    <t>dato1590</t>
  </si>
  <si>
    <t>dato1591</t>
  </si>
  <si>
    <t>dato1592</t>
  </si>
  <si>
    <t>dato1593</t>
  </si>
  <si>
    <t>dato1594</t>
  </si>
  <si>
    <t>dato1595</t>
  </si>
  <si>
    <t>dato1596</t>
  </si>
  <si>
    <t>dato1597</t>
  </si>
  <si>
    <t>dato1598</t>
  </si>
  <si>
    <t>dato1599</t>
  </si>
  <si>
    <t>dato1600</t>
  </si>
  <si>
    <t>dato1601</t>
  </si>
  <si>
    <t>dato1602</t>
  </si>
  <si>
    <t>dato1603</t>
  </si>
  <si>
    <t>dato1604</t>
  </si>
  <si>
    <t>dato1605</t>
  </si>
  <si>
    <t>dato1606</t>
  </si>
  <si>
    <t>dato1607</t>
  </si>
  <si>
    <t>dato1608</t>
  </si>
  <si>
    <t>dato1609</t>
  </si>
  <si>
    <t>dato1610</t>
  </si>
  <si>
    <t>dato1611</t>
  </si>
  <si>
    <t>dato1612</t>
  </si>
  <si>
    <t>dato1613</t>
  </si>
  <si>
    <t>dato1614</t>
  </si>
  <si>
    <t>dato1615</t>
  </si>
  <si>
    <t>dato1616</t>
  </si>
  <si>
    <t>dato1617</t>
  </si>
  <si>
    <t>dato1618</t>
  </si>
  <si>
    <t>dato1619</t>
  </si>
  <si>
    <t>dato1620</t>
  </si>
  <si>
    <t>dato1621</t>
  </si>
  <si>
    <t>dato1622</t>
  </si>
  <si>
    <t>dato1623</t>
  </si>
  <si>
    <t>dato1624</t>
  </si>
  <si>
    <t>dato1625</t>
  </si>
  <si>
    <t>dato1626</t>
  </si>
  <si>
    <t>dato1627</t>
  </si>
  <si>
    <t>dato1628</t>
  </si>
  <si>
    <t>dato1629</t>
  </si>
  <si>
    <t>dato1630</t>
  </si>
  <si>
    <t>dato1631</t>
  </si>
  <si>
    <t>dato1632</t>
  </si>
  <si>
    <t>dato1633</t>
  </si>
  <si>
    <t>dato1634</t>
  </si>
  <si>
    <t>dato1635</t>
  </si>
  <si>
    <t>dato1636</t>
  </si>
  <si>
    <t>dato1637</t>
  </si>
  <si>
    <t>dato1638</t>
  </si>
  <si>
    <t>dato1639</t>
  </si>
  <si>
    <t>dato1640</t>
  </si>
  <si>
    <t>dato1641</t>
  </si>
  <si>
    <t>dato1642</t>
  </si>
  <si>
    <t>dato1643</t>
  </si>
  <si>
    <t>dato1644</t>
  </si>
  <si>
    <t>dato1645</t>
  </si>
  <si>
    <t>dato1646</t>
  </si>
  <si>
    <t>dato1647</t>
  </si>
  <si>
    <t>dato1648</t>
  </si>
  <si>
    <t>dato1649</t>
  </si>
  <si>
    <t>dato1650</t>
  </si>
  <si>
    <t>dato1651</t>
  </si>
  <si>
    <t>dato1652</t>
  </si>
  <si>
    <t>dato1653</t>
  </si>
  <si>
    <t>dato1654</t>
  </si>
  <si>
    <t>dato1655</t>
  </si>
  <si>
    <t>dato1656</t>
  </si>
  <si>
    <t>dato1657</t>
  </si>
  <si>
    <t>dato1658</t>
  </si>
  <si>
    <t>dato1659</t>
  </si>
  <si>
    <t>dato1660</t>
  </si>
  <si>
    <t>dato1661</t>
  </si>
  <si>
    <t>dato1662</t>
  </si>
  <si>
    <t>dato1663</t>
  </si>
  <si>
    <t>dato1664</t>
  </si>
  <si>
    <t>dato1665</t>
  </si>
  <si>
    <t>dato1666</t>
  </si>
  <si>
    <t>dato1667</t>
  </si>
  <si>
    <t>dato1668</t>
  </si>
  <si>
    <t>dato1669</t>
  </si>
  <si>
    <t>dato1670</t>
  </si>
  <si>
    <t>dato1671</t>
  </si>
  <si>
    <t>dato1672</t>
  </si>
  <si>
    <t>dato1673</t>
  </si>
  <si>
    <t>dato1674</t>
  </si>
  <si>
    <t>dato1675</t>
  </si>
  <si>
    <t>dato1676</t>
  </si>
  <si>
    <t>dato1677</t>
  </si>
  <si>
    <t>dato1678</t>
  </si>
  <si>
    <t>dato1679</t>
  </si>
  <si>
    <t>dato1680</t>
  </si>
  <si>
    <t>dato1681</t>
  </si>
  <si>
    <t>dato1682</t>
  </si>
  <si>
    <t>dato1683</t>
  </si>
  <si>
    <t>dato1684</t>
  </si>
  <si>
    <t>dato1685</t>
  </si>
  <si>
    <t>dato1686</t>
  </si>
  <si>
    <t>dato1687</t>
  </si>
  <si>
    <t>dato1688</t>
  </si>
  <si>
    <t>dato1689</t>
  </si>
  <si>
    <t>dato1690</t>
  </si>
  <si>
    <t>dato1691</t>
  </si>
  <si>
    <t>dato1692</t>
  </si>
  <si>
    <t>dato1693</t>
  </si>
  <si>
    <t>dato1694</t>
  </si>
  <si>
    <t>dato1695</t>
  </si>
  <si>
    <t>dato1696</t>
  </si>
  <si>
    <t>dato1697</t>
  </si>
  <si>
    <t>dato1698</t>
  </si>
  <si>
    <t>dato1699</t>
  </si>
  <si>
    <t>dato1700</t>
  </si>
  <si>
    <t>dato1701</t>
  </si>
  <si>
    <t>dato1702</t>
  </si>
  <si>
    <t>dato1703</t>
  </si>
  <si>
    <t>dato1704</t>
  </si>
  <si>
    <t>dato1705</t>
  </si>
  <si>
    <t>dato1706</t>
  </si>
  <si>
    <t>dato1707</t>
  </si>
  <si>
    <t>dato1708</t>
  </si>
  <si>
    <t>dato1709</t>
  </si>
  <si>
    <t>dato1710</t>
  </si>
  <si>
    <t>dato1711</t>
  </si>
  <si>
    <t>dato1712</t>
  </si>
  <si>
    <t>dato1713</t>
  </si>
  <si>
    <t>dato1714</t>
  </si>
  <si>
    <t>dato1715</t>
  </si>
  <si>
    <t>dato1716</t>
  </si>
  <si>
    <t>dato1717</t>
  </si>
  <si>
    <t>dato1718</t>
  </si>
  <si>
    <t>dato1719</t>
  </si>
  <si>
    <t>dato1720</t>
  </si>
  <si>
    <t>dato1721</t>
  </si>
  <si>
    <t>dato1722</t>
  </si>
  <si>
    <t>dato1723</t>
  </si>
  <si>
    <t>dato1724</t>
  </si>
  <si>
    <t>dato1725</t>
  </si>
  <si>
    <t>dato1726</t>
  </si>
  <si>
    <t>dato1727</t>
  </si>
  <si>
    <t>dato1728</t>
  </si>
  <si>
    <t>dato1729</t>
  </si>
  <si>
    <t>dato1730</t>
  </si>
  <si>
    <t>dato1731</t>
  </si>
  <si>
    <t>dato1732</t>
  </si>
  <si>
    <t>dato1733</t>
  </si>
  <si>
    <t>dato1734</t>
  </si>
  <si>
    <t>dato1735</t>
  </si>
  <si>
    <t>dato1736</t>
  </si>
  <si>
    <t>dato1737</t>
  </si>
  <si>
    <t>dato1738</t>
  </si>
  <si>
    <t>dato1739</t>
  </si>
  <si>
    <t>dato1740</t>
  </si>
  <si>
    <t>dato1741</t>
  </si>
  <si>
    <t>dato1742</t>
  </si>
  <si>
    <t>dato1743</t>
  </si>
  <si>
    <t>dato1744</t>
  </si>
  <si>
    <t>dato1745</t>
  </si>
  <si>
    <t>dato1746</t>
  </si>
  <si>
    <t>dato1747</t>
  </si>
  <si>
    <t>dato1748</t>
  </si>
  <si>
    <t>dato1749</t>
  </si>
  <si>
    <t>dato1750</t>
  </si>
  <si>
    <t>dato1751</t>
  </si>
  <si>
    <t>dato1752</t>
  </si>
  <si>
    <t>dato1753</t>
  </si>
  <si>
    <t>dato1754</t>
  </si>
  <si>
    <t>dato1755</t>
  </si>
  <si>
    <t>dato1756</t>
  </si>
  <si>
    <t>dato1757</t>
  </si>
  <si>
    <t>dato1758</t>
  </si>
  <si>
    <t>dato1759</t>
  </si>
  <si>
    <t>dato1760</t>
  </si>
  <si>
    <t>dato1761</t>
  </si>
  <si>
    <t>dato1762</t>
  </si>
  <si>
    <t>dato1763</t>
  </si>
  <si>
    <t>dato1764</t>
  </si>
  <si>
    <t>dato1765</t>
  </si>
  <si>
    <t>dato1766</t>
  </si>
  <si>
    <t>dato1767</t>
  </si>
  <si>
    <t>dato1768</t>
  </si>
  <si>
    <t>dato1769</t>
  </si>
  <si>
    <t>dato1770</t>
  </si>
  <si>
    <t>dato1771</t>
  </si>
  <si>
    <t>dato1772</t>
  </si>
  <si>
    <t>dato1773</t>
  </si>
  <si>
    <t>dato1774</t>
  </si>
  <si>
    <t>dato1775</t>
  </si>
  <si>
    <t>dato1776</t>
  </si>
  <si>
    <t>dato1777</t>
  </si>
  <si>
    <t>dato1778</t>
  </si>
  <si>
    <t>dato1779</t>
  </si>
  <si>
    <t>dato1780</t>
  </si>
  <si>
    <t>dato1781</t>
  </si>
  <si>
    <t>dato1782</t>
  </si>
  <si>
    <t>dato1783</t>
  </si>
  <si>
    <t>dato1784</t>
  </si>
  <si>
    <t>dato1785</t>
  </si>
  <si>
    <t>dato1786</t>
  </si>
  <si>
    <t>dato1787</t>
  </si>
  <si>
    <t>dato1788</t>
  </si>
  <si>
    <t>dato1789</t>
  </si>
  <si>
    <t>dato1790</t>
  </si>
  <si>
    <t>dato1791</t>
  </si>
  <si>
    <t>dato1792</t>
  </si>
  <si>
    <t>dato1793</t>
  </si>
  <si>
    <t>dato1794</t>
  </si>
  <si>
    <t>dato1795</t>
  </si>
  <si>
    <t>dato1796</t>
  </si>
  <si>
    <t>dato1797</t>
  </si>
  <si>
    <t>dato1798</t>
  </si>
  <si>
    <t>dato1799</t>
  </si>
  <si>
    <t>dato1800</t>
  </si>
  <si>
    <t>dato1801</t>
  </si>
  <si>
    <t>dato1802</t>
  </si>
  <si>
    <t>dato1803</t>
  </si>
  <si>
    <t>dato1804</t>
  </si>
  <si>
    <t>dato1805</t>
  </si>
  <si>
    <t>dato1806</t>
  </si>
  <si>
    <t>dato1807</t>
  </si>
  <si>
    <t>dato1808</t>
  </si>
  <si>
    <t>dato1809</t>
  </si>
  <si>
    <t>dato1810</t>
  </si>
  <si>
    <t>dato1811</t>
  </si>
  <si>
    <t>dato1812</t>
  </si>
  <si>
    <t>dato1813</t>
  </si>
  <si>
    <t>dato1814</t>
  </si>
  <si>
    <t>dato1815</t>
  </si>
  <si>
    <t>dato1816</t>
  </si>
  <si>
    <t>dato1817</t>
  </si>
  <si>
    <t>dato1818</t>
  </si>
  <si>
    <t>dato1819</t>
  </si>
  <si>
    <t>dato1820</t>
  </si>
  <si>
    <t>dato1821</t>
  </si>
  <si>
    <t>dato1822</t>
  </si>
  <si>
    <t>dato1823</t>
  </si>
  <si>
    <t>dato1824</t>
  </si>
  <si>
    <t>dato1825</t>
  </si>
  <si>
    <t>dato1826</t>
  </si>
  <si>
    <t>dato1827</t>
  </si>
  <si>
    <t>dato1828</t>
  </si>
  <si>
    <t>dato1829</t>
  </si>
  <si>
    <t>dato1830</t>
  </si>
  <si>
    <t>dato1831</t>
  </si>
  <si>
    <t>dato1832</t>
  </si>
  <si>
    <t>dato1833</t>
  </si>
  <si>
    <t>dato1834</t>
  </si>
  <si>
    <t>dato1835</t>
  </si>
  <si>
    <t>dato1836</t>
  </si>
  <si>
    <t>dato1837</t>
  </si>
  <si>
    <t>dato1838</t>
  </si>
  <si>
    <t>dato1839</t>
  </si>
  <si>
    <t>dato1840</t>
  </si>
  <si>
    <t>dato1841</t>
  </si>
  <si>
    <t>dato1842</t>
  </si>
  <si>
    <t>dato1843</t>
  </si>
  <si>
    <t>dato1844</t>
  </si>
  <si>
    <t>dato1845</t>
  </si>
  <si>
    <t>dato1846</t>
  </si>
  <si>
    <t>dato1847</t>
  </si>
  <si>
    <t>dato1848</t>
  </si>
  <si>
    <t>dato1849</t>
  </si>
  <si>
    <t>dato1850</t>
  </si>
  <si>
    <t>dato1851</t>
  </si>
  <si>
    <t>dato1852</t>
  </si>
  <si>
    <t>dato1853</t>
  </si>
  <si>
    <t>dato1854</t>
  </si>
  <si>
    <t>dato1855</t>
  </si>
  <si>
    <t>dato1856</t>
  </si>
  <si>
    <t>dato1857</t>
  </si>
  <si>
    <t>dato1858</t>
  </si>
  <si>
    <t>dato1859</t>
  </si>
  <si>
    <t>dato1860</t>
  </si>
  <si>
    <t>dato1861</t>
  </si>
  <si>
    <t>dato1862</t>
  </si>
  <si>
    <t>dato1863</t>
  </si>
  <si>
    <t>dato1864</t>
  </si>
  <si>
    <t>dato1865</t>
  </si>
  <si>
    <t>dato1866</t>
  </si>
  <si>
    <t>dato1867</t>
  </si>
  <si>
    <t>dato1868</t>
  </si>
  <si>
    <t>dato1869</t>
  </si>
  <si>
    <t>dato1870</t>
  </si>
  <si>
    <t>dato1871</t>
  </si>
  <si>
    <t>dato1872</t>
  </si>
  <si>
    <t>dato1873</t>
  </si>
  <si>
    <t>dato1874</t>
  </si>
  <si>
    <t>dato1875</t>
  </si>
  <si>
    <t>dato1876</t>
  </si>
  <si>
    <t>dato1877</t>
  </si>
  <si>
    <t>dato1878</t>
  </si>
  <si>
    <t>dato1879</t>
  </si>
  <si>
    <t>dato1880</t>
  </si>
  <si>
    <t>dato1881</t>
  </si>
  <si>
    <t>dato1882</t>
  </si>
  <si>
    <t>dato1883</t>
  </si>
  <si>
    <t>dato1884</t>
  </si>
  <si>
    <t>dato1885</t>
  </si>
  <si>
    <t>dato1886</t>
  </si>
  <si>
    <t>dato1887</t>
  </si>
  <si>
    <t>dato1888</t>
  </si>
  <si>
    <t>dato1889</t>
  </si>
  <si>
    <t>dato1890</t>
  </si>
  <si>
    <t>dato1891</t>
  </si>
  <si>
    <t>dato1892</t>
  </si>
  <si>
    <t>dato1893</t>
  </si>
  <si>
    <t>dato1894</t>
  </si>
  <si>
    <t>dato1895</t>
  </si>
  <si>
    <t>dato1896</t>
  </si>
  <si>
    <t>dato1897</t>
  </si>
  <si>
    <t>dato1898</t>
  </si>
  <si>
    <t>dato1899</t>
  </si>
  <si>
    <t>dato1900</t>
  </si>
  <si>
    <t>dato1901</t>
  </si>
  <si>
    <t>dato1902</t>
  </si>
  <si>
    <t>dato1903</t>
  </si>
  <si>
    <t>dato1904</t>
  </si>
  <si>
    <t>dato1905</t>
  </si>
  <si>
    <t>dato1906</t>
  </si>
  <si>
    <t>dato1907</t>
  </si>
  <si>
    <t>dato1908</t>
  </si>
  <si>
    <t>dato1909</t>
  </si>
  <si>
    <t>dato1910</t>
  </si>
  <si>
    <t>dato1911</t>
  </si>
  <si>
    <t>dato1912</t>
  </si>
  <si>
    <t>dato1913</t>
  </si>
  <si>
    <t>dato1914</t>
  </si>
  <si>
    <t>dato1915</t>
  </si>
  <si>
    <t>dato1916</t>
  </si>
  <si>
    <t>dato1917</t>
  </si>
  <si>
    <t>dato1918</t>
  </si>
  <si>
    <t>dato1919</t>
  </si>
  <si>
    <t>dato1920</t>
  </si>
  <si>
    <t>dato1921</t>
  </si>
  <si>
    <t>dato1922</t>
  </si>
  <si>
    <t>dato1923</t>
  </si>
  <si>
    <t>dato1924</t>
  </si>
  <si>
    <t>dato1925</t>
  </si>
  <si>
    <t>dato1926</t>
  </si>
  <si>
    <t>dato1927</t>
  </si>
  <si>
    <t>dato1928</t>
  </si>
  <si>
    <t>dato1929</t>
  </si>
  <si>
    <t>dato1930</t>
  </si>
  <si>
    <t>dato1931</t>
  </si>
  <si>
    <t>dato1932</t>
  </si>
  <si>
    <t>dato1933</t>
  </si>
  <si>
    <t>dato1934</t>
  </si>
  <si>
    <t>dato1935</t>
  </si>
  <si>
    <t>dato1936</t>
  </si>
  <si>
    <t>dato1937</t>
  </si>
  <si>
    <t>dato1938</t>
  </si>
  <si>
    <t>dato1939</t>
  </si>
  <si>
    <t>dato1940</t>
  </si>
  <si>
    <t>dato1941</t>
  </si>
  <si>
    <t>dato1942</t>
  </si>
  <si>
    <t>dato1943</t>
  </si>
  <si>
    <t>dato1944</t>
  </si>
  <si>
    <t>dato1945</t>
  </si>
  <si>
    <t>dato1946</t>
  </si>
  <si>
    <t>dato1947</t>
  </si>
  <si>
    <t>dato1948</t>
  </si>
  <si>
    <t>dato1949</t>
  </si>
  <si>
    <t>dato1950</t>
  </si>
  <si>
    <t>dato1951</t>
  </si>
  <si>
    <t>dato1952</t>
  </si>
  <si>
    <t>dato1953</t>
  </si>
  <si>
    <t>dato1954</t>
  </si>
  <si>
    <t>dato1955</t>
  </si>
  <si>
    <t>dato1956</t>
  </si>
  <si>
    <t>dato1957</t>
  </si>
  <si>
    <t>dato1958</t>
  </si>
  <si>
    <t>dato1959</t>
  </si>
  <si>
    <t>dato1960</t>
  </si>
  <si>
    <t>dato1961</t>
  </si>
  <si>
    <t>dato1962</t>
  </si>
  <si>
    <t>dato1963</t>
  </si>
  <si>
    <t>dato1964</t>
  </si>
  <si>
    <t>dato1965</t>
  </si>
  <si>
    <t>dato1966</t>
  </si>
  <si>
    <t>dato1967</t>
  </si>
  <si>
    <t>dato1968</t>
  </si>
  <si>
    <t>dato1969</t>
  </si>
  <si>
    <t>dato1970</t>
  </si>
  <si>
    <t>dato1971</t>
  </si>
  <si>
    <t>dato1972</t>
  </si>
  <si>
    <t>dato1973</t>
  </si>
  <si>
    <t>dato1974</t>
  </si>
  <si>
    <t>dato1975</t>
  </si>
  <si>
    <t>dato1976</t>
  </si>
  <si>
    <t>dato1977</t>
  </si>
  <si>
    <t>dato1978</t>
  </si>
  <si>
    <t>dato1979</t>
  </si>
  <si>
    <t>dato1980</t>
  </si>
  <si>
    <t>dato1981</t>
  </si>
  <si>
    <t>dato1982</t>
  </si>
  <si>
    <t>dato1983</t>
  </si>
  <si>
    <t>dato1984</t>
  </si>
  <si>
    <t>dato1985</t>
  </si>
  <si>
    <t>dato1986</t>
  </si>
  <si>
    <t>dato1987</t>
  </si>
  <si>
    <t>dato1988</t>
  </si>
  <si>
    <t>dato1989</t>
  </si>
  <si>
    <t>dato1990</t>
  </si>
  <si>
    <t>dato1991</t>
  </si>
  <si>
    <t>dato1992</t>
  </si>
  <si>
    <t>dato1993</t>
  </si>
  <si>
    <t>dato1994</t>
  </si>
  <si>
    <t>dato1995</t>
  </si>
  <si>
    <t>dato1996</t>
  </si>
  <si>
    <t>dato1997</t>
  </si>
  <si>
    <t>dato1998</t>
  </si>
  <si>
    <t>dato1999</t>
  </si>
  <si>
    <t>dato2000</t>
  </si>
  <si>
    <t>dato2001</t>
  </si>
  <si>
    <t>dato2002</t>
  </si>
  <si>
    <t>dato2003</t>
  </si>
  <si>
    <t>dato2004</t>
  </si>
  <si>
    <t>dato2005</t>
  </si>
  <si>
    <t>dato2006</t>
  </si>
  <si>
    <t>dato2007</t>
  </si>
  <si>
    <t>dato2008</t>
  </si>
  <si>
    <t>dato2009</t>
  </si>
  <si>
    <t>dato2010</t>
  </si>
  <si>
    <t>dato2011</t>
  </si>
  <si>
    <t>dato2012</t>
  </si>
  <si>
    <t>dato2013</t>
  </si>
  <si>
    <t>dato2014</t>
  </si>
  <si>
    <t>dato2015</t>
  </si>
  <si>
    <t>dato2016</t>
  </si>
  <si>
    <t>dato2017</t>
  </si>
  <si>
    <t>dato2018</t>
  </si>
  <si>
    <t>dato2019</t>
  </si>
  <si>
    <t>dato2020</t>
  </si>
  <si>
    <t>dato2021</t>
  </si>
  <si>
    <t>dato2022</t>
  </si>
  <si>
    <t>dato2023</t>
  </si>
  <si>
    <t>dato2024</t>
  </si>
  <si>
    <t>dato2025</t>
  </si>
  <si>
    <t>dato2026</t>
  </si>
  <si>
    <t>dato2027</t>
  </si>
  <si>
    <t>dato2028</t>
  </si>
  <si>
    <t>dato2029</t>
  </si>
  <si>
    <t>dato2030</t>
  </si>
  <si>
    <t>dato2031</t>
  </si>
  <si>
    <t>dato2032</t>
  </si>
  <si>
    <t>dato2033</t>
  </si>
  <si>
    <t>dato2034</t>
  </si>
  <si>
    <t>dato2035</t>
  </si>
  <si>
    <t>dato2036</t>
  </si>
  <si>
    <t>dato2037</t>
  </si>
  <si>
    <t>dato2038</t>
  </si>
  <si>
    <t>dato2039</t>
  </si>
  <si>
    <t>dato2040</t>
  </si>
  <si>
    <t>dato2041</t>
  </si>
  <si>
    <t>dato2042</t>
  </si>
  <si>
    <t>dato2043</t>
  </si>
  <si>
    <t>dato2044</t>
  </si>
  <si>
    <t>dato2045</t>
  </si>
  <si>
    <t>dato2046</t>
  </si>
  <si>
    <t>dato2047</t>
  </si>
  <si>
    <t>dato2048</t>
  </si>
  <si>
    <t>dato2049</t>
  </si>
  <si>
    <t>dato2050</t>
  </si>
  <si>
    <t>dato2051</t>
  </si>
  <si>
    <t>dato2052</t>
  </si>
  <si>
    <t>dato2053</t>
  </si>
  <si>
    <t>dato2054</t>
  </si>
  <si>
    <t>dato2055</t>
  </si>
  <si>
    <t>dato2056</t>
  </si>
  <si>
    <t>dato2057</t>
  </si>
  <si>
    <t>dato2058</t>
  </si>
  <si>
    <t>dato2059</t>
  </si>
  <si>
    <t>dato2060</t>
  </si>
  <si>
    <t>dato2061</t>
  </si>
  <si>
    <t>dato2062</t>
  </si>
  <si>
    <t>dato2063</t>
  </si>
  <si>
    <t>dato2064</t>
  </si>
  <si>
    <t>dato2065</t>
  </si>
  <si>
    <t>dato2066</t>
  </si>
  <si>
    <t>dato2067</t>
  </si>
  <si>
    <t>dato2068</t>
  </si>
  <si>
    <t>dato2069</t>
  </si>
  <si>
    <t>dato2070</t>
  </si>
  <si>
    <t>dato2071</t>
  </si>
  <si>
    <t>dato2072</t>
  </si>
  <si>
    <t>dato2073</t>
  </si>
  <si>
    <t>dato2074</t>
  </si>
  <si>
    <t>dato2075</t>
  </si>
  <si>
    <t>dato2076</t>
  </si>
  <si>
    <t>dato2077</t>
  </si>
  <si>
    <t>dato2078</t>
  </si>
  <si>
    <t>dato2079</t>
  </si>
  <si>
    <t>dato2080</t>
  </si>
  <si>
    <t>dato2081</t>
  </si>
  <si>
    <t>dato2082</t>
  </si>
  <si>
    <t>dato2083</t>
  </si>
  <si>
    <t>dato2084</t>
  </si>
  <si>
    <t>dato2085</t>
  </si>
  <si>
    <t>dato2086</t>
  </si>
  <si>
    <t>dato2087</t>
  </si>
  <si>
    <t>dato2088</t>
  </si>
  <si>
    <t>dato2089</t>
  </si>
  <si>
    <t>dato2090</t>
  </si>
  <si>
    <t>dato2091</t>
  </si>
  <si>
    <t>dato2092</t>
  </si>
  <si>
    <t>dato2093</t>
  </si>
  <si>
    <t>dato2094</t>
  </si>
  <si>
    <t>dato2095</t>
  </si>
  <si>
    <t>dato2096</t>
  </si>
  <si>
    <t>dato2097</t>
  </si>
  <si>
    <t>dato2098</t>
  </si>
  <si>
    <t>dato2099</t>
  </si>
  <si>
    <t>dato2100</t>
  </si>
  <si>
    <t>dato2101</t>
  </si>
  <si>
    <t>dato2102</t>
  </si>
  <si>
    <t>dato2103</t>
  </si>
  <si>
    <t>dato2104</t>
  </si>
  <si>
    <t>dato2105</t>
  </si>
  <si>
    <t>dato2106</t>
  </si>
  <si>
    <t>dato2107</t>
  </si>
  <si>
    <t>dato2108</t>
  </si>
  <si>
    <t>dato2109</t>
  </si>
  <si>
    <t>dato2110</t>
  </si>
  <si>
    <t>dato2111</t>
  </si>
  <si>
    <t>dato2112</t>
  </si>
  <si>
    <t>dato2113</t>
  </si>
  <si>
    <t>dato2114</t>
  </si>
  <si>
    <t>dato2115</t>
  </si>
  <si>
    <t>dato2116</t>
  </si>
  <si>
    <t>dato2117</t>
  </si>
  <si>
    <t>dato2118</t>
  </si>
  <si>
    <t>dato2119</t>
  </si>
  <si>
    <t>dato2120</t>
  </si>
  <si>
    <t>dato2121</t>
  </si>
  <si>
    <t>dato2122</t>
  </si>
  <si>
    <t>dato2123</t>
  </si>
  <si>
    <t>dato2124</t>
  </si>
  <si>
    <t>dato2125</t>
  </si>
  <si>
    <t>dato2126</t>
  </si>
  <si>
    <t>dato2127</t>
  </si>
  <si>
    <t>dato2128</t>
  </si>
  <si>
    <t>dato2129</t>
  </si>
  <si>
    <t>dato2130</t>
  </si>
  <si>
    <t>dato2131</t>
  </si>
  <si>
    <t>dato2132</t>
  </si>
  <si>
    <t>dato2133</t>
  </si>
  <si>
    <t>dato2134</t>
  </si>
  <si>
    <t>dato2135</t>
  </si>
  <si>
    <t>dato2136</t>
  </si>
  <si>
    <t>dato2137</t>
  </si>
  <si>
    <t>dato2138</t>
  </si>
  <si>
    <t>dato2139</t>
  </si>
  <si>
    <t>dato2140</t>
  </si>
  <si>
    <t>dato2141</t>
  </si>
  <si>
    <t>dato2142</t>
  </si>
  <si>
    <t>dato2143</t>
  </si>
  <si>
    <t>dato2144</t>
  </si>
  <si>
    <t>dato2145</t>
  </si>
  <si>
    <t>dato2146</t>
  </si>
  <si>
    <t>dato2147</t>
  </si>
  <si>
    <t>dato2148</t>
  </si>
  <si>
    <t>dato2149</t>
  </si>
  <si>
    <t>dato2150</t>
  </si>
  <si>
    <t>dato2151</t>
  </si>
  <si>
    <t>dato2152</t>
  </si>
  <si>
    <t>dato2153</t>
  </si>
  <si>
    <t>dato2154</t>
  </si>
  <si>
    <t>dato2155</t>
  </si>
  <si>
    <t>dato2156</t>
  </si>
  <si>
    <t>dato2157</t>
  </si>
  <si>
    <t>dato2158</t>
  </si>
  <si>
    <t>dato2159</t>
  </si>
  <si>
    <t>dato2160</t>
  </si>
  <si>
    <t>dato2161</t>
  </si>
  <si>
    <t>dato2162</t>
  </si>
  <si>
    <t>dato2163</t>
  </si>
  <si>
    <t>dato2164</t>
  </si>
  <si>
    <t>dato2165</t>
  </si>
  <si>
    <t>dato2166</t>
  </si>
  <si>
    <t>dato2167</t>
  </si>
  <si>
    <t>dato2168</t>
  </si>
  <si>
    <t>dato2169</t>
  </si>
  <si>
    <t>dato2170</t>
  </si>
  <si>
    <t>dato2171</t>
  </si>
  <si>
    <t>dato2172</t>
  </si>
  <si>
    <t>dato2173</t>
  </si>
  <si>
    <t>dato2174</t>
  </si>
  <si>
    <t>dato2175</t>
  </si>
  <si>
    <t>dato2176</t>
  </si>
  <si>
    <t>dato2177</t>
  </si>
  <si>
    <t>dato2178</t>
  </si>
  <si>
    <t>dato2179</t>
  </si>
  <si>
    <t>dato2180</t>
  </si>
  <si>
    <t>dato2181</t>
  </si>
  <si>
    <t>dato2182</t>
  </si>
  <si>
    <t>dato2183</t>
  </si>
  <si>
    <t>dato2184</t>
  </si>
  <si>
    <t>dato2185</t>
  </si>
  <si>
    <t>dato2186</t>
  </si>
  <si>
    <t>dato2187</t>
  </si>
  <si>
    <t>dato2188</t>
  </si>
  <si>
    <t>dato2189</t>
  </si>
  <si>
    <t>dato2190</t>
  </si>
  <si>
    <t>dato2191</t>
  </si>
  <si>
    <t>dato2192</t>
  </si>
  <si>
    <t>dato2193</t>
  </si>
  <si>
    <t>dato2194</t>
  </si>
  <si>
    <t>dato2195</t>
  </si>
  <si>
    <t>dato2196</t>
  </si>
  <si>
    <t>dato2197</t>
  </si>
  <si>
    <t>dato2198</t>
  </si>
  <si>
    <t>dato2199</t>
  </si>
  <si>
    <t>dato2200</t>
  </si>
  <si>
    <t>dato2201</t>
  </si>
  <si>
    <t>dato2202</t>
  </si>
  <si>
    <t>dato2203</t>
  </si>
  <si>
    <t>dato2204</t>
  </si>
  <si>
    <t>dato2205</t>
  </si>
  <si>
    <t>dato2206</t>
  </si>
  <si>
    <t>dato2207</t>
  </si>
  <si>
    <t>dato2208</t>
  </si>
  <si>
    <t>dato2209</t>
  </si>
  <si>
    <t>dato2210</t>
  </si>
  <si>
    <t>dato2211</t>
  </si>
  <si>
    <t>dato2212</t>
  </si>
  <si>
    <t>1. Estimación de lambda por máxima verosimilitud usando la muestra en bruto</t>
  </si>
  <si>
    <t>2. Estimación de lambda por máxima verosimilitud usando clases</t>
  </si>
  <si>
    <t>3. Test de la chi^2</t>
  </si>
  <si>
    <t>núm datos</t>
  </si>
  <si>
    <t>lambda gorro</t>
  </si>
  <si>
    <t>lambda gorro bis</t>
  </si>
  <si>
    <t>Seguimos usando las clases que se han fijado en el punto anterior,</t>
  </si>
  <si>
    <t>log verosimilitud</t>
  </si>
  <si>
    <t>y usamos la estimación de lambda del apartado 2 (para calcular esperados)</t>
  </si>
  <si>
    <t>verosimilitudes</t>
  </si>
  <si>
    <t>ln veros</t>
  </si>
  <si>
    <t>núm clases</t>
  </si>
  <si>
    <t xml:space="preserve">Obsérvese que la estimación </t>
  </si>
  <si>
    <t>de lambda coincide con</t>
  </si>
  <si>
    <t>observados</t>
  </si>
  <si>
    <t>probs acums</t>
  </si>
  <si>
    <t>probs clase</t>
  </si>
  <si>
    <t>log veros</t>
  </si>
  <si>
    <t>esperados</t>
  </si>
  <si>
    <t>(O-E)^2/E</t>
  </si>
  <si>
    <t>estadístico de Pearson</t>
  </si>
  <si>
    <t>&lt;=0,5</t>
  </si>
  <si>
    <t>entre 0,5 y 1</t>
  </si>
  <si>
    <t>.</t>
  </si>
  <si>
    <t>Comparamos con un percentil de la chi^2 con</t>
  </si>
  <si>
    <t>grados de libertad</t>
  </si>
  <si>
    <t>alpha</t>
  </si>
  <si>
    <t>percentil</t>
  </si>
  <si>
    <t>conclusión</t>
  </si>
  <si>
    <t>entre 9,5 y 10</t>
  </si>
  <si>
    <t>&gt;10</t>
  </si>
  <si>
    <t>serie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</si>
</sst>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/>
    <xf numFmtId="165" fontId="0" fillId="2" borderId="1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4" borderId="0" xfId="0" applyFill="1"/>
    <xf numFmtId="0" fontId="0" fillId="0" borderId="7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6" borderId="7" xfId="0" applyFill="1" applyBorder="1"/>
    <xf numFmtId="0" fontId="0" fillId="3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/>
    <xf numFmtId="164" fontId="0" fillId="7" borderId="0" xfId="0" applyNumberFormat="1" applyFill="1"/>
    <xf numFmtId="164" fontId="0" fillId="8" borderId="0" xfId="0" applyNumberFormat="1" applyFill="1"/>
    <xf numFmtId="0" fontId="0" fillId="8" borderId="0" xfId="0" applyFill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9" fontId="0" fillId="0" borderId="0" xfId="0" applyNumberFormat="1"/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66" fontId="0" fillId="6" borderId="7" xfId="0" applyNumberFormat="1" applyFill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serie1</c:v>
          </c:tx>
          <c:invertIfNegative val="0"/>
          <c:cat>
            <c:numRef>
              <c:f>datos!$G$18:$G$75</c:f>
              <c:numCache>
                <c:formatCode>General</c:formatCode>
                <c:ptCount val="58"/>
                <c:pt idx="0">
                  <c:v>0.3</c:v>
                </c:pt>
                <c:pt idx="1">
                  <c:v>0.6</c:v>
                </c:pt>
                <c:pt idx="2">
                  <c:v>0.89999999999999991</c:v>
                </c:pt>
                <c:pt idx="3">
                  <c:v>1.2</c:v>
                </c:pt>
                <c:pt idx="4">
                  <c:v>1.5</c:v>
                </c:pt>
                <c:pt idx="5">
                  <c:v>1.8</c:v>
                </c:pt>
                <c:pt idx="6">
                  <c:v>2.1</c:v>
                </c:pt>
                <c:pt idx="7">
                  <c:v>2.4</c:v>
                </c:pt>
                <c:pt idx="8">
                  <c:v>2.6999999999999997</c:v>
                </c:pt>
                <c:pt idx="9">
                  <c:v>2.9999999999999996</c:v>
                </c:pt>
                <c:pt idx="10">
                  <c:v>3.2999999999999994</c:v>
                </c:pt>
                <c:pt idx="11">
                  <c:v>3.5999999999999992</c:v>
                </c:pt>
                <c:pt idx="12">
                  <c:v>3.899999999999999</c:v>
                </c:pt>
                <c:pt idx="13">
                  <c:v>4.1999999999999993</c:v>
                </c:pt>
                <c:pt idx="14">
                  <c:v>4.4999999999999991</c:v>
                </c:pt>
                <c:pt idx="15">
                  <c:v>4.7999999999999989</c:v>
                </c:pt>
                <c:pt idx="16">
                  <c:v>5.0999999999999988</c:v>
                </c:pt>
                <c:pt idx="17">
                  <c:v>5.3999999999999986</c:v>
                </c:pt>
                <c:pt idx="18">
                  <c:v>5.6999999999999984</c:v>
                </c:pt>
                <c:pt idx="19">
                  <c:v>5.9999999999999982</c:v>
                </c:pt>
                <c:pt idx="20">
                  <c:v>6.299999999999998</c:v>
                </c:pt>
                <c:pt idx="21">
                  <c:v>6.5999999999999979</c:v>
                </c:pt>
                <c:pt idx="22">
                  <c:v>6.8999999999999977</c:v>
                </c:pt>
                <c:pt idx="23">
                  <c:v>7.1999999999999975</c:v>
                </c:pt>
                <c:pt idx="24">
                  <c:v>7.4999999999999973</c:v>
                </c:pt>
                <c:pt idx="25">
                  <c:v>7.7999999999999972</c:v>
                </c:pt>
                <c:pt idx="26">
                  <c:v>8.0999999999999979</c:v>
                </c:pt>
                <c:pt idx="27">
                  <c:v>8.3999999999999986</c:v>
                </c:pt>
                <c:pt idx="28">
                  <c:v>8.6999999999999993</c:v>
                </c:pt>
                <c:pt idx="29">
                  <c:v>9</c:v>
                </c:pt>
                <c:pt idx="30">
                  <c:v>9.3000000000000007</c:v>
                </c:pt>
                <c:pt idx="31">
                  <c:v>9.6000000000000014</c:v>
                </c:pt>
                <c:pt idx="32">
                  <c:v>9.9000000000000021</c:v>
                </c:pt>
                <c:pt idx="33">
                  <c:v>10.200000000000003</c:v>
                </c:pt>
                <c:pt idx="34">
                  <c:v>10.500000000000004</c:v>
                </c:pt>
                <c:pt idx="35">
                  <c:v>10.800000000000004</c:v>
                </c:pt>
                <c:pt idx="36">
                  <c:v>11.100000000000005</c:v>
                </c:pt>
                <c:pt idx="37">
                  <c:v>11.400000000000006</c:v>
                </c:pt>
                <c:pt idx="38">
                  <c:v>11.700000000000006</c:v>
                </c:pt>
                <c:pt idx="39">
                  <c:v>12.000000000000007</c:v>
                </c:pt>
                <c:pt idx="40">
                  <c:v>12.300000000000008</c:v>
                </c:pt>
                <c:pt idx="41">
                  <c:v>12.600000000000009</c:v>
                </c:pt>
                <c:pt idx="42">
                  <c:v>12.900000000000009</c:v>
                </c:pt>
                <c:pt idx="43">
                  <c:v>13.20000000000001</c:v>
                </c:pt>
                <c:pt idx="44">
                  <c:v>13.500000000000011</c:v>
                </c:pt>
                <c:pt idx="45">
                  <c:v>13.800000000000011</c:v>
                </c:pt>
                <c:pt idx="46">
                  <c:v>14.100000000000012</c:v>
                </c:pt>
                <c:pt idx="47">
                  <c:v>14.400000000000013</c:v>
                </c:pt>
                <c:pt idx="48">
                  <c:v>14.700000000000014</c:v>
                </c:pt>
                <c:pt idx="49">
                  <c:v>15.000000000000014</c:v>
                </c:pt>
                <c:pt idx="50">
                  <c:v>15.300000000000015</c:v>
                </c:pt>
                <c:pt idx="51">
                  <c:v>15.600000000000016</c:v>
                </c:pt>
                <c:pt idx="52">
                  <c:v>15.900000000000016</c:v>
                </c:pt>
                <c:pt idx="53">
                  <c:v>16.200000000000017</c:v>
                </c:pt>
                <c:pt idx="54">
                  <c:v>16.500000000000018</c:v>
                </c:pt>
                <c:pt idx="55">
                  <c:v>16.800000000000018</c:v>
                </c:pt>
                <c:pt idx="56">
                  <c:v>17.100000000000019</c:v>
                </c:pt>
                <c:pt idx="57">
                  <c:v>17.40000000000002</c:v>
                </c:pt>
              </c:numCache>
            </c:numRef>
          </c:cat>
          <c:val>
            <c:numRef>
              <c:f>datos!$J$18:$J$75</c:f>
              <c:numCache>
                <c:formatCode>0.000%</c:formatCode>
                <c:ptCount val="58"/>
                <c:pt idx="0">
                  <c:v>8.9059674502712474E-2</c:v>
                </c:pt>
                <c:pt idx="1">
                  <c:v>8.1374321880650996E-2</c:v>
                </c:pt>
                <c:pt idx="2">
                  <c:v>8.0018083182640143E-2</c:v>
                </c:pt>
                <c:pt idx="3">
                  <c:v>6.7359855334538879E-2</c:v>
                </c:pt>
                <c:pt idx="4">
                  <c:v>6.50994575045208E-2</c:v>
                </c:pt>
                <c:pt idx="5">
                  <c:v>6.8264014466546119E-2</c:v>
                </c:pt>
                <c:pt idx="6">
                  <c:v>5.2441229656419529E-2</c:v>
                </c:pt>
                <c:pt idx="7">
                  <c:v>4.6564195298372517E-2</c:v>
                </c:pt>
                <c:pt idx="8">
                  <c:v>4.5660036166365284E-2</c:v>
                </c:pt>
                <c:pt idx="9">
                  <c:v>3.3453887884267633E-2</c:v>
                </c:pt>
                <c:pt idx="10">
                  <c:v>3.5262206148282099E-2</c:v>
                </c:pt>
                <c:pt idx="11">
                  <c:v>3.209764918625678E-2</c:v>
                </c:pt>
                <c:pt idx="12">
                  <c:v>2.6672694394213381E-2</c:v>
                </c:pt>
                <c:pt idx="13">
                  <c:v>2.3960216998191682E-2</c:v>
                </c:pt>
                <c:pt idx="14">
                  <c:v>2.3508137432188065E-2</c:v>
                </c:pt>
                <c:pt idx="15">
                  <c:v>2.0795660036166366E-2</c:v>
                </c:pt>
                <c:pt idx="16">
                  <c:v>2.3508137432188065E-2</c:v>
                </c:pt>
                <c:pt idx="17">
                  <c:v>1.62748643761302E-2</c:v>
                </c:pt>
                <c:pt idx="18">
                  <c:v>1.62748643761302E-2</c:v>
                </c:pt>
                <c:pt idx="19">
                  <c:v>1.5370705244122965E-2</c:v>
                </c:pt>
                <c:pt idx="20">
                  <c:v>1.3110307414104882E-2</c:v>
                </c:pt>
                <c:pt idx="21">
                  <c:v>1.9439421338155516E-2</c:v>
                </c:pt>
                <c:pt idx="22">
                  <c:v>9.0415913200723331E-3</c:v>
                </c:pt>
                <c:pt idx="23">
                  <c:v>9.9457504520795662E-3</c:v>
                </c:pt>
                <c:pt idx="24">
                  <c:v>1.0849909584086799E-2</c:v>
                </c:pt>
                <c:pt idx="25">
                  <c:v>4.5207956600361665E-3</c:v>
                </c:pt>
                <c:pt idx="26">
                  <c:v>6.3291139240506328E-3</c:v>
                </c:pt>
                <c:pt idx="27">
                  <c:v>7.6853526220614825E-3</c:v>
                </c:pt>
                <c:pt idx="28">
                  <c:v>4.5207956600361665E-3</c:v>
                </c:pt>
                <c:pt idx="29">
                  <c:v>4.5207956600361665E-3</c:v>
                </c:pt>
                <c:pt idx="30">
                  <c:v>9.0415913200723331E-3</c:v>
                </c:pt>
                <c:pt idx="31">
                  <c:v>2.7124773960216998E-3</c:v>
                </c:pt>
                <c:pt idx="32">
                  <c:v>3.616636528028933E-3</c:v>
                </c:pt>
                <c:pt idx="33">
                  <c:v>4.9728752260397831E-3</c:v>
                </c:pt>
                <c:pt idx="34">
                  <c:v>1.8083182640144665E-3</c:v>
                </c:pt>
                <c:pt idx="35">
                  <c:v>5.8770343580470162E-3</c:v>
                </c:pt>
                <c:pt idx="36">
                  <c:v>3.1645569620253164E-3</c:v>
                </c:pt>
                <c:pt idx="37">
                  <c:v>1.8083182640144665E-3</c:v>
                </c:pt>
                <c:pt idx="38">
                  <c:v>1.3562386980108499E-3</c:v>
                </c:pt>
                <c:pt idx="39">
                  <c:v>9.0415913200723324E-4</c:v>
                </c:pt>
                <c:pt idx="40">
                  <c:v>1.8083182640144665E-3</c:v>
                </c:pt>
                <c:pt idx="41">
                  <c:v>0</c:v>
                </c:pt>
                <c:pt idx="42">
                  <c:v>1.3562386980108499E-3</c:v>
                </c:pt>
                <c:pt idx="43">
                  <c:v>9.0415913200723324E-4</c:v>
                </c:pt>
                <c:pt idx="44">
                  <c:v>9.0415913200723324E-4</c:v>
                </c:pt>
                <c:pt idx="45">
                  <c:v>9.0415913200723324E-4</c:v>
                </c:pt>
                <c:pt idx="46">
                  <c:v>9.0415913200723324E-4</c:v>
                </c:pt>
                <c:pt idx="47">
                  <c:v>4.5207956600361662E-4</c:v>
                </c:pt>
                <c:pt idx="48">
                  <c:v>4.5207956600361662E-4</c:v>
                </c:pt>
                <c:pt idx="49">
                  <c:v>4.5207956600361662E-4</c:v>
                </c:pt>
                <c:pt idx="50">
                  <c:v>0</c:v>
                </c:pt>
                <c:pt idx="51">
                  <c:v>0</c:v>
                </c:pt>
                <c:pt idx="52">
                  <c:v>1.3562386980108499E-3</c:v>
                </c:pt>
                <c:pt idx="53">
                  <c:v>0</c:v>
                </c:pt>
                <c:pt idx="54">
                  <c:v>4.5207956600361662E-4</c:v>
                </c:pt>
                <c:pt idx="55">
                  <c:v>0</c:v>
                </c:pt>
                <c:pt idx="56">
                  <c:v>0</c:v>
                </c:pt>
                <c:pt idx="57">
                  <c:v>4.5207956600361662E-4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0-4AB5-A971-4EA3FEB3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426816"/>
        <c:axId val="256481920"/>
      </c:barChart>
      <c:catAx>
        <c:axId val="24142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6481920"/>
        <c:crosses val="autoZero"/>
        <c:auto val="1"/>
        <c:lblAlgn val="ctr"/>
        <c:lblOffset val="100"/>
        <c:noMultiLvlLbl val="0"/>
      </c:catAx>
      <c:valAx>
        <c:axId val="256481920"/>
        <c:scaling>
          <c:orientation val="minMax"/>
          <c:max val="0.12000000000000001"/>
          <c:min val="0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41426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serie2</c:v>
          </c:tx>
          <c:invertIfNegative val="0"/>
          <c:cat>
            <c:numRef>
              <c:f>datos!$G$18:$G$75</c:f>
              <c:numCache>
                <c:formatCode>General</c:formatCode>
                <c:ptCount val="58"/>
                <c:pt idx="0">
                  <c:v>0.3</c:v>
                </c:pt>
                <c:pt idx="1">
                  <c:v>0.6</c:v>
                </c:pt>
                <c:pt idx="2">
                  <c:v>0.89999999999999991</c:v>
                </c:pt>
                <c:pt idx="3">
                  <c:v>1.2</c:v>
                </c:pt>
                <c:pt idx="4">
                  <c:v>1.5</c:v>
                </c:pt>
                <c:pt idx="5">
                  <c:v>1.8</c:v>
                </c:pt>
                <c:pt idx="6">
                  <c:v>2.1</c:v>
                </c:pt>
                <c:pt idx="7">
                  <c:v>2.4</c:v>
                </c:pt>
                <c:pt idx="8">
                  <c:v>2.6999999999999997</c:v>
                </c:pt>
                <c:pt idx="9">
                  <c:v>2.9999999999999996</c:v>
                </c:pt>
                <c:pt idx="10">
                  <c:v>3.2999999999999994</c:v>
                </c:pt>
                <c:pt idx="11">
                  <c:v>3.5999999999999992</c:v>
                </c:pt>
                <c:pt idx="12">
                  <c:v>3.899999999999999</c:v>
                </c:pt>
                <c:pt idx="13">
                  <c:v>4.1999999999999993</c:v>
                </c:pt>
                <c:pt idx="14">
                  <c:v>4.4999999999999991</c:v>
                </c:pt>
                <c:pt idx="15">
                  <c:v>4.7999999999999989</c:v>
                </c:pt>
                <c:pt idx="16">
                  <c:v>5.0999999999999988</c:v>
                </c:pt>
                <c:pt idx="17">
                  <c:v>5.3999999999999986</c:v>
                </c:pt>
                <c:pt idx="18">
                  <c:v>5.6999999999999984</c:v>
                </c:pt>
                <c:pt idx="19">
                  <c:v>5.9999999999999982</c:v>
                </c:pt>
                <c:pt idx="20">
                  <c:v>6.299999999999998</c:v>
                </c:pt>
                <c:pt idx="21">
                  <c:v>6.5999999999999979</c:v>
                </c:pt>
                <c:pt idx="22">
                  <c:v>6.8999999999999977</c:v>
                </c:pt>
                <c:pt idx="23">
                  <c:v>7.1999999999999975</c:v>
                </c:pt>
                <c:pt idx="24">
                  <c:v>7.4999999999999973</c:v>
                </c:pt>
                <c:pt idx="25">
                  <c:v>7.7999999999999972</c:v>
                </c:pt>
                <c:pt idx="26">
                  <c:v>8.0999999999999979</c:v>
                </c:pt>
                <c:pt idx="27">
                  <c:v>8.3999999999999986</c:v>
                </c:pt>
                <c:pt idx="28">
                  <c:v>8.6999999999999993</c:v>
                </c:pt>
                <c:pt idx="29">
                  <c:v>9</c:v>
                </c:pt>
                <c:pt idx="30">
                  <c:v>9.3000000000000007</c:v>
                </c:pt>
                <c:pt idx="31">
                  <c:v>9.6000000000000014</c:v>
                </c:pt>
                <c:pt idx="32">
                  <c:v>9.9000000000000021</c:v>
                </c:pt>
                <c:pt idx="33">
                  <c:v>10.200000000000003</c:v>
                </c:pt>
                <c:pt idx="34">
                  <c:v>10.500000000000004</c:v>
                </c:pt>
                <c:pt idx="35">
                  <c:v>10.800000000000004</c:v>
                </c:pt>
                <c:pt idx="36">
                  <c:v>11.100000000000005</c:v>
                </c:pt>
                <c:pt idx="37">
                  <c:v>11.400000000000006</c:v>
                </c:pt>
                <c:pt idx="38">
                  <c:v>11.700000000000006</c:v>
                </c:pt>
                <c:pt idx="39">
                  <c:v>12.000000000000007</c:v>
                </c:pt>
                <c:pt idx="40">
                  <c:v>12.300000000000008</c:v>
                </c:pt>
                <c:pt idx="41">
                  <c:v>12.600000000000009</c:v>
                </c:pt>
                <c:pt idx="42">
                  <c:v>12.900000000000009</c:v>
                </c:pt>
                <c:pt idx="43">
                  <c:v>13.20000000000001</c:v>
                </c:pt>
                <c:pt idx="44">
                  <c:v>13.500000000000011</c:v>
                </c:pt>
                <c:pt idx="45">
                  <c:v>13.800000000000011</c:v>
                </c:pt>
                <c:pt idx="46">
                  <c:v>14.100000000000012</c:v>
                </c:pt>
                <c:pt idx="47">
                  <c:v>14.400000000000013</c:v>
                </c:pt>
                <c:pt idx="48">
                  <c:v>14.700000000000014</c:v>
                </c:pt>
                <c:pt idx="49">
                  <c:v>15.000000000000014</c:v>
                </c:pt>
                <c:pt idx="50">
                  <c:v>15.300000000000015</c:v>
                </c:pt>
                <c:pt idx="51">
                  <c:v>15.600000000000016</c:v>
                </c:pt>
                <c:pt idx="52">
                  <c:v>15.900000000000016</c:v>
                </c:pt>
                <c:pt idx="53">
                  <c:v>16.200000000000017</c:v>
                </c:pt>
                <c:pt idx="54">
                  <c:v>16.500000000000018</c:v>
                </c:pt>
                <c:pt idx="55">
                  <c:v>16.800000000000018</c:v>
                </c:pt>
                <c:pt idx="56">
                  <c:v>17.100000000000019</c:v>
                </c:pt>
                <c:pt idx="57">
                  <c:v>17.40000000000002</c:v>
                </c:pt>
              </c:numCache>
            </c:numRef>
          </c:cat>
          <c:val>
            <c:numRef>
              <c:f>datos!$K$18:$K$75</c:f>
              <c:numCache>
                <c:formatCode>0.000%</c:formatCode>
                <c:ptCount val="58"/>
                <c:pt idx="0">
                  <c:v>7.5497287522603984E-2</c:v>
                </c:pt>
                <c:pt idx="1">
                  <c:v>9.7649186256781192E-2</c:v>
                </c:pt>
                <c:pt idx="2">
                  <c:v>8.2278481012658222E-2</c:v>
                </c:pt>
                <c:pt idx="3">
                  <c:v>7.1880650994575052E-2</c:v>
                </c:pt>
                <c:pt idx="4">
                  <c:v>6.148282097649186E-2</c:v>
                </c:pt>
                <c:pt idx="5">
                  <c:v>5.4701627486437615E-2</c:v>
                </c:pt>
                <c:pt idx="6">
                  <c:v>4.8824593128390596E-2</c:v>
                </c:pt>
                <c:pt idx="7">
                  <c:v>5.4249547920433995E-2</c:v>
                </c:pt>
                <c:pt idx="8">
                  <c:v>4.4755877034358044E-2</c:v>
                </c:pt>
                <c:pt idx="9">
                  <c:v>4.3399638336347197E-2</c:v>
                </c:pt>
                <c:pt idx="10">
                  <c:v>2.3960216998191682E-2</c:v>
                </c:pt>
                <c:pt idx="11">
                  <c:v>3.074141048824593E-2</c:v>
                </c:pt>
                <c:pt idx="12">
                  <c:v>2.7576853526220614E-2</c:v>
                </c:pt>
                <c:pt idx="13">
                  <c:v>2.7124773960216998E-2</c:v>
                </c:pt>
                <c:pt idx="14">
                  <c:v>2.2151898734177215E-2</c:v>
                </c:pt>
                <c:pt idx="15">
                  <c:v>2.5768535262206148E-2</c:v>
                </c:pt>
                <c:pt idx="16">
                  <c:v>2.3960216998191682E-2</c:v>
                </c:pt>
                <c:pt idx="17">
                  <c:v>1.62748643761302E-2</c:v>
                </c:pt>
                <c:pt idx="18">
                  <c:v>1.62748643761302E-2</c:v>
                </c:pt>
                <c:pt idx="19">
                  <c:v>1.763110307414105E-2</c:v>
                </c:pt>
                <c:pt idx="20">
                  <c:v>1.1301989150090416E-2</c:v>
                </c:pt>
                <c:pt idx="21">
                  <c:v>9.4936708860759497E-3</c:v>
                </c:pt>
                <c:pt idx="22">
                  <c:v>1.0849909584086799E-2</c:v>
                </c:pt>
                <c:pt idx="23">
                  <c:v>4.9728752260397831E-3</c:v>
                </c:pt>
                <c:pt idx="24">
                  <c:v>8.5895117540687165E-3</c:v>
                </c:pt>
                <c:pt idx="25">
                  <c:v>9.4936708860759497E-3</c:v>
                </c:pt>
                <c:pt idx="26">
                  <c:v>5.8770343580470162E-3</c:v>
                </c:pt>
                <c:pt idx="27">
                  <c:v>5.4249547920433997E-3</c:v>
                </c:pt>
                <c:pt idx="28">
                  <c:v>4.5207956600361665E-3</c:v>
                </c:pt>
                <c:pt idx="29">
                  <c:v>7.2332730560578659E-3</c:v>
                </c:pt>
                <c:pt idx="30">
                  <c:v>3.1645569620253164E-3</c:v>
                </c:pt>
                <c:pt idx="31">
                  <c:v>3.1645569620253164E-3</c:v>
                </c:pt>
                <c:pt idx="32">
                  <c:v>3.616636528028933E-3</c:v>
                </c:pt>
                <c:pt idx="33">
                  <c:v>9.0415913200723324E-4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1.8083182640144665E-3</c:v>
                </c:pt>
                <c:pt idx="47">
                  <c:v>3.1645569620253164E-3</c:v>
                </c:pt>
                <c:pt idx="48">
                  <c:v>1.3562386980108499E-3</c:v>
                </c:pt>
                <c:pt idx="49">
                  <c:v>2.7124773960216998E-3</c:v>
                </c:pt>
                <c:pt idx="50">
                  <c:v>3.1645569620253164E-3</c:v>
                </c:pt>
                <c:pt idx="51">
                  <c:v>2.7124773960216998E-3</c:v>
                </c:pt>
                <c:pt idx="52">
                  <c:v>1.3562386980108499E-3</c:v>
                </c:pt>
                <c:pt idx="53">
                  <c:v>3.1645569620253164E-3</c:v>
                </c:pt>
                <c:pt idx="54">
                  <c:v>1.8083182640144665E-3</c:v>
                </c:pt>
                <c:pt idx="55">
                  <c:v>1.8083182640144665E-3</c:v>
                </c:pt>
                <c:pt idx="56">
                  <c:v>1.3562386980108499E-3</c:v>
                </c:pt>
                <c:pt idx="57">
                  <c:v>2.7124773960216998E-3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1-45DF-91F6-3DF206C01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257920"/>
        <c:axId val="246259712"/>
      </c:barChart>
      <c:catAx>
        <c:axId val="24625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9712"/>
        <c:crosses val="autoZero"/>
        <c:auto val="1"/>
        <c:lblAlgn val="ctr"/>
        <c:lblOffset val="100"/>
        <c:noMultiLvlLbl val="0"/>
      </c:catAx>
      <c:valAx>
        <c:axId val="246259712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46257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265113</xdr:colOff>
      <xdr:row>0</xdr:row>
      <xdr:rowOff>152401</xdr:rowOff>
    </xdr:from>
    <xdr:to>
      <xdr:col>10</xdr:col>
      <xdr:colOff>693738</xdr:colOff>
      <xdr:row>7</xdr:row>
      <xdr:rowOff>140580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113" y="152401"/>
          <a:ext cx="2714625" cy="1321679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15875</xdr:colOff>
      <xdr:row>2</xdr:row>
      <xdr:rowOff>23813</xdr:rowOff>
    </xdr:from>
    <xdr:to>
      <xdr:col>18</xdr:col>
      <xdr:colOff>15875</xdr:colOff>
      <xdr:row>16</xdr:row>
      <xdr:rowOff>103981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11907</xdr:colOff>
      <xdr:row>16</xdr:row>
      <xdr:rowOff>142875</xdr:rowOff>
    </xdr:from>
    <xdr:to>
      <xdr:col>18</xdr:col>
      <xdr:colOff>11907</xdr:colOff>
      <xdr:row>31</xdr:row>
      <xdr:rowOff>16669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220"/>
  <sheetViews>
    <sheetView topLeftCell="F1" zoomScale="115" zoomScaleNormal="115" workbookViewId="0">
      <selection activeCell="J18" sqref="J18"/>
    </sheetView>
  </sheetViews>
  <sheetFormatPr defaultColWidth="11.42578125" defaultRowHeight="15"/>
  <sheetData>
    <row r="3" spans="2:11">
      <c r="C3" t="s">
        <v>0</v>
      </c>
    </row>
    <row r="4" spans="2:11">
      <c r="C4" t="s">
        <v>1</v>
      </c>
    </row>
    <row r="8" spans="2:11" ht="15.75" thickBot="1">
      <c r="C8" t="s">
        <v>2</v>
      </c>
      <c r="D8" t="s">
        <v>3</v>
      </c>
    </row>
    <row r="9" spans="2:11">
      <c r="B9" t="s">
        <v>4</v>
      </c>
      <c r="C9" s="2">
        <v>7.2696909300401433</v>
      </c>
      <c r="D9" s="5">
        <v>3.8119014279502559</v>
      </c>
    </row>
    <row r="10" spans="2:11">
      <c r="B10" t="s">
        <v>5</v>
      </c>
      <c r="C10" s="3">
        <v>3.0381174322504911</v>
      </c>
      <c r="D10" s="6">
        <v>4.0092046193233131</v>
      </c>
    </row>
    <row r="11" spans="2:11">
      <c r="B11" t="s">
        <v>6</v>
      </c>
      <c r="C11" s="3">
        <v>2.0628414637134673</v>
      </c>
      <c r="D11" s="6">
        <v>5.6191474749186749</v>
      </c>
      <c r="G11" s="8" t="s">
        <v>7</v>
      </c>
    </row>
    <row r="12" spans="2:11">
      <c r="B12" t="s">
        <v>8</v>
      </c>
      <c r="C12" s="3">
        <v>1.1732170220918181</v>
      </c>
      <c r="D12" s="6">
        <v>0.79441247895214262</v>
      </c>
    </row>
    <row r="13" spans="2:11">
      <c r="B13" t="s">
        <v>9</v>
      </c>
      <c r="C13" s="3">
        <v>4.5574536449720462</v>
      </c>
      <c r="D13" s="6">
        <v>15.237988455472889</v>
      </c>
      <c r="G13" t="s">
        <v>10</v>
      </c>
      <c r="H13">
        <f>COUNT(C9:C2220)</f>
        <v>2212</v>
      </c>
    </row>
    <row r="14" spans="2:11">
      <c r="B14" t="s">
        <v>11</v>
      </c>
      <c r="C14" s="3">
        <v>0.82070111384796074</v>
      </c>
      <c r="D14" s="6">
        <v>0.68471545452116611</v>
      </c>
      <c r="H14">
        <f>SUM(H18:H75)</f>
        <v>2209</v>
      </c>
      <c r="I14">
        <f>SUM(I18:I75)</f>
        <v>2172</v>
      </c>
    </row>
    <row r="15" spans="2:11" ht="15.75" thickBot="1">
      <c r="B15" t="s">
        <v>12</v>
      </c>
      <c r="C15" s="3">
        <v>0.96490260150462803</v>
      </c>
      <c r="D15" s="6">
        <v>1.0540699294073241</v>
      </c>
    </row>
    <row r="16" spans="2:11" ht="15" customHeight="1">
      <c r="B16" t="s">
        <v>13</v>
      </c>
      <c r="C16" s="3">
        <v>4.5811674605442469</v>
      </c>
      <c r="D16" s="6">
        <v>2.0390921447484756</v>
      </c>
      <c r="H16" s="57" t="s">
        <v>14</v>
      </c>
      <c r="I16" s="57" t="s">
        <v>15</v>
      </c>
      <c r="J16" s="57" t="s">
        <v>16</v>
      </c>
      <c r="K16" s="57" t="s">
        <v>17</v>
      </c>
    </row>
    <row r="17" spans="2:11" ht="15.75" thickBot="1">
      <c r="B17" t="s">
        <v>18</v>
      </c>
      <c r="C17" s="3">
        <v>17.275268292301252</v>
      </c>
      <c r="D17" s="6">
        <v>0.6471592436159872</v>
      </c>
      <c r="G17" t="s">
        <v>19</v>
      </c>
      <c r="H17" s="58"/>
      <c r="I17" s="58"/>
      <c r="J17" s="58"/>
      <c r="K17" s="58"/>
    </row>
    <row r="18" spans="2:11">
      <c r="B18" t="s">
        <v>20</v>
      </c>
      <c r="C18" s="3">
        <v>0.67383422849351893</v>
      </c>
      <c r="D18" s="6">
        <v>0.54822288854138912</v>
      </c>
      <c r="G18" s="10">
        <v>0.3</v>
      </c>
      <c r="H18" s="13">
        <f t="array" ref="H18:H75">FREQUENCY($C$9:$C$2220,G18:G75)</f>
        <v>197</v>
      </c>
      <c r="I18" s="14">
        <f t="array" ref="I18:I75">FREQUENCY($D$9:$D$2220,G18:G75)</f>
        <v>167</v>
      </c>
      <c r="J18" s="15">
        <f t="shared" ref="J18:J49" si="0">H18/$H$13</f>
        <v>8.9059674502712474E-2</v>
      </c>
      <c r="K18" s="16">
        <f t="shared" ref="K18:K49" si="1">I18/$H$13</f>
        <v>7.5497287522603984E-2</v>
      </c>
    </row>
    <row r="19" spans="2:11">
      <c r="B19" t="s">
        <v>21</v>
      </c>
      <c r="C19" s="3">
        <v>0.34229314466412819</v>
      </c>
      <c r="D19" s="6">
        <v>0.34226230939757035</v>
      </c>
      <c r="G19" s="11">
        <f>G18+0.3</f>
        <v>0.6</v>
      </c>
      <c r="H19" s="17">
        <v>180</v>
      </c>
      <c r="I19" s="18">
        <v>216</v>
      </c>
      <c r="J19" s="19">
        <f t="shared" si="0"/>
        <v>8.1374321880650996E-2</v>
      </c>
      <c r="K19" s="20">
        <f t="shared" si="1"/>
        <v>9.7649186256781192E-2</v>
      </c>
    </row>
    <row r="20" spans="2:11">
      <c r="B20" t="s">
        <v>22</v>
      </c>
      <c r="C20" s="3">
        <v>7.1157449749126407</v>
      </c>
      <c r="D20" s="6">
        <v>2.9661161557323381</v>
      </c>
      <c r="G20" s="11">
        <f t="shared" ref="G20:G75" si="2">G19+0.3</f>
        <v>0.89999999999999991</v>
      </c>
      <c r="H20" s="17">
        <v>177</v>
      </c>
      <c r="I20" s="18">
        <v>182</v>
      </c>
      <c r="J20" s="19">
        <f t="shared" si="0"/>
        <v>8.0018083182640143E-2</v>
      </c>
      <c r="K20" s="20">
        <f t="shared" si="1"/>
        <v>8.2278481012658222E-2</v>
      </c>
    </row>
    <row r="21" spans="2:11">
      <c r="B21" t="s">
        <v>23</v>
      </c>
      <c r="C21" s="3">
        <v>5.6092752536596544</v>
      </c>
      <c r="D21" s="6">
        <v>0.37941533764782737</v>
      </c>
      <c r="G21" s="11">
        <f t="shared" si="2"/>
        <v>1.2</v>
      </c>
      <c r="H21" s="17">
        <v>149</v>
      </c>
      <c r="I21" s="18">
        <v>159</v>
      </c>
      <c r="J21" s="19">
        <f t="shared" si="0"/>
        <v>6.7359855334538879E-2</v>
      </c>
      <c r="K21" s="20">
        <f t="shared" si="1"/>
        <v>7.1880650994575052E-2</v>
      </c>
    </row>
    <row r="22" spans="2:11">
      <c r="B22" t="s">
        <v>24</v>
      </c>
      <c r="C22" s="3">
        <v>2.0160730342191879</v>
      </c>
      <c r="D22" s="6">
        <v>5.8057007630668913</v>
      </c>
      <c r="G22" s="11">
        <f t="shared" si="2"/>
        <v>1.5</v>
      </c>
      <c r="H22" s="17">
        <v>144</v>
      </c>
      <c r="I22" s="18">
        <v>136</v>
      </c>
      <c r="J22" s="19">
        <f t="shared" si="0"/>
        <v>6.50994575045208E-2</v>
      </c>
      <c r="K22" s="20">
        <f t="shared" si="1"/>
        <v>6.148282097649186E-2</v>
      </c>
    </row>
    <row r="23" spans="2:11">
      <c r="B23" t="s">
        <v>25</v>
      </c>
      <c r="C23" s="3">
        <v>1.0538668748680033</v>
      </c>
      <c r="D23" s="6">
        <v>2.5814276420920592</v>
      </c>
      <c r="G23" s="11">
        <f t="shared" si="2"/>
        <v>1.8</v>
      </c>
      <c r="H23" s="17">
        <v>151</v>
      </c>
      <c r="I23" s="18">
        <v>121</v>
      </c>
      <c r="J23" s="19">
        <f t="shared" si="0"/>
        <v>6.8264014466546119E-2</v>
      </c>
      <c r="K23" s="20">
        <f t="shared" si="1"/>
        <v>5.4701627486437615E-2</v>
      </c>
    </row>
    <row r="24" spans="2:11">
      <c r="B24" t="s">
        <v>26</v>
      </c>
      <c r="C24" s="3">
        <v>8.5913319078439851</v>
      </c>
      <c r="D24" s="6">
        <v>0.41374096689844941</v>
      </c>
      <c r="G24" s="11">
        <f t="shared" si="2"/>
        <v>2.1</v>
      </c>
      <c r="H24" s="17">
        <v>116</v>
      </c>
      <c r="I24" s="18">
        <v>108</v>
      </c>
      <c r="J24" s="19">
        <f t="shared" si="0"/>
        <v>5.2441229656419529E-2</v>
      </c>
      <c r="K24" s="20">
        <f t="shared" si="1"/>
        <v>4.8824593128390596E-2</v>
      </c>
    </row>
    <row r="25" spans="2:11">
      <c r="B25" t="s">
        <v>27</v>
      </c>
      <c r="C25" s="3">
        <v>1.4685003071348244</v>
      </c>
      <c r="D25" s="6">
        <v>3.6080931220325088</v>
      </c>
      <c r="G25" s="11">
        <f t="shared" si="2"/>
        <v>2.4</v>
      </c>
      <c r="H25" s="17">
        <v>103</v>
      </c>
      <c r="I25" s="18">
        <v>120</v>
      </c>
      <c r="J25" s="19">
        <f t="shared" si="0"/>
        <v>4.6564195298372517E-2</v>
      </c>
      <c r="K25" s="20">
        <f t="shared" si="1"/>
        <v>5.4249547920433995E-2</v>
      </c>
    </row>
    <row r="26" spans="2:11">
      <c r="B26" t="s">
        <v>28</v>
      </c>
      <c r="C26" s="3">
        <v>3.7549269515153796</v>
      </c>
      <c r="D26" s="6">
        <v>14.621358707606014</v>
      </c>
      <c r="G26" s="11">
        <f t="shared" si="2"/>
        <v>2.6999999999999997</v>
      </c>
      <c r="H26" s="17">
        <v>101</v>
      </c>
      <c r="I26" s="18">
        <v>99</v>
      </c>
      <c r="J26" s="19">
        <f t="shared" si="0"/>
        <v>4.5660036166365284E-2</v>
      </c>
      <c r="K26" s="20">
        <f t="shared" si="1"/>
        <v>4.4755877034358044E-2</v>
      </c>
    </row>
    <row r="27" spans="2:11">
      <c r="B27" t="s">
        <v>29</v>
      </c>
      <c r="C27" s="3">
        <v>1.4901339625143322</v>
      </c>
      <c r="D27" s="6">
        <v>4.9676910419369413</v>
      </c>
      <c r="G27" s="11">
        <f t="shared" si="2"/>
        <v>2.9999999999999996</v>
      </c>
      <c r="H27" s="17">
        <v>74</v>
      </c>
      <c r="I27" s="18">
        <v>96</v>
      </c>
      <c r="J27" s="19">
        <f t="shared" si="0"/>
        <v>3.3453887884267633E-2</v>
      </c>
      <c r="K27" s="20">
        <f t="shared" si="1"/>
        <v>4.3399638336347197E-2</v>
      </c>
    </row>
    <row r="28" spans="2:11">
      <c r="B28" t="s">
        <v>30</v>
      </c>
      <c r="C28" s="3">
        <v>0.20464522591525103</v>
      </c>
      <c r="D28" s="6">
        <v>1.7564158767029079</v>
      </c>
      <c r="G28" s="11">
        <f t="shared" si="2"/>
        <v>3.2999999999999994</v>
      </c>
      <c r="H28" s="17">
        <v>78</v>
      </c>
      <c r="I28" s="18">
        <v>53</v>
      </c>
      <c r="J28" s="19">
        <f t="shared" si="0"/>
        <v>3.5262206148282099E-2</v>
      </c>
      <c r="K28" s="20">
        <f t="shared" si="1"/>
        <v>2.3960216998191682E-2</v>
      </c>
    </row>
    <row r="29" spans="2:11">
      <c r="B29" t="s">
        <v>31</v>
      </c>
      <c r="C29" s="3">
        <v>8.3532229047170468</v>
      </c>
      <c r="D29" s="6">
        <v>0.70160865162172259</v>
      </c>
      <c r="G29" s="11">
        <f t="shared" si="2"/>
        <v>3.5999999999999992</v>
      </c>
      <c r="H29" s="17">
        <v>71</v>
      </c>
      <c r="I29" s="18">
        <v>68</v>
      </c>
      <c r="J29" s="19">
        <f t="shared" si="0"/>
        <v>3.209764918625678E-2</v>
      </c>
      <c r="K29" s="20">
        <f t="shared" si="1"/>
        <v>3.074141048824593E-2</v>
      </c>
    </row>
    <row r="30" spans="2:11">
      <c r="B30" t="s">
        <v>32</v>
      </c>
      <c r="C30" s="3">
        <v>0.50623312858651093</v>
      </c>
      <c r="D30" s="6">
        <v>2.8682290689597654</v>
      </c>
      <c r="G30" s="11">
        <f t="shared" si="2"/>
        <v>3.899999999999999</v>
      </c>
      <c r="H30" s="17">
        <v>59</v>
      </c>
      <c r="I30" s="18">
        <v>61</v>
      </c>
      <c r="J30" s="19">
        <f t="shared" si="0"/>
        <v>2.6672694394213381E-2</v>
      </c>
      <c r="K30" s="20">
        <f t="shared" si="1"/>
        <v>2.7576853526220614E-2</v>
      </c>
    </row>
    <row r="31" spans="2:11">
      <c r="B31" t="s">
        <v>33</v>
      </c>
      <c r="C31" s="3">
        <v>3.4080490289625844</v>
      </c>
      <c r="D31" s="6">
        <v>1.1362703492867892</v>
      </c>
      <c r="G31" s="11">
        <f t="shared" si="2"/>
        <v>4.1999999999999993</v>
      </c>
      <c r="H31" s="17">
        <v>53</v>
      </c>
      <c r="I31" s="18">
        <v>60</v>
      </c>
      <c r="J31" s="19">
        <f t="shared" si="0"/>
        <v>2.3960216998191682E-2</v>
      </c>
      <c r="K31" s="20">
        <f t="shared" si="1"/>
        <v>2.7124773960216998E-2</v>
      </c>
    </row>
    <row r="32" spans="2:11">
      <c r="B32" t="s">
        <v>34</v>
      </c>
      <c r="C32" s="3">
        <v>0.82180367381596153</v>
      </c>
      <c r="D32" s="6">
        <v>3.2186771472983109</v>
      </c>
      <c r="G32" s="11">
        <f t="shared" si="2"/>
        <v>4.4999999999999991</v>
      </c>
      <c r="H32" s="17">
        <v>52</v>
      </c>
      <c r="I32" s="18">
        <v>49</v>
      </c>
      <c r="J32" s="19">
        <f t="shared" si="0"/>
        <v>2.3508137432188065E-2</v>
      </c>
      <c r="K32" s="20">
        <f t="shared" si="1"/>
        <v>2.2151898734177215E-2</v>
      </c>
    </row>
    <row r="33" spans="2:11">
      <c r="B33" t="s">
        <v>35</v>
      </c>
      <c r="C33" s="3">
        <v>9.3527128530626005</v>
      </c>
      <c r="D33" s="6">
        <v>1.2543259328755958</v>
      </c>
      <c r="G33" s="11">
        <f t="shared" si="2"/>
        <v>4.7999999999999989</v>
      </c>
      <c r="H33" s="17">
        <v>46</v>
      </c>
      <c r="I33" s="18">
        <v>57</v>
      </c>
      <c r="J33" s="19">
        <f t="shared" si="0"/>
        <v>2.0795660036166366E-2</v>
      </c>
      <c r="K33" s="20">
        <f t="shared" si="1"/>
        <v>2.5768535262206148E-2</v>
      </c>
    </row>
    <row r="34" spans="2:11">
      <c r="B34" t="s">
        <v>36</v>
      </c>
      <c r="C34" s="3">
        <v>0.10630321294197664</v>
      </c>
      <c r="D34" s="6">
        <v>3.6587058370882408</v>
      </c>
      <c r="G34" s="11">
        <f t="shared" si="2"/>
        <v>5.0999999999999988</v>
      </c>
      <c r="H34" s="17">
        <v>52</v>
      </c>
      <c r="I34" s="18">
        <v>53</v>
      </c>
      <c r="J34" s="19">
        <f t="shared" si="0"/>
        <v>2.3508137432188065E-2</v>
      </c>
      <c r="K34" s="20">
        <f t="shared" si="1"/>
        <v>2.3960216998191682E-2</v>
      </c>
    </row>
    <row r="35" spans="2:11">
      <c r="B35" t="s">
        <v>37</v>
      </c>
      <c r="C35" s="3">
        <v>6.6307856472829041</v>
      </c>
      <c r="D35" s="6">
        <v>0.14240910737317614</v>
      </c>
      <c r="G35" s="11">
        <f t="shared" si="2"/>
        <v>5.3999999999999986</v>
      </c>
      <c r="H35" s="17">
        <v>36</v>
      </c>
      <c r="I35" s="18">
        <v>36</v>
      </c>
      <c r="J35" s="19">
        <f t="shared" si="0"/>
        <v>1.62748643761302E-2</v>
      </c>
      <c r="K35" s="20">
        <f t="shared" si="1"/>
        <v>1.62748643761302E-2</v>
      </c>
    </row>
    <row r="36" spans="2:11">
      <c r="B36" t="s">
        <v>38</v>
      </c>
      <c r="C36" s="3">
        <v>4.1112645545748974</v>
      </c>
      <c r="D36" s="6">
        <v>0.57077090337750447</v>
      </c>
      <c r="G36" s="11">
        <f t="shared" si="2"/>
        <v>5.6999999999999984</v>
      </c>
      <c r="H36" s="17">
        <v>36</v>
      </c>
      <c r="I36" s="18">
        <v>36</v>
      </c>
      <c r="J36" s="19">
        <f t="shared" si="0"/>
        <v>1.62748643761302E-2</v>
      </c>
      <c r="K36" s="20">
        <f t="shared" si="1"/>
        <v>1.62748643761302E-2</v>
      </c>
    </row>
    <row r="37" spans="2:11">
      <c r="B37" t="s">
        <v>39</v>
      </c>
      <c r="C37" s="3">
        <v>1.1673805842449019</v>
      </c>
      <c r="D37" s="6">
        <v>4.3815781152891455</v>
      </c>
      <c r="G37" s="11">
        <f t="shared" si="2"/>
        <v>5.9999999999999982</v>
      </c>
      <c r="H37" s="17">
        <v>34</v>
      </c>
      <c r="I37" s="18">
        <v>39</v>
      </c>
      <c r="J37" s="19">
        <f t="shared" si="0"/>
        <v>1.5370705244122965E-2</v>
      </c>
      <c r="K37" s="20">
        <f t="shared" si="1"/>
        <v>1.763110307414105E-2</v>
      </c>
    </row>
    <row r="38" spans="2:11">
      <c r="B38" t="s">
        <v>40</v>
      </c>
      <c r="C38" s="3">
        <v>2.5077141242138801</v>
      </c>
      <c r="D38" s="6">
        <v>0.97736519754712425</v>
      </c>
      <c r="G38" s="11">
        <f t="shared" si="2"/>
        <v>6.299999999999998</v>
      </c>
      <c r="H38" s="17">
        <v>29</v>
      </c>
      <c r="I38" s="18">
        <v>25</v>
      </c>
      <c r="J38" s="19">
        <f t="shared" si="0"/>
        <v>1.3110307414104882E-2</v>
      </c>
      <c r="K38" s="20">
        <f t="shared" si="1"/>
        <v>1.1301989150090416E-2</v>
      </c>
    </row>
    <row r="39" spans="2:11">
      <c r="B39" t="s">
        <v>41</v>
      </c>
      <c r="C39" s="3">
        <v>6.1136210760655949</v>
      </c>
      <c r="D39" s="6">
        <v>1.3595040318559533</v>
      </c>
      <c r="G39" s="11">
        <f t="shared" si="2"/>
        <v>6.5999999999999979</v>
      </c>
      <c r="H39" s="17">
        <v>43</v>
      </c>
      <c r="I39" s="18">
        <v>21</v>
      </c>
      <c r="J39" s="19">
        <f t="shared" si="0"/>
        <v>1.9439421338155516E-2</v>
      </c>
      <c r="K39" s="20">
        <f t="shared" si="1"/>
        <v>9.4936708860759497E-3</v>
      </c>
    </row>
    <row r="40" spans="2:11">
      <c r="B40" t="s">
        <v>42</v>
      </c>
      <c r="C40" s="3">
        <v>5.3647257745639383</v>
      </c>
      <c r="D40" s="6">
        <v>6.8042544786464845</v>
      </c>
      <c r="G40" s="11">
        <f t="shared" si="2"/>
        <v>6.8999999999999977</v>
      </c>
      <c r="H40" s="17">
        <v>20</v>
      </c>
      <c r="I40" s="18">
        <v>24</v>
      </c>
      <c r="J40" s="19">
        <f t="shared" si="0"/>
        <v>9.0415913200723331E-3</v>
      </c>
      <c r="K40" s="20">
        <f t="shared" si="1"/>
        <v>1.0849909584086799E-2</v>
      </c>
    </row>
    <row r="41" spans="2:11">
      <c r="B41" t="s">
        <v>43</v>
      </c>
      <c r="C41" s="3">
        <v>3.7418727554489282</v>
      </c>
      <c r="D41" s="6">
        <v>0.23017774208904959</v>
      </c>
      <c r="G41" s="11">
        <f t="shared" si="2"/>
        <v>7.1999999999999975</v>
      </c>
      <c r="H41" s="17">
        <v>22</v>
      </c>
      <c r="I41" s="18">
        <v>11</v>
      </c>
      <c r="J41" s="19">
        <f t="shared" si="0"/>
        <v>9.9457504520795662E-3</v>
      </c>
      <c r="K41" s="20">
        <f t="shared" si="1"/>
        <v>4.9728752260397831E-3</v>
      </c>
    </row>
    <row r="42" spans="2:11">
      <c r="B42" t="s">
        <v>44</v>
      </c>
      <c r="C42" s="3">
        <v>1.7662612580739268</v>
      </c>
      <c r="D42" s="6">
        <v>15.145556377762388</v>
      </c>
      <c r="G42" s="11">
        <f t="shared" si="2"/>
        <v>7.4999999999999973</v>
      </c>
      <c r="H42" s="17">
        <v>24</v>
      </c>
      <c r="I42" s="18">
        <v>19</v>
      </c>
      <c r="J42" s="19">
        <f t="shared" si="0"/>
        <v>1.0849909584086799E-2</v>
      </c>
      <c r="K42" s="20">
        <f t="shared" si="1"/>
        <v>8.5895117540687165E-3</v>
      </c>
    </row>
    <row r="43" spans="2:11">
      <c r="B43" t="s">
        <v>45</v>
      </c>
      <c r="C43" s="3">
        <v>7.6368666147024609</v>
      </c>
      <c r="D43" s="6">
        <v>4.1096043528622612</v>
      </c>
      <c r="G43" s="11">
        <f t="shared" si="2"/>
        <v>7.7999999999999972</v>
      </c>
      <c r="H43" s="17">
        <v>10</v>
      </c>
      <c r="I43" s="18">
        <v>21</v>
      </c>
      <c r="J43" s="19">
        <f t="shared" si="0"/>
        <v>4.5207956600361665E-3</v>
      </c>
      <c r="K43" s="20">
        <f t="shared" si="1"/>
        <v>9.4936708860759497E-3</v>
      </c>
    </row>
    <row r="44" spans="2:11">
      <c r="B44" t="s">
        <v>46</v>
      </c>
      <c r="C44" s="3">
        <v>1.3780658042968281</v>
      </c>
      <c r="D44" s="6">
        <v>6.6930711925782891</v>
      </c>
      <c r="G44" s="11">
        <f t="shared" si="2"/>
        <v>8.0999999999999979</v>
      </c>
      <c r="H44" s="17">
        <v>14</v>
      </c>
      <c r="I44" s="18">
        <v>13</v>
      </c>
      <c r="J44" s="19">
        <f t="shared" si="0"/>
        <v>6.3291139240506328E-3</v>
      </c>
      <c r="K44" s="20">
        <f t="shared" si="1"/>
        <v>5.8770343580470162E-3</v>
      </c>
    </row>
    <row r="45" spans="2:11">
      <c r="B45" t="s">
        <v>47</v>
      </c>
      <c r="C45" s="3">
        <v>4.2385557755702665</v>
      </c>
      <c r="D45" s="6">
        <v>3.7960063825668131</v>
      </c>
      <c r="G45" s="11">
        <f t="shared" si="2"/>
        <v>8.3999999999999986</v>
      </c>
      <c r="H45" s="17">
        <v>17</v>
      </c>
      <c r="I45" s="18">
        <v>12</v>
      </c>
      <c r="J45" s="19">
        <f t="shared" si="0"/>
        <v>7.6853526220614825E-3</v>
      </c>
      <c r="K45" s="20">
        <f t="shared" si="1"/>
        <v>5.4249547920433997E-3</v>
      </c>
    </row>
    <row r="46" spans="2:11">
      <c r="B46" t="s">
        <v>48</v>
      </c>
      <c r="C46" s="3">
        <v>3.2832919474015294</v>
      </c>
      <c r="D46" s="6">
        <v>15.350536278133259</v>
      </c>
      <c r="G46" s="11">
        <f t="shared" si="2"/>
        <v>8.6999999999999993</v>
      </c>
      <c r="H46" s="17">
        <v>10</v>
      </c>
      <c r="I46" s="18">
        <v>10</v>
      </c>
      <c r="J46" s="19">
        <f t="shared" si="0"/>
        <v>4.5207956600361665E-3</v>
      </c>
      <c r="K46" s="20">
        <f t="shared" si="1"/>
        <v>4.5207956600361665E-3</v>
      </c>
    </row>
    <row r="47" spans="2:11">
      <c r="B47" t="s">
        <v>49</v>
      </c>
      <c r="C47" s="3">
        <v>1.3642310938734277</v>
      </c>
      <c r="D47" s="6">
        <v>0.26277411684507906</v>
      </c>
      <c r="G47" s="11">
        <f t="shared" si="2"/>
        <v>9</v>
      </c>
      <c r="H47" s="17">
        <v>10</v>
      </c>
      <c r="I47" s="18">
        <v>16</v>
      </c>
      <c r="J47" s="19">
        <f t="shared" si="0"/>
        <v>4.5207956600361665E-3</v>
      </c>
      <c r="K47" s="20">
        <f t="shared" si="1"/>
        <v>7.2332730560578659E-3</v>
      </c>
    </row>
    <row r="48" spans="2:11">
      <c r="B48" t="s">
        <v>50</v>
      </c>
      <c r="C48" s="3">
        <v>2.080347146836957</v>
      </c>
      <c r="D48" s="6">
        <v>1.8063366968797938</v>
      </c>
      <c r="G48" s="11">
        <f t="shared" si="2"/>
        <v>9.3000000000000007</v>
      </c>
      <c r="H48" s="17">
        <v>20</v>
      </c>
      <c r="I48" s="18">
        <v>7</v>
      </c>
      <c r="J48" s="19">
        <f t="shared" si="0"/>
        <v>9.0415913200723331E-3</v>
      </c>
      <c r="K48" s="20">
        <f t="shared" si="1"/>
        <v>3.1645569620253164E-3</v>
      </c>
    </row>
    <row r="49" spans="2:11">
      <c r="B49" t="s">
        <v>51</v>
      </c>
      <c r="C49" s="3">
        <v>3.2069226083307414</v>
      </c>
      <c r="D49" s="6">
        <v>6.520428070484976</v>
      </c>
      <c r="G49" s="11">
        <f t="shared" si="2"/>
        <v>9.6000000000000014</v>
      </c>
      <c r="H49" s="17">
        <v>6</v>
      </c>
      <c r="I49" s="18">
        <v>7</v>
      </c>
      <c r="J49" s="19">
        <f t="shared" si="0"/>
        <v>2.7124773960216998E-3</v>
      </c>
      <c r="K49" s="20">
        <f t="shared" si="1"/>
        <v>3.1645569620253164E-3</v>
      </c>
    </row>
    <row r="50" spans="2:11">
      <c r="B50" t="s">
        <v>52</v>
      </c>
      <c r="C50" s="3">
        <v>3.923808989874932</v>
      </c>
      <c r="D50" s="6">
        <v>4.3370365397791639</v>
      </c>
      <c r="G50" s="11">
        <f t="shared" si="2"/>
        <v>9.9000000000000021</v>
      </c>
      <c r="H50" s="17">
        <v>8</v>
      </c>
      <c r="I50" s="18">
        <v>8</v>
      </c>
      <c r="J50" s="19">
        <f t="shared" ref="J50:J75" si="3">H50/$H$13</f>
        <v>3.616636528028933E-3</v>
      </c>
      <c r="K50" s="20">
        <f t="shared" ref="K50:K75" si="4">I50/$H$13</f>
        <v>3.616636528028933E-3</v>
      </c>
    </row>
    <row r="51" spans="2:11">
      <c r="B51" t="s">
        <v>53</v>
      </c>
      <c r="C51" s="3">
        <v>4.8823391169445829</v>
      </c>
      <c r="D51" s="6">
        <v>8.5896251535761234E-2</v>
      </c>
      <c r="G51" s="11">
        <f t="shared" si="2"/>
        <v>10.200000000000003</v>
      </c>
      <c r="H51" s="17">
        <v>11</v>
      </c>
      <c r="I51" s="18">
        <v>2</v>
      </c>
      <c r="J51" s="19">
        <f t="shared" si="3"/>
        <v>4.9728752260397831E-3</v>
      </c>
      <c r="K51" s="20">
        <f t="shared" si="4"/>
        <v>9.0415913200723324E-4</v>
      </c>
    </row>
    <row r="52" spans="2:11">
      <c r="B52" t="s">
        <v>54</v>
      </c>
      <c r="C52" s="3">
        <v>1.567147665925531</v>
      </c>
      <c r="D52" s="6">
        <v>2.2012504031125046</v>
      </c>
      <c r="G52" s="11">
        <f t="shared" si="2"/>
        <v>10.500000000000004</v>
      </c>
      <c r="H52" s="17">
        <v>4</v>
      </c>
      <c r="I52" s="18">
        <v>0</v>
      </c>
      <c r="J52" s="19">
        <f t="shared" si="3"/>
        <v>1.8083182640144665E-3</v>
      </c>
      <c r="K52" s="20">
        <f t="shared" si="4"/>
        <v>0</v>
      </c>
    </row>
    <row r="53" spans="2:11">
      <c r="B53" t="s">
        <v>55</v>
      </c>
      <c r="C53" s="3">
        <v>1.0887848961891944</v>
      </c>
      <c r="D53" s="6">
        <v>4.4253483303178278</v>
      </c>
      <c r="G53" s="11">
        <f t="shared" si="2"/>
        <v>10.800000000000004</v>
      </c>
      <c r="H53" s="17">
        <v>13</v>
      </c>
      <c r="I53" s="18">
        <v>0</v>
      </c>
      <c r="J53" s="19">
        <f t="shared" si="3"/>
        <v>5.8770343580470162E-3</v>
      </c>
      <c r="K53" s="20">
        <f t="shared" si="4"/>
        <v>0</v>
      </c>
    </row>
    <row r="54" spans="2:11">
      <c r="B54" t="s">
        <v>56</v>
      </c>
      <c r="C54" s="3">
        <v>6.3315395835824866</v>
      </c>
      <c r="D54" s="6">
        <v>9.7181256957182978</v>
      </c>
      <c r="G54" s="11">
        <f t="shared" si="2"/>
        <v>11.100000000000005</v>
      </c>
      <c r="H54" s="17">
        <v>7</v>
      </c>
      <c r="I54" s="18">
        <v>0</v>
      </c>
      <c r="J54" s="19">
        <f t="shared" si="3"/>
        <v>3.1645569620253164E-3</v>
      </c>
      <c r="K54" s="20">
        <f t="shared" si="4"/>
        <v>0</v>
      </c>
    </row>
    <row r="55" spans="2:11">
      <c r="B55" t="s">
        <v>57</v>
      </c>
      <c r="C55" s="3">
        <v>4.2651116964572768</v>
      </c>
      <c r="D55" s="6">
        <v>1.1302313276592657</v>
      </c>
      <c r="G55" s="11">
        <f t="shared" si="2"/>
        <v>11.400000000000006</v>
      </c>
      <c r="H55" s="17">
        <v>4</v>
      </c>
      <c r="I55" s="18">
        <v>0</v>
      </c>
      <c r="J55" s="19">
        <f t="shared" si="3"/>
        <v>1.8083182640144665E-3</v>
      </c>
      <c r="K55" s="20">
        <f t="shared" si="4"/>
        <v>0</v>
      </c>
    </row>
    <row r="56" spans="2:11">
      <c r="B56" t="s">
        <v>58</v>
      </c>
      <c r="C56" s="3">
        <v>0.96573461441351682</v>
      </c>
      <c r="D56" s="6">
        <v>1.8827531538552589</v>
      </c>
      <c r="G56" s="11">
        <f t="shared" si="2"/>
        <v>11.700000000000006</v>
      </c>
      <c r="H56" s="17">
        <v>3</v>
      </c>
      <c r="I56" s="18">
        <v>0</v>
      </c>
      <c r="J56" s="19">
        <f t="shared" si="3"/>
        <v>1.3562386980108499E-3</v>
      </c>
      <c r="K56" s="20">
        <f t="shared" si="4"/>
        <v>0</v>
      </c>
    </row>
    <row r="57" spans="2:11">
      <c r="B57" t="s">
        <v>59</v>
      </c>
      <c r="C57" s="3">
        <v>4.3548227559615267</v>
      </c>
      <c r="D57" s="6">
        <v>4.7346170726545962</v>
      </c>
      <c r="G57" s="11">
        <f t="shared" si="2"/>
        <v>12.000000000000007</v>
      </c>
      <c r="H57" s="17">
        <v>2</v>
      </c>
      <c r="I57" s="18">
        <v>0</v>
      </c>
      <c r="J57" s="19">
        <f t="shared" si="3"/>
        <v>9.0415913200723324E-4</v>
      </c>
      <c r="K57" s="20">
        <f t="shared" si="4"/>
        <v>0</v>
      </c>
    </row>
    <row r="58" spans="2:11">
      <c r="B58" t="s">
        <v>60</v>
      </c>
      <c r="C58" s="3">
        <v>3.8728118420801441E-2</v>
      </c>
      <c r="D58" s="6">
        <v>23.780725183364805</v>
      </c>
      <c r="G58" s="11">
        <f t="shared" si="2"/>
        <v>12.300000000000008</v>
      </c>
      <c r="H58" s="17">
        <v>4</v>
      </c>
      <c r="I58" s="18">
        <v>0</v>
      </c>
      <c r="J58" s="19">
        <f t="shared" si="3"/>
        <v>1.8083182640144665E-3</v>
      </c>
      <c r="K58" s="20">
        <f t="shared" si="4"/>
        <v>0</v>
      </c>
    </row>
    <row r="59" spans="2:11">
      <c r="B59" t="s">
        <v>61</v>
      </c>
      <c r="C59" s="3">
        <v>3.2343672847372806</v>
      </c>
      <c r="D59" s="6">
        <v>2.6002740950075149</v>
      </c>
      <c r="G59" s="11">
        <f t="shared" si="2"/>
        <v>12.600000000000009</v>
      </c>
      <c r="H59" s="17">
        <v>0</v>
      </c>
      <c r="I59" s="18">
        <v>0</v>
      </c>
      <c r="J59" s="19">
        <f t="shared" si="3"/>
        <v>0</v>
      </c>
      <c r="K59" s="20">
        <f t="shared" si="4"/>
        <v>0</v>
      </c>
    </row>
    <row r="60" spans="2:11">
      <c r="B60" t="s">
        <v>62</v>
      </c>
      <c r="C60" s="3">
        <v>1.633537564348182</v>
      </c>
      <c r="D60" s="6">
        <v>0.16630115158288039</v>
      </c>
      <c r="G60" s="11">
        <f t="shared" si="2"/>
        <v>12.900000000000009</v>
      </c>
      <c r="H60" s="17">
        <v>3</v>
      </c>
      <c r="I60" s="18">
        <v>0</v>
      </c>
      <c r="J60" s="19">
        <f t="shared" si="3"/>
        <v>1.3562386980108499E-3</v>
      </c>
      <c r="K60" s="20">
        <f t="shared" si="4"/>
        <v>0</v>
      </c>
    </row>
    <row r="61" spans="2:11">
      <c r="B61" t="s">
        <v>63</v>
      </c>
      <c r="C61" s="3">
        <v>5.8410989582043698</v>
      </c>
      <c r="D61" s="6">
        <v>1.4671560634289955</v>
      </c>
      <c r="G61" s="11">
        <f t="shared" si="2"/>
        <v>13.20000000000001</v>
      </c>
      <c r="H61" s="17">
        <v>2</v>
      </c>
      <c r="I61" s="18">
        <v>0</v>
      </c>
      <c r="J61" s="19">
        <f t="shared" si="3"/>
        <v>9.0415913200723324E-4</v>
      </c>
      <c r="K61" s="20">
        <f t="shared" si="4"/>
        <v>0</v>
      </c>
    </row>
    <row r="62" spans="2:11">
      <c r="B62" t="s">
        <v>64</v>
      </c>
      <c r="C62" s="3">
        <v>5.8834418161824988</v>
      </c>
      <c r="D62" s="6">
        <v>1.1823019560522814</v>
      </c>
      <c r="G62" s="11">
        <f t="shared" si="2"/>
        <v>13.500000000000011</v>
      </c>
      <c r="H62" s="17">
        <v>2</v>
      </c>
      <c r="I62" s="18">
        <v>0</v>
      </c>
      <c r="J62" s="19">
        <f t="shared" si="3"/>
        <v>9.0415913200723324E-4</v>
      </c>
      <c r="K62" s="20">
        <f t="shared" si="4"/>
        <v>0</v>
      </c>
    </row>
    <row r="63" spans="2:11">
      <c r="B63" t="s">
        <v>65</v>
      </c>
      <c r="C63" s="3">
        <v>2.7209123879005515</v>
      </c>
      <c r="D63" s="6">
        <v>1.7312462204835359</v>
      </c>
      <c r="G63" s="11">
        <f t="shared" si="2"/>
        <v>13.800000000000011</v>
      </c>
      <c r="H63" s="17">
        <v>2</v>
      </c>
      <c r="I63" s="18">
        <v>0</v>
      </c>
      <c r="J63" s="19">
        <f t="shared" si="3"/>
        <v>9.0415913200723324E-4</v>
      </c>
      <c r="K63" s="20">
        <f t="shared" si="4"/>
        <v>0</v>
      </c>
    </row>
    <row r="64" spans="2:11">
      <c r="B64" t="s">
        <v>66</v>
      </c>
      <c r="C64" s="3">
        <v>0.62968742696126068</v>
      </c>
      <c r="D64" s="6">
        <v>3.5873613893460248</v>
      </c>
      <c r="G64" s="11">
        <f t="shared" si="2"/>
        <v>14.100000000000012</v>
      </c>
      <c r="H64" s="17">
        <v>2</v>
      </c>
      <c r="I64" s="18">
        <v>4</v>
      </c>
      <c r="J64" s="19">
        <f t="shared" si="3"/>
        <v>9.0415913200723324E-4</v>
      </c>
      <c r="K64" s="20">
        <f t="shared" si="4"/>
        <v>1.8083182640144665E-3</v>
      </c>
    </row>
    <row r="65" spans="2:11">
      <c r="B65" t="s">
        <v>67</v>
      </c>
      <c r="C65" s="3">
        <v>5.1287060367449545E-2</v>
      </c>
      <c r="D65" s="6">
        <v>5.5485894999611887</v>
      </c>
      <c r="G65" s="11">
        <f t="shared" si="2"/>
        <v>14.400000000000013</v>
      </c>
      <c r="H65" s="17">
        <v>1</v>
      </c>
      <c r="I65" s="18">
        <v>7</v>
      </c>
      <c r="J65" s="19">
        <f t="shared" si="3"/>
        <v>4.5207956600361662E-4</v>
      </c>
      <c r="K65" s="20">
        <f t="shared" si="4"/>
        <v>3.1645569620253164E-3</v>
      </c>
    </row>
    <row r="66" spans="2:11">
      <c r="B66" t="s">
        <v>68</v>
      </c>
      <c r="C66" s="3">
        <v>0.92815976363578701</v>
      </c>
      <c r="D66" s="6">
        <v>4.0219898640652554</v>
      </c>
      <c r="G66" s="11">
        <f t="shared" si="2"/>
        <v>14.700000000000014</v>
      </c>
      <c r="H66" s="17">
        <v>1</v>
      </c>
      <c r="I66" s="18">
        <v>3</v>
      </c>
      <c r="J66" s="19">
        <f t="shared" si="3"/>
        <v>4.5207956600361662E-4</v>
      </c>
      <c r="K66" s="20">
        <f t="shared" si="4"/>
        <v>1.3562386980108499E-3</v>
      </c>
    </row>
    <row r="67" spans="2:11">
      <c r="B67" t="s">
        <v>69</v>
      </c>
      <c r="C67" s="3">
        <v>0.70031624197635223</v>
      </c>
      <c r="D67" s="6">
        <v>3.5862494990487139</v>
      </c>
      <c r="G67" s="11">
        <f t="shared" si="2"/>
        <v>15.000000000000014</v>
      </c>
      <c r="H67" s="17">
        <v>1</v>
      </c>
      <c r="I67" s="18">
        <v>6</v>
      </c>
      <c r="J67" s="19">
        <f t="shared" si="3"/>
        <v>4.5207956600361662E-4</v>
      </c>
      <c r="K67" s="20">
        <f t="shared" si="4"/>
        <v>2.7124773960216998E-3</v>
      </c>
    </row>
    <row r="68" spans="2:11">
      <c r="B68" t="s">
        <v>70</v>
      </c>
      <c r="C68" s="3">
        <v>2.1202443609205917</v>
      </c>
      <c r="D68" s="6">
        <v>0.38074753655220955</v>
      </c>
      <c r="G68" s="11">
        <f t="shared" si="2"/>
        <v>15.300000000000015</v>
      </c>
      <c r="H68" s="17">
        <v>0</v>
      </c>
      <c r="I68" s="18">
        <v>7</v>
      </c>
      <c r="J68" s="19">
        <f t="shared" si="3"/>
        <v>0</v>
      </c>
      <c r="K68" s="20">
        <f t="shared" si="4"/>
        <v>3.1645569620253164E-3</v>
      </c>
    </row>
    <row r="69" spans="2:11">
      <c r="B69" t="s">
        <v>71</v>
      </c>
      <c r="C69" s="3">
        <v>3.7729830452975719</v>
      </c>
      <c r="D69" s="6">
        <v>0.64396917282552568</v>
      </c>
      <c r="G69" s="11">
        <f t="shared" si="2"/>
        <v>15.600000000000016</v>
      </c>
      <c r="H69" s="17">
        <v>0</v>
      </c>
      <c r="I69" s="18">
        <v>6</v>
      </c>
      <c r="J69" s="19">
        <f t="shared" si="3"/>
        <v>0</v>
      </c>
      <c r="K69" s="20">
        <f t="shared" si="4"/>
        <v>2.7124773960216998E-3</v>
      </c>
    </row>
    <row r="70" spans="2:11">
      <c r="B70" t="s">
        <v>72</v>
      </c>
      <c r="C70" s="3">
        <v>5.4344380381135604</v>
      </c>
      <c r="D70" s="6">
        <v>0.7695154462559185</v>
      </c>
      <c r="G70" s="11">
        <f t="shared" si="2"/>
        <v>15.900000000000016</v>
      </c>
      <c r="H70" s="17">
        <v>3</v>
      </c>
      <c r="I70" s="18">
        <v>3</v>
      </c>
      <c r="J70" s="19">
        <f t="shared" si="3"/>
        <v>1.3562386980108499E-3</v>
      </c>
      <c r="K70" s="20">
        <f t="shared" si="4"/>
        <v>1.3562386980108499E-3</v>
      </c>
    </row>
    <row r="71" spans="2:11">
      <c r="B71" t="s">
        <v>73</v>
      </c>
      <c r="C71" s="3">
        <v>5.0729034558241359</v>
      </c>
      <c r="D71" s="6">
        <v>0.38747845147792853</v>
      </c>
      <c r="G71" s="11">
        <f t="shared" si="2"/>
        <v>16.200000000000017</v>
      </c>
      <c r="H71" s="17">
        <v>0</v>
      </c>
      <c r="I71" s="18">
        <v>7</v>
      </c>
      <c r="J71" s="19">
        <f t="shared" si="3"/>
        <v>0</v>
      </c>
      <c r="K71" s="20">
        <f t="shared" si="4"/>
        <v>3.1645569620253164E-3</v>
      </c>
    </row>
    <row r="72" spans="2:11">
      <c r="B72" t="s">
        <v>74</v>
      </c>
      <c r="C72" s="3">
        <v>1.243243019433983</v>
      </c>
      <c r="D72" s="6">
        <v>0.32695821198634312</v>
      </c>
      <c r="G72" s="11">
        <f t="shared" si="2"/>
        <v>16.500000000000018</v>
      </c>
      <c r="H72" s="17">
        <v>1</v>
      </c>
      <c r="I72" s="18">
        <v>4</v>
      </c>
      <c r="J72" s="19">
        <f t="shared" si="3"/>
        <v>4.5207956600361662E-4</v>
      </c>
      <c r="K72" s="20">
        <f t="shared" si="4"/>
        <v>1.8083182640144665E-3</v>
      </c>
    </row>
    <row r="73" spans="2:11">
      <c r="B73" t="s">
        <v>75</v>
      </c>
      <c r="C73" s="3">
        <v>0.15755588316393254</v>
      </c>
      <c r="D73" s="6">
        <v>5.5279907685014846</v>
      </c>
      <c r="G73" s="11">
        <f t="shared" si="2"/>
        <v>16.800000000000018</v>
      </c>
      <c r="H73" s="17">
        <v>0</v>
      </c>
      <c r="I73" s="18">
        <v>4</v>
      </c>
      <c r="J73" s="19">
        <f t="shared" si="3"/>
        <v>0</v>
      </c>
      <c r="K73" s="20">
        <f t="shared" si="4"/>
        <v>1.8083182640144665E-3</v>
      </c>
    </row>
    <row r="74" spans="2:11">
      <c r="B74" t="s">
        <v>76</v>
      </c>
      <c r="C74" s="3">
        <v>4.9004626310177741</v>
      </c>
      <c r="D74" s="6">
        <v>2.8615334864948756</v>
      </c>
      <c r="G74" s="11">
        <f t="shared" si="2"/>
        <v>17.100000000000019</v>
      </c>
      <c r="H74" s="17">
        <v>0</v>
      </c>
      <c r="I74" s="18">
        <v>3</v>
      </c>
      <c r="J74" s="19">
        <f t="shared" si="3"/>
        <v>0</v>
      </c>
      <c r="K74" s="20">
        <f t="shared" si="4"/>
        <v>1.3562386980108499E-3</v>
      </c>
    </row>
    <row r="75" spans="2:11" ht="15.75" thickBot="1">
      <c r="B75" t="s">
        <v>77</v>
      </c>
      <c r="C75" s="3">
        <v>2.2697023873283131</v>
      </c>
      <c r="D75" s="6">
        <v>7.5504899276050406</v>
      </c>
      <c r="G75" s="12">
        <f t="shared" si="2"/>
        <v>17.40000000000002</v>
      </c>
      <c r="H75" s="21">
        <v>1</v>
      </c>
      <c r="I75" s="22">
        <v>6</v>
      </c>
      <c r="J75" s="23">
        <f t="shared" si="3"/>
        <v>4.5207956600361662E-4</v>
      </c>
      <c r="K75" s="24">
        <f t="shared" si="4"/>
        <v>2.7124773960216998E-3</v>
      </c>
    </row>
    <row r="76" spans="2:11">
      <c r="B76" t="s">
        <v>78</v>
      </c>
      <c r="C76" s="3">
        <v>2.1285851012592274</v>
      </c>
      <c r="D76" s="6">
        <v>6.438899804940573</v>
      </c>
    </row>
    <row r="77" spans="2:11">
      <c r="B77" t="s">
        <v>79</v>
      </c>
      <c r="C77" s="3">
        <v>5.1513213936106803</v>
      </c>
      <c r="D77" s="6">
        <v>4.6238334025672483</v>
      </c>
    </row>
    <row r="78" spans="2:11">
      <c r="B78" t="s">
        <v>80</v>
      </c>
      <c r="C78" s="3">
        <v>14.781408499367753</v>
      </c>
      <c r="D78" s="6">
        <v>0.31780439586935783</v>
      </c>
    </row>
    <row r="79" spans="2:11">
      <c r="B79" t="s">
        <v>81</v>
      </c>
      <c r="C79" s="3">
        <v>0.10970973660084227</v>
      </c>
      <c r="D79" s="6">
        <v>7.9875433918400196</v>
      </c>
    </row>
    <row r="80" spans="2:11">
      <c r="B80" t="s">
        <v>82</v>
      </c>
      <c r="C80" s="3">
        <v>0.24964799215366118</v>
      </c>
      <c r="D80" s="6">
        <v>1.3564366330411721</v>
      </c>
    </row>
    <row r="81" spans="2:4">
      <c r="B81" t="s">
        <v>83</v>
      </c>
      <c r="C81" s="3">
        <v>2.5770729822620524</v>
      </c>
      <c r="D81" s="6">
        <v>0.72208845265473931</v>
      </c>
    </row>
    <row r="82" spans="2:4">
      <c r="B82" t="s">
        <v>84</v>
      </c>
      <c r="C82" s="3">
        <v>0.70161998966245731</v>
      </c>
      <c r="D82" s="6">
        <v>1.3594179117662952</v>
      </c>
    </row>
    <row r="83" spans="2:4">
      <c r="B83" t="s">
        <v>85</v>
      </c>
      <c r="C83" s="3">
        <v>4.4329352291386384</v>
      </c>
      <c r="D83" s="6">
        <v>2.4777691287180863</v>
      </c>
    </row>
    <row r="84" spans="2:4">
      <c r="B84" t="s">
        <v>86</v>
      </c>
      <c r="C84" s="3">
        <v>3.6769305963026189</v>
      </c>
      <c r="D84" s="6">
        <v>1.0733519973903087</v>
      </c>
    </row>
    <row r="85" spans="2:4">
      <c r="B85" t="s">
        <v>87</v>
      </c>
      <c r="C85" s="3">
        <v>6.3699954612402951</v>
      </c>
      <c r="D85" s="6">
        <v>4.8443515697325141</v>
      </c>
    </row>
    <row r="86" spans="2:4">
      <c r="B86" t="s">
        <v>88</v>
      </c>
      <c r="C86" s="3">
        <v>5.1203892448391256E-2</v>
      </c>
      <c r="D86" s="6">
        <v>5.0396123963457908</v>
      </c>
    </row>
    <row r="87" spans="2:4">
      <c r="B87" t="s">
        <v>89</v>
      </c>
      <c r="C87" s="3">
        <v>2.6983305902839247</v>
      </c>
      <c r="D87" s="6">
        <v>1.1957099318590958</v>
      </c>
    </row>
    <row r="88" spans="2:4">
      <c r="B88" t="s">
        <v>90</v>
      </c>
      <c r="C88" s="3">
        <v>5.5682835008071683</v>
      </c>
      <c r="D88" s="6">
        <v>1.9088977614085141</v>
      </c>
    </row>
    <row r="89" spans="2:4">
      <c r="B89" t="s">
        <v>91</v>
      </c>
      <c r="C89" s="3">
        <v>0.74866619479177365</v>
      </c>
      <c r="D89" s="6">
        <v>0.21237528118195786</v>
      </c>
    </row>
    <row r="90" spans="2:4">
      <c r="B90" t="s">
        <v>92</v>
      </c>
      <c r="C90" s="3">
        <v>10.517096413403754</v>
      </c>
      <c r="D90" s="6">
        <v>1.1732087150439372</v>
      </c>
    </row>
    <row r="91" spans="2:4">
      <c r="B91" t="s">
        <v>93</v>
      </c>
      <c r="C91" s="3">
        <v>3.1770668402497186</v>
      </c>
      <c r="D91" s="6">
        <v>4.6676242135127755</v>
      </c>
    </row>
    <row r="92" spans="2:4">
      <c r="B92" t="s">
        <v>94</v>
      </c>
      <c r="C92" s="3">
        <v>1.5959232119755578</v>
      </c>
      <c r="D92" s="6">
        <v>0.32489073499437626</v>
      </c>
    </row>
    <row r="93" spans="2:4">
      <c r="B93" t="s">
        <v>95</v>
      </c>
      <c r="C93" s="3">
        <v>0.51967282271240367</v>
      </c>
      <c r="D93" s="6">
        <v>1.9793672550400032</v>
      </c>
    </row>
    <row r="94" spans="2:4">
      <c r="B94" t="s">
        <v>96</v>
      </c>
      <c r="C94" s="3">
        <v>7.829094463055644</v>
      </c>
      <c r="D94" s="6">
        <v>0.50756780721233752</v>
      </c>
    </row>
    <row r="95" spans="2:4">
      <c r="B95" t="s">
        <v>97</v>
      </c>
      <c r="C95" s="3">
        <v>2.5495954754738555</v>
      </c>
      <c r="D95" s="6">
        <v>2.2385080056669668</v>
      </c>
    </row>
    <row r="96" spans="2:4">
      <c r="B96" t="s">
        <v>98</v>
      </c>
      <c r="C96" s="3">
        <v>2.0288725698855767</v>
      </c>
      <c r="D96" s="6">
        <v>1.2856004466077822</v>
      </c>
    </row>
    <row r="97" spans="2:4">
      <c r="B97" t="s">
        <v>99</v>
      </c>
      <c r="C97" s="3">
        <v>2.087247839972564</v>
      </c>
      <c r="D97" s="6">
        <v>1.2537699003659244</v>
      </c>
    </row>
    <row r="98" spans="2:4">
      <c r="B98" t="s">
        <v>100</v>
      </c>
      <c r="C98" s="3">
        <v>2.5427464659046566E-4</v>
      </c>
      <c r="D98" s="6">
        <v>2.2124478922174298</v>
      </c>
    </row>
    <row r="99" spans="2:4">
      <c r="B99" t="s">
        <v>101</v>
      </c>
      <c r="C99" s="3">
        <v>10.700066444540832</v>
      </c>
      <c r="D99" s="6">
        <v>5.1296265741674762</v>
      </c>
    </row>
    <row r="100" spans="2:4">
      <c r="B100" t="s">
        <v>102</v>
      </c>
      <c r="C100" s="3">
        <v>4.994656369945278</v>
      </c>
      <c r="D100" s="6">
        <v>1.1108142231422635</v>
      </c>
    </row>
    <row r="101" spans="2:4">
      <c r="B101" t="s">
        <v>103</v>
      </c>
      <c r="C101" s="3">
        <v>3.3226439725915884</v>
      </c>
      <c r="D101" s="6">
        <v>2.5906149767201945</v>
      </c>
    </row>
    <row r="102" spans="2:4">
      <c r="B102" t="s">
        <v>104</v>
      </c>
      <c r="C102" s="3">
        <v>0.20599424304282488</v>
      </c>
      <c r="D102" s="6">
        <v>3.0882966710225737</v>
      </c>
    </row>
    <row r="103" spans="2:4">
      <c r="B103" t="s">
        <v>105</v>
      </c>
      <c r="C103" s="3">
        <v>0.15064543268768865</v>
      </c>
      <c r="D103" s="6">
        <v>3.117051333912134</v>
      </c>
    </row>
    <row r="104" spans="2:4">
      <c r="B104" t="s">
        <v>106</v>
      </c>
      <c r="C104" s="3">
        <v>8.2577701490898221</v>
      </c>
      <c r="D104" s="6">
        <v>1.4502980229768261</v>
      </c>
    </row>
    <row r="105" spans="2:4">
      <c r="B105" t="s">
        <v>107</v>
      </c>
      <c r="C105" s="3">
        <v>3.1984692427640047</v>
      </c>
      <c r="D105" s="6">
        <v>4.9915327229211437</v>
      </c>
    </row>
    <row r="106" spans="2:4">
      <c r="B106" t="s">
        <v>108</v>
      </c>
      <c r="C106" s="3">
        <v>2.9583229680052199</v>
      </c>
      <c r="D106" s="6">
        <v>15.338144891228712</v>
      </c>
    </row>
    <row r="107" spans="2:4">
      <c r="B107" t="s">
        <v>109</v>
      </c>
      <c r="C107" s="3">
        <v>4.9857994703512567</v>
      </c>
      <c r="D107" s="6">
        <v>1.9884443594773085</v>
      </c>
    </row>
    <row r="108" spans="2:4">
      <c r="B108" t="s">
        <v>110</v>
      </c>
      <c r="C108" s="3">
        <v>0.86983191876992394</v>
      </c>
      <c r="D108" s="6">
        <v>17.228172515295608</v>
      </c>
    </row>
    <row r="109" spans="2:4">
      <c r="B109" t="s">
        <v>111</v>
      </c>
      <c r="C109" s="3">
        <v>0.57180999577144032</v>
      </c>
      <c r="D109" s="6">
        <v>16.352643744630569</v>
      </c>
    </row>
    <row r="110" spans="2:4">
      <c r="B110" t="s">
        <v>112</v>
      </c>
      <c r="C110" s="3">
        <v>0.21381627031855099</v>
      </c>
      <c r="D110" s="6">
        <v>8.4040913866734979</v>
      </c>
    </row>
    <row r="111" spans="2:4">
      <c r="B111" t="s">
        <v>113</v>
      </c>
      <c r="C111" s="3">
        <v>0.51696906283125399</v>
      </c>
      <c r="D111" s="6">
        <v>0.17798041008492022</v>
      </c>
    </row>
    <row r="112" spans="2:4">
      <c r="B112" t="s">
        <v>114</v>
      </c>
      <c r="C112" s="3">
        <v>1.3113738202581053</v>
      </c>
      <c r="D112" s="6">
        <v>0.55660712711915317</v>
      </c>
    </row>
    <row r="113" spans="2:4">
      <c r="B113" t="s">
        <v>115</v>
      </c>
      <c r="C113" s="3">
        <v>1.0223191311463478</v>
      </c>
      <c r="D113" s="6">
        <v>3.2327169054081226</v>
      </c>
    </row>
    <row r="114" spans="2:4">
      <c r="B114" t="s">
        <v>116</v>
      </c>
      <c r="C114" s="3">
        <v>3.4743927338323268</v>
      </c>
      <c r="D114" s="6">
        <v>5.1845690755268041</v>
      </c>
    </row>
    <row r="115" spans="2:4">
      <c r="B115" t="s">
        <v>117</v>
      </c>
      <c r="C115" s="3">
        <v>4.7216347966475531</v>
      </c>
      <c r="D115" s="6">
        <v>2.0460751291754953</v>
      </c>
    </row>
    <row r="116" spans="2:4">
      <c r="B116" t="s">
        <v>118</v>
      </c>
      <c r="C116" s="3">
        <v>1.5176408037285967</v>
      </c>
      <c r="D116" s="6">
        <v>8.6191538204136968</v>
      </c>
    </row>
    <row r="117" spans="2:4">
      <c r="B117" t="s">
        <v>119</v>
      </c>
      <c r="C117" s="3">
        <v>6.2397144639265241</v>
      </c>
      <c r="D117" s="6">
        <v>4.7491543821772879</v>
      </c>
    </row>
    <row r="118" spans="2:4">
      <c r="B118" t="s">
        <v>120</v>
      </c>
      <c r="C118" s="3">
        <v>1.9095493529320113</v>
      </c>
      <c r="D118" s="6">
        <v>4.3960699070553648</v>
      </c>
    </row>
    <row r="119" spans="2:4">
      <c r="B119" t="s">
        <v>121</v>
      </c>
      <c r="C119" s="3">
        <v>5.1944961595186268</v>
      </c>
      <c r="D119" s="6">
        <v>2.8726822761021982</v>
      </c>
    </row>
    <row r="120" spans="2:4">
      <c r="B120" t="s">
        <v>122</v>
      </c>
      <c r="C120" s="3">
        <v>6.0093337635912902E-2</v>
      </c>
      <c r="D120" s="6">
        <v>1.0778679383292709</v>
      </c>
    </row>
    <row r="121" spans="2:4">
      <c r="B121" t="s">
        <v>123</v>
      </c>
      <c r="C121" s="3">
        <v>3.8772025456772656</v>
      </c>
      <c r="D121" s="6">
        <v>4.0440778346771937</v>
      </c>
    </row>
    <row r="122" spans="2:4">
      <c r="B122" t="s">
        <v>124</v>
      </c>
      <c r="C122" s="3">
        <v>5.5315605729015589</v>
      </c>
      <c r="D122" s="6">
        <v>0.31410659705008004</v>
      </c>
    </row>
    <row r="123" spans="2:4">
      <c r="B123" t="s">
        <v>125</v>
      </c>
      <c r="C123" s="3">
        <v>1.7015335368709621</v>
      </c>
      <c r="D123" s="6">
        <v>2.9395969709452756</v>
      </c>
    </row>
    <row r="124" spans="2:4">
      <c r="B124" t="s">
        <v>126</v>
      </c>
      <c r="C124" s="3">
        <v>1.0783082467705172</v>
      </c>
      <c r="D124" s="6">
        <v>0.37987047994270196</v>
      </c>
    </row>
    <row r="125" spans="2:4">
      <c r="B125" t="s">
        <v>127</v>
      </c>
      <c r="C125" s="3">
        <v>9.9763520299706768E-2</v>
      </c>
      <c r="D125" s="6">
        <v>3.5606285583957868</v>
      </c>
    </row>
    <row r="126" spans="2:4">
      <c r="B126" t="s">
        <v>128</v>
      </c>
      <c r="C126" s="3">
        <v>0.77339188939625436</v>
      </c>
      <c r="D126" s="6">
        <v>0.34864598841237915</v>
      </c>
    </row>
    <row r="127" spans="2:4">
      <c r="B127" t="s">
        <v>129</v>
      </c>
      <c r="C127" s="3">
        <v>3.3106820399107724</v>
      </c>
      <c r="D127" s="6">
        <v>3.0564896489931286</v>
      </c>
    </row>
    <row r="128" spans="2:4">
      <c r="B128" t="s">
        <v>130</v>
      </c>
      <c r="C128" s="3">
        <v>0.69196120904292113</v>
      </c>
      <c r="D128" s="6">
        <v>5.8288443476674177</v>
      </c>
    </row>
    <row r="129" spans="2:4">
      <c r="B129" t="s">
        <v>131</v>
      </c>
      <c r="C129" s="3">
        <v>0.66465830411035109</v>
      </c>
      <c r="D129" s="6">
        <v>3.6913941493737488</v>
      </c>
    </row>
    <row r="130" spans="2:4">
      <c r="B130" t="s">
        <v>132</v>
      </c>
      <c r="C130" s="3">
        <v>5.7090816792664993</v>
      </c>
      <c r="D130" s="6">
        <v>2.1734942598468217</v>
      </c>
    </row>
    <row r="131" spans="2:4">
      <c r="B131" t="s">
        <v>133</v>
      </c>
      <c r="C131" s="3">
        <v>2.4244549275994274</v>
      </c>
      <c r="D131" s="6">
        <v>14.347581653993524</v>
      </c>
    </row>
    <row r="132" spans="2:4">
      <c r="B132" t="s">
        <v>134</v>
      </c>
      <c r="C132" s="3">
        <v>14.322918592814212</v>
      </c>
      <c r="D132" s="6">
        <v>0.71676618404641113</v>
      </c>
    </row>
    <row r="133" spans="2:4">
      <c r="B133" t="s">
        <v>135</v>
      </c>
      <c r="C133" s="3">
        <v>3.8768680640446371</v>
      </c>
      <c r="D133" s="6">
        <v>1.5227171591294184</v>
      </c>
    </row>
    <row r="134" spans="2:4">
      <c r="B134" t="s">
        <v>136</v>
      </c>
      <c r="C134" s="3">
        <v>1.9791420070556125</v>
      </c>
      <c r="D134" s="6">
        <v>0.6871366186628971</v>
      </c>
    </row>
    <row r="135" spans="2:4">
      <c r="B135" t="s">
        <v>137</v>
      </c>
      <c r="C135" s="3">
        <v>7.2510150051322331</v>
      </c>
      <c r="D135" s="6">
        <v>0.30104729833687804</v>
      </c>
    </row>
    <row r="136" spans="2:4">
      <c r="B136" t="s">
        <v>138</v>
      </c>
      <c r="C136" s="3">
        <v>1.622512597764096</v>
      </c>
      <c r="D136" s="6">
        <v>0.16835911434408585</v>
      </c>
    </row>
    <row r="137" spans="2:4">
      <c r="B137" t="s">
        <v>139</v>
      </c>
      <c r="C137" s="3">
        <v>5.9870912124286653</v>
      </c>
      <c r="D137" s="6">
        <v>1.6031251587934072</v>
      </c>
    </row>
    <row r="138" spans="2:4">
      <c r="B138" t="s">
        <v>140</v>
      </c>
      <c r="C138" s="3">
        <v>3.4085863313433595</v>
      </c>
      <c r="D138" s="6">
        <v>3.7224566370619021</v>
      </c>
    </row>
    <row r="139" spans="2:4">
      <c r="B139" t="s">
        <v>141</v>
      </c>
      <c r="C139" s="3">
        <v>1.6780307502310241</v>
      </c>
      <c r="D139" s="6">
        <v>5.8638954748788894</v>
      </c>
    </row>
    <row r="140" spans="2:4">
      <c r="B140" t="s">
        <v>142</v>
      </c>
      <c r="C140" s="3">
        <v>0.51812598811951804</v>
      </c>
      <c r="D140" s="6">
        <v>6.7450418013492488</v>
      </c>
    </row>
    <row r="141" spans="2:4">
      <c r="B141" t="s">
        <v>143</v>
      </c>
      <c r="C141" s="3">
        <v>2.7249778005035736</v>
      </c>
      <c r="D141" s="6">
        <v>1.3038348456428257</v>
      </c>
    </row>
    <row r="142" spans="2:4">
      <c r="B142" t="s">
        <v>144</v>
      </c>
      <c r="C142" s="3">
        <v>0.24628273733936806</v>
      </c>
      <c r="D142" s="6">
        <v>2.8815190985378987</v>
      </c>
    </row>
    <row r="143" spans="2:4">
      <c r="B143" t="s">
        <v>145</v>
      </c>
      <c r="C143" s="3">
        <v>1.5053647193241566</v>
      </c>
      <c r="D143" s="6">
        <v>3.5266090682037388</v>
      </c>
    </row>
    <row r="144" spans="2:4">
      <c r="B144" t="s">
        <v>146</v>
      </c>
      <c r="C144" s="3">
        <v>1.5490620045297101</v>
      </c>
      <c r="D144" s="6">
        <v>8.9568498231727602</v>
      </c>
    </row>
    <row r="145" spans="2:4">
      <c r="B145" t="s">
        <v>147</v>
      </c>
      <c r="C145" s="3">
        <v>4.4688311542676988</v>
      </c>
      <c r="D145" s="6">
        <v>0.86067677256429886</v>
      </c>
    </row>
    <row r="146" spans="2:4">
      <c r="B146" t="s">
        <v>148</v>
      </c>
      <c r="C146" s="3">
        <v>1.8178972496160566</v>
      </c>
      <c r="D146" s="6">
        <v>1.7110926855751636</v>
      </c>
    </row>
    <row r="147" spans="2:4">
      <c r="B147" t="s">
        <v>149</v>
      </c>
      <c r="C147" s="3">
        <v>1.6054184353593095</v>
      </c>
      <c r="D147" s="6">
        <v>0.6677751463031214</v>
      </c>
    </row>
    <row r="148" spans="2:4">
      <c r="B148" t="s">
        <v>150</v>
      </c>
      <c r="C148" s="3">
        <v>1.0657075320559226</v>
      </c>
      <c r="D148" s="6">
        <v>1.3209136961131616</v>
      </c>
    </row>
    <row r="149" spans="2:4">
      <c r="B149" t="s">
        <v>151</v>
      </c>
      <c r="C149" s="3">
        <v>1.1821111763686705</v>
      </c>
      <c r="D149" s="6">
        <v>4.4808757711598819</v>
      </c>
    </row>
    <row r="150" spans="2:4">
      <c r="B150" t="s">
        <v>152</v>
      </c>
      <c r="C150" s="3">
        <v>0.3074302932203839</v>
      </c>
      <c r="D150" s="6">
        <v>3.3790380330409264</v>
      </c>
    </row>
    <row r="151" spans="2:4">
      <c r="B151" t="s">
        <v>153</v>
      </c>
      <c r="C151" s="3">
        <v>9.5087158164299659</v>
      </c>
      <c r="D151" s="6">
        <v>1.4820281670671869</v>
      </c>
    </row>
    <row r="152" spans="2:4">
      <c r="B152" t="s">
        <v>154</v>
      </c>
      <c r="C152" s="3">
        <v>3.4608801553080695</v>
      </c>
      <c r="D152" s="6">
        <v>3.5818883958164407</v>
      </c>
    </row>
    <row r="153" spans="2:4">
      <c r="B153" t="s">
        <v>155</v>
      </c>
      <c r="C153" s="3">
        <v>4.0284077785131025</v>
      </c>
      <c r="D153" s="6">
        <v>0.93921983960905409</v>
      </c>
    </row>
    <row r="154" spans="2:4">
      <c r="B154" t="s">
        <v>156</v>
      </c>
      <c r="C154" s="3">
        <v>3.0897199156097761</v>
      </c>
      <c r="D154" s="6">
        <v>0.70503734256186634</v>
      </c>
    </row>
    <row r="155" spans="2:4">
      <c r="B155" t="s">
        <v>157</v>
      </c>
      <c r="C155" s="3">
        <v>4.0119186804188063</v>
      </c>
      <c r="D155" s="6">
        <v>2.0010932207606515</v>
      </c>
    </row>
    <row r="156" spans="2:4">
      <c r="B156" t="s">
        <v>158</v>
      </c>
      <c r="C156" s="3">
        <v>0.47845113725979826</v>
      </c>
      <c r="D156" s="6">
        <v>1.3699137104503696</v>
      </c>
    </row>
    <row r="157" spans="2:4">
      <c r="B157" t="s">
        <v>159</v>
      </c>
      <c r="C157" s="3">
        <v>0.15459479566415021</v>
      </c>
      <c r="D157" s="6">
        <v>2.9228167681442501</v>
      </c>
    </row>
    <row r="158" spans="2:4">
      <c r="B158" t="s">
        <v>160</v>
      </c>
      <c r="C158" s="3">
        <v>1.3855520519241715</v>
      </c>
      <c r="D158" s="6">
        <v>15.847511586471871</v>
      </c>
    </row>
    <row r="159" spans="2:4">
      <c r="B159" t="s">
        <v>161</v>
      </c>
      <c r="C159" s="3">
        <v>2.6219958539621037E-2</v>
      </c>
      <c r="D159" s="6">
        <v>9.4159631141990179</v>
      </c>
    </row>
    <row r="160" spans="2:4">
      <c r="B160" t="s">
        <v>162</v>
      </c>
      <c r="C160" s="3">
        <v>4.4232732485537198</v>
      </c>
      <c r="D160" s="6">
        <v>0.65187063145205415</v>
      </c>
    </row>
    <row r="161" spans="2:4">
      <c r="B161" t="s">
        <v>163</v>
      </c>
      <c r="C161" s="3">
        <v>6.6228627036548868</v>
      </c>
      <c r="D161" s="6">
        <v>3.0781584375556306</v>
      </c>
    </row>
    <row r="162" spans="2:4">
      <c r="B162" t="s">
        <v>164</v>
      </c>
      <c r="C162" s="3">
        <v>3.8341810673510088</v>
      </c>
      <c r="D162" s="6">
        <v>1.5461422550252557</v>
      </c>
    </row>
    <row r="163" spans="2:4">
      <c r="B163" t="s">
        <v>165</v>
      </c>
      <c r="C163" s="3">
        <v>0.50205126706789294</v>
      </c>
      <c r="D163" s="6">
        <v>2.2167313033258158</v>
      </c>
    </row>
    <row r="164" spans="2:4">
      <c r="B164" t="s">
        <v>166</v>
      </c>
      <c r="C164" s="3">
        <v>0.74819802758344034</v>
      </c>
      <c r="D164" s="6">
        <v>0.52212048461464111</v>
      </c>
    </row>
    <row r="165" spans="2:4">
      <c r="B165" t="s">
        <v>167</v>
      </c>
      <c r="C165" s="3">
        <v>4.31131135589197</v>
      </c>
      <c r="D165" s="6">
        <v>0.61082855974915395</v>
      </c>
    </row>
    <row r="166" spans="2:4">
      <c r="B166" t="s">
        <v>168</v>
      </c>
      <c r="C166" s="3">
        <v>4.2690604801335192</v>
      </c>
      <c r="D166" s="6">
        <v>14.170321614755917</v>
      </c>
    </row>
    <row r="167" spans="2:4">
      <c r="B167" t="s">
        <v>169</v>
      </c>
      <c r="C167" s="3">
        <v>0.40583893940839322</v>
      </c>
      <c r="D167" s="6">
        <v>4.5602675907882348</v>
      </c>
    </row>
    <row r="168" spans="2:4">
      <c r="B168" t="s">
        <v>170</v>
      </c>
      <c r="C168" s="3">
        <v>0.69927440564148702</v>
      </c>
      <c r="D168" s="6">
        <v>0.78135852395326866</v>
      </c>
    </row>
    <row r="169" spans="2:4">
      <c r="B169" t="s">
        <v>171</v>
      </c>
      <c r="C169" s="3">
        <v>5.0385343402953575</v>
      </c>
      <c r="D169" s="6">
        <v>2.5976661444781324</v>
      </c>
    </row>
    <row r="170" spans="2:4">
      <c r="B170" t="s">
        <v>172</v>
      </c>
      <c r="C170" s="3">
        <v>2.0698132884738278</v>
      </c>
      <c r="D170" s="6">
        <v>3.6605782477641413</v>
      </c>
    </row>
    <row r="171" spans="2:4">
      <c r="B171" t="s">
        <v>173</v>
      </c>
      <c r="C171" s="3">
        <v>1.7851144030416373</v>
      </c>
      <c r="D171" s="6">
        <v>7.2263616196226437</v>
      </c>
    </row>
    <row r="172" spans="2:4">
      <c r="B172" t="s">
        <v>174</v>
      </c>
      <c r="C172" s="3">
        <v>4.6071478321456514</v>
      </c>
      <c r="D172" s="6">
        <v>0.72672616530014855</v>
      </c>
    </row>
    <row r="173" spans="2:4">
      <c r="B173" t="s">
        <v>175</v>
      </c>
      <c r="C173" s="3">
        <v>3.5412459689683309</v>
      </c>
      <c r="D173" s="6">
        <v>3.5465642539798408</v>
      </c>
    </row>
    <row r="174" spans="2:4">
      <c r="B174" t="s">
        <v>176</v>
      </c>
      <c r="C174" s="3">
        <v>1.6800189772090479</v>
      </c>
      <c r="D174" s="6">
        <v>8.5126257043055951</v>
      </c>
    </row>
    <row r="175" spans="2:4">
      <c r="B175" t="s">
        <v>177</v>
      </c>
      <c r="C175" s="3">
        <v>2.8096408351238198</v>
      </c>
      <c r="D175" s="6">
        <v>1.2258753411915717</v>
      </c>
    </row>
    <row r="176" spans="2:4">
      <c r="B176" t="s">
        <v>178</v>
      </c>
      <c r="C176" s="3">
        <v>0.46278872629663415</v>
      </c>
      <c r="D176" s="6">
        <v>3.3983256895917187</v>
      </c>
    </row>
    <row r="177" spans="2:4">
      <c r="B177" t="s">
        <v>179</v>
      </c>
      <c r="C177" s="3">
        <v>4.918237855622384</v>
      </c>
      <c r="D177" s="6">
        <v>6.4657486135108977</v>
      </c>
    </row>
    <row r="178" spans="2:4">
      <c r="B178" t="s">
        <v>180</v>
      </c>
      <c r="C178" s="3">
        <v>2.6401936461245059</v>
      </c>
      <c r="D178" s="6">
        <v>1.7778382445043341</v>
      </c>
    </row>
    <row r="179" spans="2:4">
      <c r="B179" t="s">
        <v>181</v>
      </c>
      <c r="C179" s="3">
        <v>3.6147537561218837</v>
      </c>
      <c r="D179" s="6">
        <v>1.1909070100174897</v>
      </c>
    </row>
    <row r="180" spans="2:4">
      <c r="B180" t="s">
        <v>182</v>
      </c>
      <c r="C180" s="3">
        <v>7.025223213529042</v>
      </c>
      <c r="D180" s="6">
        <v>4.7261367985867224</v>
      </c>
    </row>
    <row r="181" spans="2:4">
      <c r="B181" t="s">
        <v>183</v>
      </c>
      <c r="C181" s="3">
        <v>0.45565154797542085</v>
      </c>
      <c r="D181" s="6">
        <v>2.1415807775510447</v>
      </c>
    </row>
    <row r="182" spans="2:4">
      <c r="B182" t="s">
        <v>184</v>
      </c>
      <c r="C182" s="3">
        <v>1.5396364718220181</v>
      </c>
      <c r="D182" s="6">
        <v>0.15006581816382944</v>
      </c>
    </row>
    <row r="183" spans="2:4">
      <c r="B183" t="s">
        <v>185</v>
      </c>
      <c r="C183" s="3">
        <v>2.6134710905247429</v>
      </c>
      <c r="D183" s="6">
        <v>9.0113745361756674</v>
      </c>
    </row>
    <row r="184" spans="2:4">
      <c r="B184" t="s">
        <v>186</v>
      </c>
      <c r="C184" s="3">
        <v>0.54086054988304055</v>
      </c>
      <c r="D184" s="6">
        <v>4.0545007219064395</v>
      </c>
    </row>
    <row r="185" spans="2:4">
      <c r="B185" t="s">
        <v>187</v>
      </c>
      <c r="C185" s="3">
        <v>7.4276120326546149</v>
      </c>
      <c r="D185" s="6">
        <v>7.1054632904126009</v>
      </c>
    </row>
    <row r="186" spans="2:4">
      <c r="B186" t="s">
        <v>188</v>
      </c>
      <c r="C186" s="3">
        <v>2.2579019682054406</v>
      </c>
      <c r="D186" s="6">
        <v>3.3338060747469553</v>
      </c>
    </row>
    <row r="187" spans="2:4">
      <c r="B187" t="s">
        <v>189</v>
      </c>
      <c r="C187" s="3">
        <v>0.77451023514486128</v>
      </c>
      <c r="D187" s="6">
        <v>0.1178918710079062</v>
      </c>
    </row>
    <row r="188" spans="2:4">
      <c r="B188" t="s">
        <v>190</v>
      </c>
      <c r="C188" s="3">
        <v>5.3580862915299949</v>
      </c>
      <c r="D188" s="6">
        <v>0.57124776020611567</v>
      </c>
    </row>
    <row r="189" spans="2:4">
      <c r="B189" t="s">
        <v>191</v>
      </c>
      <c r="C189" s="3">
        <v>2.910794895951148</v>
      </c>
      <c r="D189" s="6">
        <v>6.2401651476274171</v>
      </c>
    </row>
    <row r="190" spans="2:4">
      <c r="B190" t="s">
        <v>192</v>
      </c>
      <c r="C190" s="3">
        <v>2.3923919872855812</v>
      </c>
      <c r="D190" s="6">
        <v>1.2981352075381005</v>
      </c>
    </row>
    <row r="191" spans="2:4">
      <c r="B191" t="s">
        <v>193</v>
      </c>
      <c r="C191" s="3">
        <v>0.95372468630869445</v>
      </c>
      <c r="D191" s="6">
        <v>4.1024624193067343</v>
      </c>
    </row>
    <row r="192" spans="2:4">
      <c r="B192" t="s">
        <v>194</v>
      </c>
      <c r="C192" s="3">
        <v>1.3689722317031969</v>
      </c>
      <c r="D192" s="6">
        <v>1.5133065574404818</v>
      </c>
    </row>
    <row r="193" spans="2:4">
      <c r="B193" t="s">
        <v>195</v>
      </c>
      <c r="C193" s="3">
        <v>0.14418077502877419</v>
      </c>
      <c r="D193" s="6">
        <v>0.36840547546319741</v>
      </c>
    </row>
    <row r="194" spans="2:4">
      <c r="B194" t="s">
        <v>196</v>
      </c>
      <c r="C194" s="3">
        <v>9.2038207941824819</v>
      </c>
      <c r="D194" s="6">
        <v>7.8978934071716287</v>
      </c>
    </row>
    <row r="195" spans="2:4">
      <c r="B195" t="s">
        <v>197</v>
      </c>
      <c r="C195" s="3">
        <v>3.7823720997132222E-2</v>
      </c>
      <c r="D195" s="6">
        <v>5.5844839758075313</v>
      </c>
    </row>
    <row r="196" spans="2:4">
      <c r="B196" t="s">
        <v>198</v>
      </c>
      <c r="C196" s="3">
        <v>0.10785502912470049</v>
      </c>
      <c r="D196" s="6">
        <v>4.3077848250533082</v>
      </c>
    </row>
    <row r="197" spans="2:4">
      <c r="B197" t="s">
        <v>199</v>
      </c>
      <c r="C197" s="3">
        <v>9.0257852399369263</v>
      </c>
      <c r="D197" s="6">
        <v>1.8895659327196683</v>
      </c>
    </row>
    <row r="198" spans="2:4">
      <c r="B198" t="s">
        <v>200</v>
      </c>
      <c r="C198" s="3">
        <v>1.0488471201788094</v>
      </c>
      <c r="D198" s="6">
        <v>1.952791422863436</v>
      </c>
    </row>
    <row r="199" spans="2:4">
      <c r="B199" t="s">
        <v>201</v>
      </c>
      <c r="C199" s="3">
        <v>1.4551807074556482</v>
      </c>
      <c r="D199" s="6">
        <v>4.0759749197249491</v>
      </c>
    </row>
    <row r="200" spans="2:4">
      <c r="B200" t="s">
        <v>202</v>
      </c>
      <c r="C200" s="3">
        <v>2.4558111621636396</v>
      </c>
      <c r="D200" s="6">
        <v>0.90573155066232269</v>
      </c>
    </row>
    <row r="201" spans="2:4">
      <c r="B201" t="s">
        <v>203</v>
      </c>
      <c r="C201" s="3">
        <v>0.14403850858296854</v>
      </c>
      <c r="D201" s="6">
        <v>0.6939669460099448</v>
      </c>
    </row>
    <row r="202" spans="2:4">
      <c r="B202" t="s">
        <v>204</v>
      </c>
      <c r="C202" s="3">
        <v>3.8862269013586506</v>
      </c>
      <c r="D202" s="6">
        <v>3.3617920816139448</v>
      </c>
    </row>
    <row r="203" spans="2:4">
      <c r="B203" t="s">
        <v>205</v>
      </c>
      <c r="C203" s="3">
        <v>1.5366665516063165</v>
      </c>
      <c r="D203" s="6">
        <v>8.9667136022172933</v>
      </c>
    </row>
    <row r="204" spans="2:4">
      <c r="B204" t="s">
        <v>206</v>
      </c>
      <c r="C204" s="3">
        <v>0.10147551538906024</v>
      </c>
      <c r="D204" s="6">
        <v>3.6723873280655845</v>
      </c>
    </row>
    <row r="205" spans="2:4">
      <c r="B205" t="s">
        <v>207</v>
      </c>
      <c r="C205" s="3">
        <v>3.5574089427251177</v>
      </c>
      <c r="D205" s="6">
        <v>0.56868883970764028</v>
      </c>
    </row>
    <row r="206" spans="2:4">
      <c r="B206" t="s">
        <v>208</v>
      </c>
      <c r="C206" s="3">
        <v>2.1202503244442039</v>
      </c>
      <c r="D206" s="6">
        <v>1.9891806341983012</v>
      </c>
    </row>
    <row r="207" spans="2:4">
      <c r="B207" t="s">
        <v>209</v>
      </c>
      <c r="C207" s="3">
        <v>3.3162846750053081</v>
      </c>
      <c r="D207" s="6">
        <v>5.3146938081817803</v>
      </c>
    </row>
    <row r="208" spans="2:4">
      <c r="B208" t="s">
        <v>210</v>
      </c>
      <c r="C208" s="3">
        <v>1.6709846286788159</v>
      </c>
      <c r="D208" s="6">
        <v>3.7062690203458932</v>
      </c>
    </row>
    <row r="209" spans="2:4">
      <c r="B209" t="s">
        <v>211</v>
      </c>
      <c r="C209" s="3">
        <v>7.3160965941643727</v>
      </c>
      <c r="D209" s="6">
        <v>4.1880182149415228</v>
      </c>
    </row>
    <row r="210" spans="2:4">
      <c r="B210" t="s">
        <v>212</v>
      </c>
      <c r="C210" s="3">
        <v>5.7364489417950981</v>
      </c>
      <c r="D210" s="6">
        <v>1.0211332499825061</v>
      </c>
    </row>
    <row r="211" spans="2:4">
      <c r="B211" t="s">
        <v>213</v>
      </c>
      <c r="C211" s="3">
        <v>1.1031518642870233</v>
      </c>
      <c r="D211" s="6">
        <v>0.28984697661356684</v>
      </c>
    </row>
    <row r="212" spans="2:4">
      <c r="B212" t="s">
        <v>214</v>
      </c>
      <c r="C212" s="3">
        <v>0.73126549069374203</v>
      </c>
      <c r="D212" s="6">
        <v>4.0323236248295524</v>
      </c>
    </row>
    <row r="213" spans="2:4">
      <c r="B213" t="s">
        <v>215</v>
      </c>
      <c r="C213" s="3">
        <v>3.6394429984483265</v>
      </c>
      <c r="D213" s="6">
        <v>7.8328343916659318</v>
      </c>
    </row>
    <row r="214" spans="2:4">
      <c r="B214" t="s">
        <v>216</v>
      </c>
      <c r="C214" s="3">
        <v>1.1680125359633249</v>
      </c>
      <c r="D214" s="6">
        <v>1.6073755259719944</v>
      </c>
    </row>
    <row r="215" spans="2:4">
      <c r="B215" t="s">
        <v>217</v>
      </c>
      <c r="C215" s="3">
        <v>1.5213677268197581</v>
      </c>
      <c r="D215" s="6">
        <v>3.2720008185809917</v>
      </c>
    </row>
    <row r="216" spans="2:4">
      <c r="B216" t="s">
        <v>218</v>
      </c>
      <c r="C216" s="3">
        <v>0.19716404457935655</v>
      </c>
      <c r="D216" s="6">
        <v>0.93841935576615687</v>
      </c>
    </row>
    <row r="217" spans="2:4">
      <c r="B217" t="s">
        <v>219</v>
      </c>
      <c r="C217" s="3">
        <v>3.1612780175450439</v>
      </c>
      <c r="D217" s="6">
        <v>2.1631023715353113</v>
      </c>
    </row>
    <row r="218" spans="2:4">
      <c r="B218" t="s">
        <v>220</v>
      </c>
      <c r="C218" s="3">
        <v>2.6553306887382524</v>
      </c>
      <c r="D218" s="6">
        <v>7.5400861334399822</v>
      </c>
    </row>
    <row r="219" spans="2:4">
      <c r="B219" t="s">
        <v>221</v>
      </c>
      <c r="C219" s="3">
        <v>0.26125897698016648</v>
      </c>
      <c r="D219" s="6">
        <v>0.86254873174670665</v>
      </c>
    </row>
    <row r="220" spans="2:4">
      <c r="B220" t="s">
        <v>222</v>
      </c>
      <c r="C220" s="3">
        <v>2.3020320861226189</v>
      </c>
      <c r="D220" s="6">
        <v>5.0872990233976703</v>
      </c>
    </row>
    <row r="221" spans="2:4">
      <c r="B221" t="s">
        <v>223</v>
      </c>
      <c r="C221" s="3">
        <v>0.21522023992479178</v>
      </c>
      <c r="D221" s="6">
        <v>0.38827867683805334</v>
      </c>
    </row>
    <row r="222" spans="2:4">
      <c r="B222" t="s">
        <v>224</v>
      </c>
      <c r="C222" s="3">
        <v>1.3049427833621012</v>
      </c>
      <c r="D222" s="6">
        <v>2.9619665318266919</v>
      </c>
    </row>
    <row r="223" spans="2:4">
      <c r="B223" t="s">
        <v>225</v>
      </c>
      <c r="C223" s="3">
        <v>2.1889555640013016</v>
      </c>
      <c r="D223" s="6">
        <v>5.2877120280063652</v>
      </c>
    </row>
    <row r="224" spans="2:4">
      <c r="B224" t="s">
        <v>226</v>
      </c>
      <c r="C224" s="3">
        <v>2.6640306870213823</v>
      </c>
      <c r="D224" s="6">
        <v>1.717414876331735</v>
      </c>
    </row>
    <row r="225" spans="2:4">
      <c r="B225" t="s">
        <v>227</v>
      </c>
      <c r="C225" s="3">
        <v>3.3119239919362862</v>
      </c>
      <c r="D225" s="6">
        <v>2.3528028723341476</v>
      </c>
    </row>
    <row r="226" spans="2:4">
      <c r="B226" t="s">
        <v>228</v>
      </c>
      <c r="C226" s="3">
        <v>4.1550214501173715</v>
      </c>
      <c r="D226" s="6">
        <v>3.2374793257605021</v>
      </c>
    </row>
    <row r="227" spans="2:4">
      <c r="B227" t="s">
        <v>229</v>
      </c>
      <c r="C227" s="3">
        <v>2.5348299331002089</v>
      </c>
      <c r="D227" s="6">
        <v>0.35120727308712618</v>
      </c>
    </row>
    <row r="228" spans="2:4">
      <c r="B228" t="s">
        <v>230</v>
      </c>
      <c r="C228" s="3">
        <v>3.6497401340849271</v>
      </c>
      <c r="D228" s="6">
        <v>2.8895293677522371</v>
      </c>
    </row>
    <row r="229" spans="2:4">
      <c r="B229" t="s">
        <v>231</v>
      </c>
      <c r="C229" s="3">
        <v>1.953372804812108</v>
      </c>
      <c r="D229" s="6">
        <v>0.48465094269123893</v>
      </c>
    </row>
    <row r="230" spans="2:4">
      <c r="B230" t="s">
        <v>232</v>
      </c>
      <c r="C230" s="3">
        <v>1.1516046549509984</v>
      </c>
      <c r="D230" s="6">
        <v>3.9293260823524756</v>
      </c>
    </row>
    <row r="231" spans="2:4">
      <c r="B231" t="s">
        <v>233</v>
      </c>
      <c r="C231" s="3">
        <v>1.7051106819886552</v>
      </c>
      <c r="D231" s="6">
        <v>4.6315119176477744</v>
      </c>
    </row>
    <row r="232" spans="2:4">
      <c r="B232" t="s">
        <v>234</v>
      </c>
      <c r="C232" s="3">
        <v>10.004623699969233</v>
      </c>
      <c r="D232" s="6">
        <v>1.3153726192790187</v>
      </c>
    </row>
    <row r="233" spans="2:4">
      <c r="B233" t="s">
        <v>235</v>
      </c>
      <c r="C233" s="3">
        <v>0.67787196171609287</v>
      </c>
      <c r="D233" s="6">
        <v>4.2382964550910227</v>
      </c>
    </row>
    <row r="234" spans="2:4">
      <c r="B234" t="s">
        <v>236</v>
      </c>
      <c r="C234" s="3">
        <v>2.617693493668245</v>
      </c>
      <c r="D234" s="6">
        <v>4.1775653041003915</v>
      </c>
    </row>
    <row r="235" spans="2:4">
      <c r="B235" t="s">
        <v>237</v>
      </c>
      <c r="C235" s="3">
        <v>0.9286339239605067</v>
      </c>
      <c r="D235" s="6">
        <v>2.5157054327712407</v>
      </c>
    </row>
    <row r="236" spans="2:4">
      <c r="B236" t="s">
        <v>238</v>
      </c>
      <c r="C236" s="3">
        <v>2.4857980680636547</v>
      </c>
      <c r="D236" s="6">
        <v>0.23464703246101096</v>
      </c>
    </row>
    <row r="237" spans="2:4">
      <c r="B237" t="s">
        <v>239</v>
      </c>
      <c r="C237" s="3">
        <v>1.5488435237673071</v>
      </c>
      <c r="D237" s="6">
        <v>2.8112520914313941</v>
      </c>
    </row>
    <row r="238" spans="2:4">
      <c r="B238" t="s">
        <v>240</v>
      </c>
      <c r="C238" s="3">
        <v>4.6922441581502543</v>
      </c>
      <c r="D238" s="6">
        <v>4.9075947958019915E-2</v>
      </c>
    </row>
    <row r="239" spans="2:4">
      <c r="B239" t="s">
        <v>241</v>
      </c>
      <c r="C239" s="3">
        <v>0.40391304035728059</v>
      </c>
      <c r="D239" s="6">
        <v>1.2682173729531736</v>
      </c>
    </row>
    <row r="240" spans="2:4">
      <c r="B240" t="s">
        <v>242</v>
      </c>
      <c r="C240" s="3">
        <v>3.7131422607525981</v>
      </c>
      <c r="D240" s="6">
        <v>2.5458476375265953</v>
      </c>
    </row>
    <row r="241" spans="2:4">
      <c r="B241" t="s">
        <v>243</v>
      </c>
      <c r="C241" s="3">
        <v>2.6738800986926763</v>
      </c>
      <c r="D241" s="6">
        <v>0.91119653572992754</v>
      </c>
    </row>
    <row r="242" spans="2:4">
      <c r="B242" t="s">
        <v>244</v>
      </c>
      <c r="C242" s="3">
        <v>2.9536314902976923</v>
      </c>
      <c r="D242" s="6">
        <v>1.6755933866236143</v>
      </c>
    </row>
    <row r="243" spans="2:4">
      <c r="B243" t="s">
        <v>245</v>
      </c>
      <c r="C243" s="3">
        <v>9.6023886826673408</v>
      </c>
      <c r="D243" s="6">
        <v>0.71650236178144944</v>
      </c>
    </row>
    <row r="244" spans="2:4">
      <c r="B244" t="s">
        <v>246</v>
      </c>
      <c r="C244" s="3">
        <v>6.2579597563896927</v>
      </c>
      <c r="D244" s="6">
        <v>1.1971722435179357</v>
      </c>
    </row>
    <row r="245" spans="2:4">
      <c r="B245" t="s">
        <v>247</v>
      </c>
      <c r="C245" s="3">
        <v>11.52787684219428</v>
      </c>
      <c r="D245" s="6">
        <v>0.29506019169648096</v>
      </c>
    </row>
    <row r="246" spans="2:4">
      <c r="B246" t="s">
        <v>248</v>
      </c>
      <c r="C246" s="3">
        <v>0.28523006103918769</v>
      </c>
      <c r="D246" s="6">
        <v>4.4752785122419434</v>
      </c>
    </row>
    <row r="247" spans="2:4">
      <c r="B247" t="s">
        <v>249</v>
      </c>
      <c r="C247" s="3">
        <v>2.0494336363961514</v>
      </c>
      <c r="D247" s="6">
        <v>0.33298526752264801</v>
      </c>
    </row>
    <row r="248" spans="2:4">
      <c r="B248" t="s">
        <v>250</v>
      </c>
      <c r="C248" s="3">
        <v>1.8087658091057612</v>
      </c>
      <c r="D248" s="6">
        <v>2.194543995738155</v>
      </c>
    </row>
    <row r="249" spans="2:4">
      <c r="B249" t="s">
        <v>251</v>
      </c>
      <c r="C249" s="3">
        <v>3.3001197852324209</v>
      </c>
      <c r="D249" s="6">
        <v>0.80784440069038832</v>
      </c>
    </row>
    <row r="250" spans="2:4">
      <c r="B250" t="s">
        <v>252</v>
      </c>
      <c r="C250" s="3">
        <v>0.1407266864129868</v>
      </c>
      <c r="D250" s="6">
        <v>1.9260580182624847</v>
      </c>
    </row>
    <row r="251" spans="2:4">
      <c r="B251" t="s">
        <v>253</v>
      </c>
      <c r="C251" s="3">
        <v>1.869775201627462</v>
      </c>
      <c r="D251" s="6">
        <v>1.6183061501481115</v>
      </c>
    </row>
    <row r="252" spans="2:4">
      <c r="B252" t="s">
        <v>254</v>
      </c>
      <c r="C252" s="3">
        <v>7.9976000385889012</v>
      </c>
      <c r="D252" s="6">
        <v>4.8567889140746034</v>
      </c>
    </row>
    <row r="253" spans="2:4">
      <c r="B253" t="s">
        <v>255</v>
      </c>
      <c r="C253" s="3">
        <v>6.6609314256840362</v>
      </c>
      <c r="D253" s="6">
        <v>0.40615005798500747</v>
      </c>
    </row>
    <row r="254" spans="2:4">
      <c r="B254" t="s">
        <v>256</v>
      </c>
      <c r="C254" s="3">
        <v>2.6935316593444187</v>
      </c>
      <c r="D254" s="6">
        <v>0.30966279739604757</v>
      </c>
    </row>
    <row r="255" spans="2:4">
      <c r="B255" t="s">
        <v>257</v>
      </c>
      <c r="C255" s="3">
        <v>1.1999094965769193</v>
      </c>
      <c r="D255" s="6">
        <v>0.51000593230873881</v>
      </c>
    </row>
    <row r="256" spans="2:4">
      <c r="B256" t="s">
        <v>258</v>
      </c>
      <c r="C256" s="3">
        <v>0.30005169976622292</v>
      </c>
      <c r="D256" s="6">
        <v>6.7980544109770387</v>
      </c>
    </row>
    <row r="257" spans="2:4">
      <c r="B257" t="s">
        <v>259</v>
      </c>
      <c r="C257" s="3">
        <v>0.77121992746488455</v>
      </c>
      <c r="D257" s="6">
        <v>1.0011653925632946</v>
      </c>
    </row>
    <row r="258" spans="2:4">
      <c r="B258" t="s">
        <v>260</v>
      </c>
      <c r="C258" s="3">
        <v>6.2657165737553147</v>
      </c>
      <c r="D258" s="6">
        <v>5.992632971615631</v>
      </c>
    </row>
    <row r="259" spans="2:4">
      <c r="B259" t="s">
        <v>261</v>
      </c>
      <c r="C259" s="3">
        <v>2.9228674539660093</v>
      </c>
      <c r="D259" s="6">
        <v>1.1793711741165263</v>
      </c>
    </row>
    <row r="260" spans="2:4">
      <c r="B260" t="s">
        <v>262</v>
      </c>
      <c r="C260" s="3">
        <v>1.6972832584984086</v>
      </c>
      <c r="D260" s="6">
        <v>3.7898975000642312</v>
      </c>
    </row>
    <row r="261" spans="2:4">
      <c r="B261" t="s">
        <v>263</v>
      </c>
      <c r="C261" s="3">
        <v>0.74913772190118721</v>
      </c>
      <c r="D261" s="6">
        <v>0.64216555786185614</v>
      </c>
    </row>
    <row r="262" spans="2:4">
      <c r="B262" t="s">
        <v>264</v>
      </c>
      <c r="C262" s="3">
        <v>3.4830751360766405</v>
      </c>
      <c r="D262" s="6">
        <v>0.77498853350431873</v>
      </c>
    </row>
    <row r="263" spans="2:4">
      <c r="B263" t="s">
        <v>265</v>
      </c>
      <c r="C263" s="3">
        <v>2.6080089789580012</v>
      </c>
      <c r="D263" s="6">
        <v>1.7398908099857053</v>
      </c>
    </row>
    <row r="264" spans="2:4">
      <c r="B264" t="s">
        <v>266</v>
      </c>
      <c r="C264" s="3">
        <v>0.77415162667730741</v>
      </c>
      <c r="D264" s="6">
        <v>4.801569907441599</v>
      </c>
    </row>
    <row r="265" spans="2:4">
      <c r="B265" t="s">
        <v>267</v>
      </c>
      <c r="C265" s="3">
        <v>0.34006723808496236</v>
      </c>
      <c r="D265" s="6">
        <v>8.8530321798153135</v>
      </c>
    </row>
    <row r="266" spans="2:4">
      <c r="B266" t="s">
        <v>268</v>
      </c>
      <c r="C266" s="3">
        <v>9.939461357666915E-2</v>
      </c>
      <c r="D266" s="6">
        <v>0.64299923544291504</v>
      </c>
    </row>
    <row r="267" spans="2:4">
      <c r="B267" t="s">
        <v>269</v>
      </c>
      <c r="C267" s="3">
        <v>5.8687802497981751</v>
      </c>
      <c r="D267" s="6">
        <v>1.5895131776092717</v>
      </c>
    </row>
    <row r="268" spans="2:4">
      <c r="B268" t="s">
        <v>270</v>
      </c>
      <c r="C268" s="3">
        <v>1.2988271963023108</v>
      </c>
      <c r="D268" s="6">
        <v>5.0144948105095697</v>
      </c>
    </row>
    <row r="269" spans="2:4">
      <c r="B269" t="s">
        <v>271</v>
      </c>
      <c r="C269" s="3">
        <v>0.32610220361262882</v>
      </c>
      <c r="D269" s="6">
        <v>0.43160446405912256</v>
      </c>
    </row>
    <row r="270" spans="2:4">
      <c r="B270" t="s">
        <v>272</v>
      </c>
      <c r="C270" s="3">
        <v>0.94084376621158694</v>
      </c>
      <c r="D270" s="6">
        <v>7.9492350604710422</v>
      </c>
    </row>
    <row r="271" spans="2:4">
      <c r="B271" t="s">
        <v>273</v>
      </c>
      <c r="C271" s="3">
        <v>6.9889641716766207</v>
      </c>
      <c r="D271" s="6">
        <v>0.73241154826096</v>
      </c>
    </row>
    <row r="272" spans="2:4">
      <c r="B272" t="s">
        <v>274</v>
      </c>
      <c r="C272" s="3">
        <v>6.3003518520893973</v>
      </c>
      <c r="D272" s="6">
        <v>0.84338667983565818</v>
      </c>
    </row>
    <row r="273" spans="2:4">
      <c r="B273" t="s">
        <v>275</v>
      </c>
      <c r="C273" s="3">
        <v>2.4593649902900121</v>
      </c>
      <c r="D273" s="6">
        <v>1.6560165023812621</v>
      </c>
    </row>
    <row r="274" spans="2:4">
      <c r="B274" t="s">
        <v>276</v>
      </c>
      <c r="C274" s="3">
        <v>4.5363390709700218</v>
      </c>
      <c r="D274" s="6">
        <v>2.370381986098181</v>
      </c>
    </row>
    <row r="275" spans="2:4">
      <c r="B275" t="s">
        <v>277</v>
      </c>
      <c r="C275" s="3">
        <v>2.2226629700074776</v>
      </c>
      <c r="D275" s="6">
        <v>5.790255164740902</v>
      </c>
    </row>
    <row r="276" spans="2:4">
      <c r="B276" t="s">
        <v>278</v>
      </c>
      <c r="C276" s="3">
        <v>1.0107402694156438</v>
      </c>
      <c r="D276" s="6">
        <v>1.9070188230226102</v>
      </c>
    </row>
    <row r="277" spans="2:4">
      <c r="B277" t="s">
        <v>279</v>
      </c>
      <c r="C277" s="3">
        <v>8.756297889071103</v>
      </c>
      <c r="D277" s="6">
        <v>1.0519205193923882</v>
      </c>
    </row>
    <row r="278" spans="2:4">
      <c r="B278" t="s">
        <v>280</v>
      </c>
      <c r="C278" s="3">
        <v>1.7103649758574675</v>
      </c>
      <c r="D278" s="6">
        <v>2.8866426116190822</v>
      </c>
    </row>
    <row r="279" spans="2:4">
      <c r="B279" t="s">
        <v>281</v>
      </c>
      <c r="C279" s="3">
        <v>5.7103421944098787E-2</v>
      </c>
      <c r="D279" s="6">
        <v>0.3336409826486057</v>
      </c>
    </row>
    <row r="280" spans="2:4">
      <c r="B280" t="s">
        <v>282</v>
      </c>
      <c r="C280" s="3">
        <v>8.8555132588381955</v>
      </c>
      <c r="D280" s="6">
        <v>3.4227561957750798</v>
      </c>
    </row>
    <row r="281" spans="2:4">
      <c r="B281" t="s">
        <v>283</v>
      </c>
      <c r="C281" s="3">
        <v>3.6450139435472244</v>
      </c>
      <c r="D281" s="6">
        <v>0.92711002838533452</v>
      </c>
    </row>
    <row r="282" spans="2:4">
      <c r="B282" t="s">
        <v>284</v>
      </c>
      <c r="C282" s="3">
        <v>3.3283779841679584</v>
      </c>
      <c r="D282" s="6">
        <v>2.6647667694321107</v>
      </c>
    </row>
    <row r="283" spans="2:4">
      <c r="B283" t="s">
        <v>285</v>
      </c>
      <c r="C283" s="3">
        <v>8.1790374714282947</v>
      </c>
      <c r="D283" s="6">
        <v>0.33134074985022388</v>
      </c>
    </row>
    <row r="284" spans="2:4">
      <c r="B284" t="s">
        <v>286</v>
      </c>
      <c r="C284" s="3">
        <v>7.2280591595944159</v>
      </c>
      <c r="D284" s="6">
        <v>0.41371119632255954</v>
      </c>
    </row>
    <row r="285" spans="2:4">
      <c r="B285" t="s">
        <v>287</v>
      </c>
      <c r="C285" s="3">
        <v>1.0279415259046241</v>
      </c>
      <c r="D285" s="6">
        <v>2.4341696506243231</v>
      </c>
    </row>
    <row r="286" spans="2:4">
      <c r="B286" t="s">
        <v>288</v>
      </c>
      <c r="C286" s="3">
        <v>8.519553940920197</v>
      </c>
      <c r="D286" s="6">
        <v>0.11289730791019141</v>
      </c>
    </row>
    <row r="287" spans="2:4">
      <c r="B287" t="s">
        <v>289</v>
      </c>
      <c r="C287" s="3">
        <v>3.5507121860042927</v>
      </c>
      <c r="D287" s="6">
        <v>1.1899749408043605</v>
      </c>
    </row>
    <row r="288" spans="2:4">
      <c r="B288" t="s">
        <v>290</v>
      </c>
      <c r="C288" s="3">
        <v>2.1639733825488947</v>
      </c>
      <c r="D288" s="6">
        <v>6.6747016441906517</v>
      </c>
    </row>
    <row r="289" spans="2:4">
      <c r="B289" t="s">
        <v>291</v>
      </c>
      <c r="C289" s="3">
        <v>3.5692266902531076</v>
      </c>
      <c r="D289" s="6">
        <v>3.5259170273333238</v>
      </c>
    </row>
    <row r="290" spans="2:4">
      <c r="B290" t="s">
        <v>292</v>
      </c>
      <c r="C290" s="3">
        <v>6.0128471894926115E-2</v>
      </c>
      <c r="D290" s="6">
        <v>3.4685725137325827</v>
      </c>
    </row>
    <row r="291" spans="2:4">
      <c r="B291" t="s">
        <v>293</v>
      </c>
      <c r="C291" s="3">
        <v>5.4519779264005308</v>
      </c>
      <c r="D291" s="6">
        <v>2.7303321132574272</v>
      </c>
    </row>
    <row r="292" spans="2:4">
      <c r="B292" t="s">
        <v>294</v>
      </c>
      <c r="C292" s="3">
        <v>0.14079293157175871</v>
      </c>
      <c r="D292" s="6">
        <v>1.7452976720833964</v>
      </c>
    </row>
    <row r="293" spans="2:4">
      <c r="B293" t="s">
        <v>295</v>
      </c>
      <c r="C293" s="3">
        <v>1.0511392907397927</v>
      </c>
      <c r="D293" s="6">
        <v>3.7037388191005536</v>
      </c>
    </row>
    <row r="294" spans="2:4">
      <c r="B294" t="s">
        <v>296</v>
      </c>
      <c r="C294" s="3">
        <v>4.5823796509497461</v>
      </c>
      <c r="D294" s="6">
        <v>2.5910506292869022</v>
      </c>
    </row>
    <row r="295" spans="2:4">
      <c r="B295" t="s">
        <v>297</v>
      </c>
      <c r="C295" s="3">
        <v>2.2103608403378807</v>
      </c>
      <c r="D295" s="6">
        <v>5.5076085344702737</v>
      </c>
    </row>
    <row r="296" spans="2:4">
      <c r="B296" t="s">
        <v>298</v>
      </c>
      <c r="C296" s="3">
        <v>1.573792456606115</v>
      </c>
      <c r="D296" s="6">
        <v>4.8679233820437755</v>
      </c>
    </row>
    <row r="297" spans="2:4">
      <c r="B297" t="s">
        <v>299</v>
      </c>
      <c r="C297" s="3">
        <v>3.6160994508027264</v>
      </c>
      <c r="D297" s="6">
        <v>0.30574661930612901</v>
      </c>
    </row>
    <row r="298" spans="2:4">
      <c r="B298" t="s">
        <v>300</v>
      </c>
      <c r="C298" s="3">
        <v>3.1791199269545629</v>
      </c>
      <c r="D298" s="6">
        <v>5.6572246583145249</v>
      </c>
    </row>
    <row r="299" spans="2:4">
      <c r="B299" t="s">
        <v>301</v>
      </c>
      <c r="C299" s="3">
        <v>6.2396369524564044</v>
      </c>
      <c r="D299" s="6">
        <v>6.4520618074123535</v>
      </c>
    </row>
    <row r="300" spans="2:4">
      <c r="B300" t="s">
        <v>302</v>
      </c>
      <c r="C300" s="3">
        <v>3.3587566754844245</v>
      </c>
      <c r="D300" s="6">
        <v>1.0257512702210649</v>
      </c>
    </row>
    <row r="301" spans="2:4">
      <c r="B301" t="s">
        <v>303</v>
      </c>
      <c r="C301" s="3">
        <v>1.5625242144809524</v>
      </c>
      <c r="D301" s="6">
        <v>2.1938953929252238</v>
      </c>
    </row>
    <row r="302" spans="2:4">
      <c r="B302" t="s">
        <v>304</v>
      </c>
      <c r="C302" s="3">
        <v>1.7049394231583233</v>
      </c>
      <c r="D302" s="6">
        <v>14.110361148027376</v>
      </c>
    </row>
    <row r="303" spans="2:4">
      <c r="B303" t="s">
        <v>305</v>
      </c>
      <c r="C303" s="3">
        <v>7.6050747191031638</v>
      </c>
      <c r="D303" s="6">
        <v>9.9106904413180192</v>
      </c>
    </row>
    <row r="304" spans="2:4">
      <c r="B304" t="s">
        <v>306</v>
      </c>
      <c r="C304" s="3">
        <v>2.3594808944669925</v>
      </c>
      <c r="D304" s="6">
        <v>1.8635842479468219</v>
      </c>
    </row>
    <row r="305" spans="2:4">
      <c r="B305" t="s">
        <v>307</v>
      </c>
      <c r="C305" s="3">
        <v>1.6037020459839955</v>
      </c>
      <c r="D305" s="6">
        <v>4.8841729746703653</v>
      </c>
    </row>
    <row r="306" spans="2:4">
      <c r="B306" t="s">
        <v>308</v>
      </c>
      <c r="C306" s="3">
        <v>2.5663209258577124</v>
      </c>
      <c r="D306" s="6">
        <v>5.7618236519640096</v>
      </c>
    </row>
    <row r="307" spans="2:4">
      <c r="B307" t="s">
        <v>309</v>
      </c>
      <c r="C307" s="3">
        <v>2.3757052648730435E-2</v>
      </c>
      <c r="D307" s="6">
        <v>1.5547867220940403</v>
      </c>
    </row>
    <row r="308" spans="2:4">
      <c r="B308" t="s">
        <v>310</v>
      </c>
      <c r="C308" s="3">
        <v>5.7601552251623884</v>
      </c>
      <c r="D308" s="6">
        <v>2.2283322164217929</v>
      </c>
    </row>
    <row r="309" spans="2:4">
      <c r="B309" t="s">
        <v>311</v>
      </c>
      <c r="C309" s="3">
        <v>0.63994652881008585</v>
      </c>
      <c r="D309" s="6">
        <v>4.6862258952257978</v>
      </c>
    </row>
    <row r="310" spans="2:4">
      <c r="B310" t="s">
        <v>312</v>
      </c>
      <c r="C310" s="3">
        <v>2.6427043210868244</v>
      </c>
      <c r="D310" s="6">
        <v>3.8518578134200836</v>
      </c>
    </row>
    <row r="311" spans="2:4">
      <c r="B311" t="s">
        <v>313</v>
      </c>
      <c r="C311" s="3">
        <v>0.50001568972049337</v>
      </c>
      <c r="D311" s="6">
        <v>2.9989101006494967</v>
      </c>
    </row>
    <row r="312" spans="2:4">
      <c r="B312" t="s">
        <v>314</v>
      </c>
      <c r="C312" s="3">
        <v>6.4144820491500525</v>
      </c>
      <c r="D312" s="6">
        <v>0.44746650573839608</v>
      </c>
    </row>
    <row r="313" spans="2:4">
      <c r="B313" t="s">
        <v>315</v>
      </c>
      <c r="C313" s="3">
        <v>0.84970714961048488</v>
      </c>
      <c r="D313" s="6">
        <v>1.0187090042320148</v>
      </c>
    </row>
    <row r="314" spans="2:4">
      <c r="B314" t="s">
        <v>316</v>
      </c>
      <c r="C314" s="3">
        <v>4.9781001331919645</v>
      </c>
      <c r="D314" s="6">
        <v>2.6705209181569551</v>
      </c>
    </row>
    <row r="315" spans="2:4">
      <c r="B315" t="s">
        <v>317</v>
      </c>
      <c r="C315" s="3">
        <v>1.2479220378267759</v>
      </c>
      <c r="D315" s="6">
        <v>5.2747412749178517</v>
      </c>
    </row>
    <row r="316" spans="2:4">
      <c r="B316" t="s">
        <v>318</v>
      </c>
      <c r="C316" s="3">
        <v>2.1235124315784795</v>
      </c>
      <c r="D316" s="6">
        <v>16.364865392919757</v>
      </c>
    </row>
    <row r="317" spans="2:4">
      <c r="B317" t="s">
        <v>319</v>
      </c>
      <c r="C317" s="3">
        <v>0.32252893101616509</v>
      </c>
      <c r="D317" s="6">
        <v>2.4339489412861486</v>
      </c>
    </row>
    <row r="318" spans="2:4">
      <c r="B318" t="s">
        <v>320</v>
      </c>
      <c r="C318" s="3">
        <v>3.3219426340100293</v>
      </c>
      <c r="D318" s="6">
        <v>0.66553587917170531</v>
      </c>
    </row>
    <row r="319" spans="2:4">
      <c r="B319" t="s">
        <v>321</v>
      </c>
      <c r="C319" s="3">
        <v>0.18401355669153746</v>
      </c>
      <c r="D319" s="6">
        <v>1.8411562884565311</v>
      </c>
    </row>
    <row r="320" spans="2:4">
      <c r="B320" t="s">
        <v>322</v>
      </c>
      <c r="C320" s="3">
        <v>3.9224982254421645</v>
      </c>
      <c r="D320" s="6">
        <v>9.3643249667672031</v>
      </c>
    </row>
    <row r="321" spans="2:4">
      <c r="B321" t="s">
        <v>323</v>
      </c>
      <c r="C321" s="3">
        <v>2.3997632126355253</v>
      </c>
      <c r="D321" s="6">
        <v>4.6544723476305485</v>
      </c>
    </row>
    <row r="322" spans="2:4">
      <c r="B322" t="s">
        <v>324</v>
      </c>
      <c r="C322" s="3">
        <v>0.20522653528705442</v>
      </c>
      <c r="D322" s="6">
        <v>4.830803222821098</v>
      </c>
    </row>
    <row r="323" spans="2:4">
      <c r="B323" t="s">
        <v>325</v>
      </c>
      <c r="C323" s="3">
        <v>4.3516193820991793</v>
      </c>
      <c r="D323" s="6">
        <v>1.9135579092601074</v>
      </c>
    </row>
    <row r="324" spans="2:4">
      <c r="B324" t="s">
        <v>326</v>
      </c>
      <c r="C324" s="3">
        <v>0.20010372065239151</v>
      </c>
      <c r="D324" s="6">
        <v>1.565417193464594</v>
      </c>
    </row>
    <row r="325" spans="2:4">
      <c r="B325" t="s">
        <v>327</v>
      </c>
      <c r="C325" s="3">
        <v>1.1735636810095271</v>
      </c>
      <c r="D325" s="6">
        <v>2.6620325836524987</v>
      </c>
    </row>
    <row r="326" spans="2:4">
      <c r="B326" t="s">
        <v>328</v>
      </c>
      <c r="C326" s="3">
        <v>1.6578332271111735</v>
      </c>
      <c r="D326" s="6">
        <v>2.3194491807872124</v>
      </c>
    </row>
    <row r="327" spans="2:4">
      <c r="B327" t="s">
        <v>329</v>
      </c>
      <c r="C327" s="3">
        <v>10.052212907668777</v>
      </c>
      <c r="D327" s="6">
        <v>4.670082002509603</v>
      </c>
    </row>
    <row r="328" spans="2:4">
      <c r="B328" t="s">
        <v>330</v>
      </c>
      <c r="C328" s="3">
        <v>2.3750334545731384</v>
      </c>
      <c r="D328" s="6">
        <v>5.6525172499073033</v>
      </c>
    </row>
    <row r="329" spans="2:4">
      <c r="B329" t="s">
        <v>331</v>
      </c>
      <c r="C329" s="3">
        <v>1.0464529683423254</v>
      </c>
      <c r="D329" s="6">
        <v>8.179158945967572</v>
      </c>
    </row>
    <row r="330" spans="2:4">
      <c r="B330" t="s">
        <v>332</v>
      </c>
      <c r="C330" s="3">
        <v>3.6446600674646192</v>
      </c>
      <c r="D330" s="6">
        <v>3.2248727991453388</v>
      </c>
    </row>
    <row r="331" spans="2:4">
      <c r="B331" t="s">
        <v>333</v>
      </c>
      <c r="C331" s="3">
        <v>6.1887913825840011</v>
      </c>
      <c r="D331" s="6">
        <v>1.2286013062230157</v>
      </c>
    </row>
    <row r="332" spans="2:4">
      <c r="B332" t="s">
        <v>334</v>
      </c>
      <c r="C332" s="3">
        <v>4.270058605471247</v>
      </c>
      <c r="D332" s="6">
        <v>6.380207529484502</v>
      </c>
    </row>
    <row r="333" spans="2:4">
      <c r="B333" t="s">
        <v>335</v>
      </c>
      <c r="C333" s="3">
        <v>3.9469775979103323</v>
      </c>
      <c r="D333" s="6">
        <v>1.7658986601135358</v>
      </c>
    </row>
    <row r="334" spans="2:4">
      <c r="B334" t="s">
        <v>336</v>
      </c>
      <c r="C334" s="3">
        <v>2.5231826205331647</v>
      </c>
      <c r="D334" s="6">
        <v>2.743270769139341</v>
      </c>
    </row>
    <row r="335" spans="2:4">
      <c r="B335" t="s">
        <v>337</v>
      </c>
      <c r="C335" s="3">
        <v>4.2966996445828336</v>
      </c>
      <c r="D335" s="6">
        <v>2.8135803508732118</v>
      </c>
    </row>
    <row r="336" spans="2:4">
      <c r="B336" t="s">
        <v>338</v>
      </c>
      <c r="C336" s="3">
        <v>10.821554761145322</v>
      </c>
      <c r="D336" s="6">
        <v>18.719738800395003</v>
      </c>
    </row>
    <row r="337" spans="2:4">
      <c r="B337" t="s">
        <v>339</v>
      </c>
      <c r="C337" s="3">
        <v>2.0211027982885303</v>
      </c>
      <c r="D337" s="6">
        <v>2.2552438412458042</v>
      </c>
    </row>
    <row r="338" spans="2:4">
      <c r="B338" t="s">
        <v>340</v>
      </c>
      <c r="C338" s="3">
        <v>7.3657246821819053E-2</v>
      </c>
      <c r="D338" s="6">
        <v>2.063329314932004</v>
      </c>
    </row>
    <row r="339" spans="2:4">
      <c r="B339" t="s">
        <v>341</v>
      </c>
      <c r="C339" s="3">
        <v>1.0574367339086692</v>
      </c>
      <c r="D339" s="6">
        <v>2.9283584114488836</v>
      </c>
    </row>
    <row r="340" spans="2:4">
      <c r="B340" t="s">
        <v>342</v>
      </c>
      <c r="C340" s="3">
        <v>5.5307027120178835</v>
      </c>
      <c r="D340" s="6">
        <v>0.93523907402806605</v>
      </c>
    </row>
    <row r="341" spans="2:4">
      <c r="B341" t="s">
        <v>343</v>
      </c>
      <c r="C341" s="3">
        <v>1.190010774395776</v>
      </c>
      <c r="D341" s="6">
        <v>9.8462200730772196</v>
      </c>
    </row>
    <row r="342" spans="2:4">
      <c r="B342" t="s">
        <v>344</v>
      </c>
      <c r="C342" s="3">
        <v>2.0233195186052662</v>
      </c>
      <c r="D342" s="6">
        <v>1.7351078648488136</v>
      </c>
    </row>
    <row r="343" spans="2:4">
      <c r="B343" t="s">
        <v>345</v>
      </c>
      <c r="C343" s="3">
        <v>1.8253984998541917</v>
      </c>
      <c r="D343" s="6">
        <v>1.2630135311332571</v>
      </c>
    </row>
    <row r="344" spans="2:4">
      <c r="B344" t="s">
        <v>346</v>
      </c>
      <c r="C344" s="3">
        <v>3.1519272969061225</v>
      </c>
      <c r="D344" s="6">
        <v>1.9112418630104466</v>
      </c>
    </row>
    <row r="345" spans="2:4">
      <c r="B345" t="s">
        <v>347</v>
      </c>
      <c r="C345" s="3">
        <v>1.9153215211969641</v>
      </c>
      <c r="D345" s="6">
        <v>5.4076649090429996</v>
      </c>
    </row>
    <row r="346" spans="2:4">
      <c r="B346" t="s">
        <v>348</v>
      </c>
      <c r="C346" s="3">
        <v>2.4820792247309966</v>
      </c>
      <c r="D346" s="6">
        <v>3.4742257257560025</v>
      </c>
    </row>
    <row r="347" spans="2:4">
      <c r="B347" t="s">
        <v>349</v>
      </c>
      <c r="C347" s="3">
        <v>1.6279310941425607</v>
      </c>
      <c r="D347" s="6">
        <v>0.74923149927592836</v>
      </c>
    </row>
    <row r="348" spans="2:4">
      <c r="B348" t="s">
        <v>350</v>
      </c>
      <c r="C348" s="3">
        <v>4.292604463096378</v>
      </c>
      <c r="D348" s="6">
        <v>1.7317618952395506</v>
      </c>
    </row>
    <row r="349" spans="2:4">
      <c r="B349" t="s">
        <v>351</v>
      </c>
      <c r="C349" s="3">
        <v>5.8285318179180194</v>
      </c>
      <c r="D349" s="6">
        <v>1.6356344204721545</v>
      </c>
    </row>
    <row r="350" spans="2:4">
      <c r="B350" t="s">
        <v>352</v>
      </c>
      <c r="C350" s="3">
        <v>8.3395573453928655</v>
      </c>
      <c r="D350" s="6">
        <v>3.9312424476835917</v>
      </c>
    </row>
    <row r="351" spans="2:4">
      <c r="B351" t="s">
        <v>353</v>
      </c>
      <c r="C351" s="3">
        <v>6.8427579807069693E-3</v>
      </c>
      <c r="D351" s="6">
        <v>7.0704212049464186</v>
      </c>
    </row>
    <row r="352" spans="2:4">
      <c r="B352" t="s">
        <v>354</v>
      </c>
      <c r="C352" s="3">
        <v>1.9647864656759082</v>
      </c>
      <c r="D352" s="6">
        <v>0.23947781965483089</v>
      </c>
    </row>
    <row r="353" spans="2:4">
      <c r="B353" t="s">
        <v>355</v>
      </c>
      <c r="C353" s="3">
        <v>1.0213779706103057</v>
      </c>
      <c r="D353" s="6">
        <v>6.242243649918982</v>
      </c>
    </row>
    <row r="354" spans="2:4">
      <c r="B354" t="s">
        <v>356</v>
      </c>
      <c r="C354" s="3">
        <v>8.1873961930342674</v>
      </c>
      <c r="D354" s="6">
        <v>1.9982492343339948</v>
      </c>
    </row>
    <row r="355" spans="2:4">
      <c r="B355" t="s">
        <v>357</v>
      </c>
      <c r="C355" s="3">
        <v>0.24574833849694</v>
      </c>
      <c r="D355" s="6">
        <v>0.7859122257703669</v>
      </c>
    </row>
    <row r="356" spans="2:4">
      <c r="B356" t="s">
        <v>358</v>
      </c>
      <c r="C356" s="3">
        <v>9.0074664516772156</v>
      </c>
      <c r="D356" s="6">
        <v>3.8188220561750996</v>
      </c>
    </row>
    <row r="357" spans="2:4">
      <c r="B357" t="s">
        <v>359</v>
      </c>
      <c r="C357" s="3">
        <v>0.61949749455381209</v>
      </c>
      <c r="D357" s="6">
        <v>1.8387602183277081</v>
      </c>
    </row>
    <row r="358" spans="2:4">
      <c r="B358" t="s">
        <v>360</v>
      </c>
      <c r="C358" s="3">
        <v>4.1360728626114529</v>
      </c>
      <c r="D358" s="6">
        <v>0.40007405888656017</v>
      </c>
    </row>
    <row r="359" spans="2:4">
      <c r="B359" t="s">
        <v>361</v>
      </c>
      <c r="C359" s="3">
        <v>0.88861063746512048</v>
      </c>
      <c r="D359" s="6">
        <v>5.1264036362929835</v>
      </c>
    </row>
    <row r="360" spans="2:4">
      <c r="B360" t="s">
        <v>362</v>
      </c>
      <c r="C360" s="3">
        <v>0.63082368535317546</v>
      </c>
      <c r="D360" s="6">
        <v>0.14990377048813724</v>
      </c>
    </row>
    <row r="361" spans="2:4">
      <c r="B361" t="s">
        <v>363</v>
      </c>
      <c r="C361" s="3">
        <v>5.0064788256357593</v>
      </c>
      <c r="D361" s="6">
        <v>6.9868241262323281</v>
      </c>
    </row>
    <row r="362" spans="2:4">
      <c r="B362" t="s">
        <v>364</v>
      </c>
      <c r="C362" s="3">
        <v>1.0329415513392592</v>
      </c>
      <c r="D362" s="6">
        <v>1.4759786086004327</v>
      </c>
    </row>
    <row r="363" spans="2:4">
      <c r="B363" t="s">
        <v>365</v>
      </c>
      <c r="C363" s="3">
        <v>2.3691150532132865</v>
      </c>
      <c r="D363" s="6">
        <v>1.8513835578339013</v>
      </c>
    </row>
    <row r="364" spans="2:4">
      <c r="B364" t="s">
        <v>366</v>
      </c>
      <c r="C364" s="3">
        <v>0.56749573564988665</v>
      </c>
      <c r="D364" s="6">
        <v>6.6911133402164635</v>
      </c>
    </row>
    <row r="365" spans="2:4">
      <c r="B365" t="s">
        <v>367</v>
      </c>
      <c r="C365" s="3">
        <v>7.4394970330036472</v>
      </c>
      <c r="D365" s="6">
        <v>0.70061433773345472</v>
      </c>
    </row>
    <row r="366" spans="2:4">
      <c r="B366" t="s">
        <v>368</v>
      </c>
      <c r="C366" s="3">
        <v>0.53305104197606801</v>
      </c>
      <c r="D366" s="6">
        <v>9.3278598019060938E-2</v>
      </c>
    </row>
    <row r="367" spans="2:4">
      <c r="B367" t="s">
        <v>369</v>
      </c>
      <c r="C367" s="3">
        <v>12.805968484570592</v>
      </c>
      <c r="D367" s="6">
        <v>16.299846066510334</v>
      </c>
    </row>
    <row r="368" spans="2:4">
      <c r="B368" t="s">
        <v>370</v>
      </c>
      <c r="C368" s="3">
        <v>9.0921215744572024</v>
      </c>
      <c r="D368" s="6">
        <v>2.5272671342184063</v>
      </c>
    </row>
    <row r="369" spans="2:4">
      <c r="B369" t="s">
        <v>371</v>
      </c>
      <c r="C369" s="3">
        <v>3.4006294538238668</v>
      </c>
      <c r="D369" s="6">
        <v>1.3336931927579718</v>
      </c>
    </row>
    <row r="370" spans="2:4">
      <c r="B370" t="s">
        <v>372</v>
      </c>
      <c r="C370" s="3">
        <v>5.5308343866498948</v>
      </c>
      <c r="D370" s="6">
        <v>0.1139102401475493</v>
      </c>
    </row>
    <row r="371" spans="2:4">
      <c r="B371" t="s">
        <v>373</v>
      </c>
      <c r="C371" s="3">
        <v>7.6458985658847176</v>
      </c>
      <c r="D371" s="6">
        <v>0.66991281647400747</v>
      </c>
    </row>
    <row r="372" spans="2:4">
      <c r="B372" t="s">
        <v>374</v>
      </c>
      <c r="C372" s="3">
        <v>0.27031937006858425</v>
      </c>
      <c r="D372" s="6">
        <v>3.7675943436876698</v>
      </c>
    </row>
    <row r="373" spans="2:4">
      <c r="B373" t="s">
        <v>375</v>
      </c>
      <c r="C373" s="3">
        <v>3.4246521655470463</v>
      </c>
      <c r="D373" s="6">
        <v>5.1376394879392313</v>
      </c>
    </row>
    <row r="374" spans="2:4">
      <c r="B374" t="s">
        <v>376</v>
      </c>
      <c r="C374" s="3">
        <v>4.0444537491851102</v>
      </c>
      <c r="D374" s="6">
        <v>2.3440306823483099</v>
      </c>
    </row>
    <row r="375" spans="2:4">
      <c r="B375" t="s">
        <v>377</v>
      </c>
      <c r="C375" s="3">
        <v>4.9502961920121971</v>
      </c>
      <c r="D375" s="6">
        <v>1.4545563955816621</v>
      </c>
    </row>
    <row r="376" spans="2:4">
      <c r="B376" t="s">
        <v>378</v>
      </c>
      <c r="C376" s="3">
        <v>3.0101676075213843</v>
      </c>
      <c r="D376" s="6">
        <v>6.2627054600663694</v>
      </c>
    </row>
    <row r="377" spans="2:4">
      <c r="B377" t="s">
        <v>379</v>
      </c>
      <c r="C377" s="3">
        <v>7.0499323983530591</v>
      </c>
      <c r="D377" s="6">
        <v>0.35275623970001413</v>
      </c>
    </row>
    <row r="378" spans="2:4">
      <c r="B378" t="s">
        <v>380</v>
      </c>
      <c r="C378" s="3">
        <v>5.1456923788434015</v>
      </c>
      <c r="D378" s="6">
        <v>2.5203559190536087</v>
      </c>
    </row>
    <row r="379" spans="2:4">
      <c r="B379" t="s">
        <v>381</v>
      </c>
      <c r="C379" s="3">
        <v>3.8287427999604233</v>
      </c>
      <c r="D379" s="6">
        <v>6.697540308917004</v>
      </c>
    </row>
    <row r="380" spans="2:4">
      <c r="B380" t="s">
        <v>382</v>
      </c>
      <c r="C380" s="3">
        <v>0.44046479481295442</v>
      </c>
      <c r="D380" s="6">
        <v>5.7926293279696326</v>
      </c>
    </row>
    <row r="381" spans="2:4">
      <c r="B381" t="s">
        <v>383</v>
      </c>
      <c r="C381" s="3">
        <v>9.1272012594614829</v>
      </c>
      <c r="D381" s="6">
        <v>0.17815192600639906</v>
      </c>
    </row>
    <row r="382" spans="2:4">
      <c r="B382" t="s">
        <v>384</v>
      </c>
      <c r="C382" s="3">
        <v>9.0754613410508149</v>
      </c>
      <c r="D382" s="6">
        <v>1.5258489904049619</v>
      </c>
    </row>
    <row r="383" spans="2:4">
      <c r="B383" t="s">
        <v>385</v>
      </c>
      <c r="C383" s="3">
        <v>1.1481645620240393</v>
      </c>
      <c r="D383" s="6">
        <v>4.2321228710102643</v>
      </c>
    </row>
    <row r="384" spans="2:4">
      <c r="B384" t="s">
        <v>386</v>
      </c>
      <c r="C384" s="3">
        <v>3.7953139117840484</v>
      </c>
      <c r="D384" s="6">
        <v>1.019065545626308</v>
      </c>
    </row>
    <row r="385" spans="2:4">
      <c r="B385" t="s">
        <v>387</v>
      </c>
      <c r="C385" s="3">
        <v>6.3848198659651771</v>
      </c>
      <c r="D385" s="6">
        <v>5.3884266306090964</v>
      </c>
    </row>
    <row r="386" spans="2:4">
      <c r="B386" t="s">
        <v>388</v>
      </c>
      <c r="C386" s="3">
        <v>2.2396937618102175</v>
      </c>
      <c r="D386" s="6">
        <v>0.55256714241831617</v>
      </c>
    </row>
    <row r="387" spans="2:4">
      <c r="B387" t="s">
        <v>389</v>
      </c>
      <c r="C387" s="3">
        <v>5.8045072784030038</v>
      </c>
      <c r="D387" s="6">
        <v>0.96625007780595129</v>
      </c>
    </row>
    <row r="388" spans="2:4">
      <c r="B388" t="s">
        <v>390</v>
      </c>
      <c r="C388" s="3">
        <v>2.2459853269912067</v>
      </c>
      <c r="D388" s="6">
        <v>0.25643324038531518</v>
      </c>
    </row>
    <row r="389" spans="2:4">
      <c r="B389" t="s">
        <v>391</v>
      </c>
      <c r="C389" s="3">
        <v>6.0377354602768394</v>
      </c>
      <c r="D389" s="6">
        <v>5.8086475653890757</v>
      </c>
    </row>
    <row r="390" spans="2:4">
      <c r="B390" t="s">
        <v>392</v>
      </c>
      <c r="C390" s="3">
        <v>1.8036150045454642</v>
      </c>
      <c r="D390" s="6">
        <v>1.4398410130545634</v>
      </c>
    </row>
    <row r="391" spans="2:4">
      <c r="B391" t="s">
        <v>393</v>
      </c>
      <c r="C391" s="3">
        <v>0.54079963590653424</v>
      </c>
      <c r="D391" s="6">
        <v>1.8869643067083317</v>
      </c>
    </row>
    <row r="392" spans="2:4">
      <c r="B392" t="s">
        <v>394</v>
      </c>
      <c r="C392" s="3">
        <v>2.0926476977296691</v>
      </c>
      <c r="D392" s="6">
        <v>0.13556709018850208</v>
      </c>
    </row>
    <row r="393" spans="2:4">
      <c r="B393" t="s">
        <v>395</v>
      </c>
      <c r="C393" s="3">
        <v>2.6483501526441922</v>
      </c>
      <c r="D393" s="6">
        <v>1.5748207283194939</v>
      </c>
    </row>
    <row r="394" spans="2:4">
      <c r="B394" t="s">
        <v>396</v>
      </c>
      <c r="C394" s="3">
        <v>0.71920176453012574</v>
      </c>
      <c r="D394" s="6">
        <v>1.0905473976754896</v>
      </c>
    </row>
    <row r="395" spans="2:4">
      <c r="B395" t="s">
        <v>397</v>
      </c>
      <c r="C395" s="3">
        <v>2.8566329646337389</v>
      </c>
      <c r="D395" s="6">
        <v>0.94089229139404418</v>
      </c>
    </row>
    <row r="396" spans="2:4">
      <c r="B396" t="s">
        <v>398</v>
      </c>
      <c r="C396" s="3">
        <v>7.0639710540241563</v>
      </c>
      <c r="D396" s="6">
        <v>0.33557924968850023</v>
      </c>
    </row>
    <row r="397" spans="2:4">
      <c r="B397" t="s">
        <v>399</v>
      </c>
      <c r="C397" s="3">
        <v>2.7055698334384077</v>
      </c>
      <c r="D397" s="6">
        <v>0.33645596072726019</v>
      </c>
    </row>
    <row r="398" spans="2:4">
      <c r="B398" t="s">
        <v>400</v>
      </c>
      <c r="C398" s="3">
        <v>1.1855026063803822</v>
      </c>
      <c r="D398" s="6">
        <v>2.3171606478701929</v>
      </c>
    </row>
    <row r="399" spans="2:4">
      <c r="B399" t="s">
        <v>401</v>
      </c>
      <c r="C399" s="3">
        <v>1.1710405997883129</v>
      </c>
      <c r="D399" s="6">
        <v>2.2384198667577935</v>
      </c>
    </row>
    <row r="400" spans="2:4">
      <c r="B400" t="s">
        <v>402</v>
      </c>
      <c r="C400" s="3">
        <v>0.83673666702748251</v>
      </c>
      <c r="D400" s="6">
        <v>1.3832546787942885</v>
      </c>
    </row>
    <row r="401" spans="2:4">
      <c r="B401" t="s">
        <v>403</v>
      </c>
      <c r="C401" s="3">
        <v>2.1040164022075194</v>
      </c>
      <c r="D401" s="6">
        <v>2.7575142042327911</v>
      </c>
    </row>
    <row r="402" spans="2:4">
      <c r="B402" t="s">
        <v>404</v>
      </c>
      <c r="C402" s="3">
        <v>2.160130738611278</v>
      </c>
      <c r="D402" s="6">
        <v>1.0828282827420541</v>
      </c>
    </row>
    <row r="403" spans="2:4">
      <c r="B403" t="s">
        <v>405</v>
      </c>
      <c r="C403" s="3">
        <v>1.1247227633174395</v>
      </c>
      <c r="D403" s="6">
        <v>26.340447458226944</v>
      </c>
    </row>
    <row r="404" spans="2:4">
      <c r="B404" t="s">
        <v>406</v>
      </c>
      <c r="C404" s="3">
        <v>2.6054495236166244</v>
      </c>
      <c r="D404" s="6">
        <v>0.55875346077784849</v>
      </c>
    </row>
    <row r="405" spans="2:4">
      <c r="B405" t="s">
        <v>407</v>
      </c>
      <c r="C405" s="3">
        <v>2.709967842401074</v>
      </c>
      <c r="D405" s="6">
        <v>9.5988439955348692</v>
      </c>
    </row>
    <row r="406" spans="2:4">
      <c r="B406" t="s">
        <v>408</v>
      </c>
      <c r="C406" s="3">
        <v>4.4668466595477225</v>
      </c>
      <c r="D406" s="6">
        <v>2.4752611848377275</v>
      </c>
    </row>
    <row r="407" spans="2:4">
      <c r="B407" t="s">
        <v>409</v>
      </c>
      <c r="C407" s="3">
        <v>4.1253653785932656</v>
      </c>
      <c r="D407" s="6">
        <v>1.3101291932770152</v>
      </c>
    </row>
    <row r="408" spans="2:4">
      <c r="B408" t="s">
        <v>410</v>
      </c>
      <c r="C408" s="3">
        <v>1.6831433882316094</v>
      </c>
      <c r="D408" s="6">
        <v>2.1008163542209517</v>
      </c>
    </row>
    <row r="409" spans="2:4">
      <c r="B409" t="s">
        <v>411</v>
      </c>
      <c r="C409" s="3">
        <v>1.062425620208999</v>
      </c>
      <c r="D409" s="6">
        <v>1.7298963387310704</v>
      </c>
    </row>
    <row r="410" spans="2:4">
      <c r="B410" t="s">
        <v>412</v>
      </c>
      <c r="C410" s="3">
        <v>1.544184369589825</v>
      </c>
      <c r="D410" s="6">
        <v>4.4647315409328661</v>
      </c>
    </row>
    <row r="411" spans="2:4">
      <c r="B411" t="s">
        <v>413</v>
      </c>
      <c r="C411" s="3">
        <v>5.3698850472507917</v>
      </c>
      <c r="D411" s="6">
        <v>4.1051191872358563</v>
      </c>
    </row>
    <row r="412" spans="2:4">
      <c r="B412" t="s">
        <v>414</v>
      </c>
      <c r="C412" s="3">
        <v>2.2948135832775467</v>
      </c>
      <c r="D412" s="6">
        <v>1.8299353389659956</v>
      </c>
    </row>
    <row r="413" spans="2:4">
      <c r="B413" t="s">
        <v>415</v>
      </c>
      <c r="C413" s="3">
        <v>0.70239288335558636</v>
      </c>
      <c r="D413" s="6">
        <v>1.4238688911507151</v>
      </c>
    </row>
    <row r="414" spans="2:4">
      <c r="B414" t="s">
        <v>416</v>
      </c>
      <c r="C414" s="3">
        <v>2.0246747035559363</v>
      </c>
      <c r="D414" s="6">
        <v>1.6351737374498254</v>
      </c>
    </row>
    <row r="415" spans="2:4">
      <c r="B415" t="s">
        <v>417</v>
      </c>
      <c r="C415" s="3">
        <v>0.75640949130556856</v>
      </c>
      <c r="D415" s="6">
        <v>3.2886507750767322</v>
      </c>
    </row>
    <row r="416" spans="2:4">
      <c r="B416" t="s">
        <v>418</v>
      </c>
      <c r="C416" s="3">
        <v>2.29903854343199</v>
      </c>
      <c r="D416" s="6">
        <v>2.7274848201229918</v>
      </c>
    </row>
    <row r="417" spans="2:4">
      <c r="B417" t="s">
        <v>419</v>
      </c>
      <c r="C417" s="3">
        <v>3.6557760805741086</v>
      </c>
      <c r="D417" s="6">
        <v>6.7498276152587264</v>
      </c>
    </row>
    <row r="418" spans="2:4">
      <c r="B418" t="s">
        <v>420</v>
      </c>
      <c r="C418" s="3">
        <v>2.0785419410887216</v>
      </c>
      <c r="D418" s="6">
        <v>15.201044412489132</v>
      </c>
    </row>
    <row r="419" spans="2:4">
      <c r="B419" t="s">
        <v>421</v>
      </c>
      <c r="C419" s="3">
        <v>0.3513727971155583</v>
      </c>
      <c r="D419" s="6">
        <v>0.99228988070792468</v>
      </c>
    </row>
    <row r="420" spans="2:4">
      <c r="B420" t="s">
        <v>422</v>
      </c>
      <c r="C420" s="3">
        <v>4.1893496045902161</v>
      </c>
      <c r="D420" s="6">
        <v>3.4504876985354356</v>
      </c>
    </row>
    <row r="421" spans="2:4">
      <c r="B421" t="s">
        <v>423</v>
      </c>
      <c r="C421" s="3">
        <v>5.6378635267459503</v>
      </c>
      <c r="D421" s="6">
        <v>0.90030007347813668</v>
      </c>
    </row>
    <row r="422" spans="2:4">
      <c r="B422" t="s">
        <v>424</v>
      </c>
      <c r="C422" s="3">
        <v>2.0128246689966613</v>
      </c>
      <c r="D422" s="6">
        <v>8.767474010011</v>
      </c>
    </row>
    <row r="423" spans="2:4">
      <c r="B423" t="s">
        <v>425</v>
      </c>
      <c r="C423" s="3">
        <v>9.9853026455906715</v>
      </c>
      <c r="D423" s="6">
        <v>6.318194713633714</v>
      </c>
    </row>
    <row r="424" spans="2:4">
      <c r="B424" t="s">
        <v>426</v>
      </c>
      <c r="C424" s="3">
        <v>6.0017582311262956</v>
      </c>
      <c r="D424" s="6">
        <v>7.6033357712102863</v>
      </c>
    </row>
    <row r="425" spans="2:4">
      <c r="B425" t="s">
        <v>427</v>
      </c>
      <c r="C425" s="3">
        <v>7.0661462684506526</v>
      </c>
      <c r="D425" s="6">
        <v>5.361673827483048</v>
      </c>
    </row>
    <row r="426" spans="2:4">
      <c r="B426" t="s">
        <v>428</v>
      </c>
      <c r="C426" s="3">
        <v>9.994585510303672</v>
      </c>
      <c r="D426" s="6">
        <v>2.2453388732773174</v>
      </c>
    </row>
    <row r="427" spans="2:4">
      <c r="B427" t="s">
        <v>429</v>
      </c>
      <c r="C427" s="3">
        <v>2.0352912114174604</v>
      </c>
      <c r="D427" s="6">
        <v>4.3831388510770672</v>
      </c>
    </row>
    <row r="428" spans="2:4">
      <c r="B428" t="s">
        <v>430</v>
      </c>
      <c r="C428" s="3">
        <v>0.94701837397901756</v>
      </c>
      <c r="D428" s="6">
        <v>3.6455401425271541</v>
      </c>
    </row>
    <row r="429" spans="2:4">
      <c r="B429" t="s">
        <v>431</v>
      </c>
      <c r="C429" s="3">
        <v>2.3283576058608104</v>
      </c>
      <c r="D429" s="6">
        <v>0.882427352391849</v>
      </c>
    </row>
    <row r="430" spans="2:4">
      <c r="B430" t="s">
        <v>432</v>
      </c>
      <c r="C430" s="3">
        <v>0.66525675804679607</v>
      </c>
      <c r="D430" s="6">
        <v>0.38088823764960883</v>
      </c>
    </row>
    <row r="431" spans="2:4">
      <c r="B431" t="s">
        <v>433</v>
      </c>
      <c r="C431" s="3">
        <v>2.882154194540806</v>
      </c>
      <c r="D431" s="6">
        <v>4.5694620784705497</v>
      </c>
    </row>
    <row r="432" spans="2:4">
      <c r="B432" t="s">
        <v>434</v>
      </c>
      <c r="C432" s="3">
        <v>1.6059872396447967</v>
      </c>
      <c r="D432" s="6">
        <v>2.9778328746655567</v>
      </c>
    </row>
    <row r="433" spans="2:4">
      <c r="B433" t="s">
        <v>435</v>
      </c>
      <c r="C433" s="3">
        <v>5.4063647792528631</v>
      </c>
      <c r="D433" s="6">
        <v>1.2287171268754671</v>
      </c>
    </row>
    <row r="434" spans="2:4">
      <c r="B434" t="s">
        <v>436</v>
      </c>
      <c r="C434" s="3">
        <v>1.5278031686414968</v>
      </c>
      <c r="D434" s="6">
        <v>3.7580911891140834</v>
      </c>
    </row>
    <row r="435" spans="2:4">
      <c r="B435" t="s">
        <v>437</v>
      </c>
      <c r="C435" s="3">
        <v>0.27217534729827153</v>
      </c>
      <c r="D435" s="6">
        <v>0.31679701327502646</v>
      </c>
    </row>
    <row r="436" spans="2:4">
      <c r="B436" t="s">
        <v>438</v>
      </c>
      <c r="C436" s="3">
        <v>0.33846324657823545</v>
      </c>
      <c r="D436" s="6">
        <v>1.1375708151625252</v>
      </c>
    </row>
    <row r="437" spans="2:4">
      <c r="B437" t="s">
        <v>439</v>
      </c>
      <c r="C437" s="3">
        <v>0.61698735753312761</v>
      </c>
      <c r="D437" s="6">
        <v>0.5746992209085906</v>
      </c>
    </row>
    <row r="438" spans="2:4">
      <c r="B438" t="s">
        <v>440</v>
      </c>
      <c r="C438" s="3">
        <v>2.9861269262395793</v>
      </c>
      <c r="D438" s="6">
        <v>4.8883173851577251</v>
      </c>
    </row>
    <row r="439" spans="2:4">
      <c r="B439" t="s">
        <v>441</v>
      </c>
      <c r="C439" s="3">
        <v>1.4020910642589626</v>
      </c>
      <c r="D439" s="6">
        <v>4.0010203749757958</v>
      </c>
    </row>
    <row r="440" spans="2:4">
      <c r="B440" t="s">
        <v>442</v>
      </c>
      <c r="C440" s="3">
        <v>3.0247491908361148</v>
      </c>
      <c r="D440" s="6">
        <v>3.318315342824786</v>
      </c>
    </row>
    <row r="441" spans="2:4">
      <c r="B441" t="s">
        <v>443</v>
      </c>
      <c r="C441" s="3">
        <v>2.1292204029341777</v>
      </c>
      <c r="D441" s="6">
        <v>0.32777414279759742</v>
      </c>
    </row>
    <row r="442" spans="2:4">
      <c r="B442" t="s">
        <v>444</v>
      </c>
      <c r="C442" s="3">
        <v>1.3327119335061006</v>
      </c>
      <c r="D442" s="6">
        <v>0.6078247731523212</v>
      </c>
    </row>
    <row r="443" spans="2:4">
      <c r="B443" t="s">
        <v>445</v>
      </c>
      <c r="C443" s="3">
        <v>9.4123904298982346</v>
      </c>
      <c r="D443" s="6">
        <v>2.6131790359791709</v>
      </c>
    </row>
    <row r="444" spans="2:4">
      <c r="B444" t="s">
        <v>446</v>
      </c>
      <c r="C444" s="3">
        <v>3.526613885702611</v>
      </c>
      <c r="D444" s="6">
        <v>1.5112643259320864</v>
      </c>
    </row>
    <row r="445" spans="2:4">
      <c r="B445" t="s">
        <v>447</v>
      </c>
      <c r="C445" s="3">
        <v>0.89383055352051677</v>
      </c>
      <c r="D445" s="6">
        <v>1.2101295785537114</v>
      </c>
    </row>
    <row r="446" spans="2:4">
      <c r="B446" t="s">
        <v>448</v>
      </c>
      <c r="C446" s="3">
        <v>3.5097910364284335</v>
      </c>
      <c r="D446" s="6">
        <v>0.67139620568315439</v>
      </c>
    </row>
    <row r="447" spans="2:4">
      <c r="B447" t="s">
        <v>449</v>
      </c>
      <c r="C447" s="3">
        <v>2.2365946782200948E-2</v>
      </c>
      <c r="D447" s="6">
        <v>5.6412644401840728</v>
      </c>
    </row>
    <row r="448" spans="2:4">
      <c r="B448" t="s">
        <v>450</v>
      </c>
      <c r="C448" s="3">
        <v>0.67607004142463201</v>
      </c>
      <c r="D448" s="6">
        <v>3.5803650816396098</v>
      </c>
    </row>
    <row r="449" spans="2:4">
      <c r="B449" t="s">
        <v>451</v>
      </c>
      <c r="C449" s="3">
        <v>1.7426346614374455</v>
      </c>
      <c r="D449" s="6">
        <v>4.1240903995025153</v>
      </c>
    </row>
    <row r="450" spans="2:4">
      <c r="B450" t="s">
        <v>452</v>
      </c>
      <c r="C450" s="3">
        <v>0.55311109808533099</v>
      </c>
      <c r="D450" s="6">
        <v>2.4500929582239013</v>
      </c>
    </row>
    <row r="451" spans="2:4">
      <c r="B451" t="s">
        <v>453</v>
      </c>
      <c r="C451" s="3">
        <v>0.44835424763352966</v>
      </c>
      <c r="D451" s="6">
        <v>0.71357057015460856</v>
      </c>
    </row>
    <row r="452" spans="2:4">
      <c r="B452" t="s">
        <v>454</v>
      </c>
      <c r="C452" s="3">
        <v>0.12069631289255939</v>
      </c>
      <c r="D452" s="6">
        <v>0.51392390673032207</v>
      </c>
    </row>
    <row r="453" spans="2:4">
      <c r="B453" t="s">
        <v>455</v>
      </c>
      <c r="C453" s="3">
        <v>0.19026900471760716</v>
      </c>
      <c r="D453" s="6">
        <v>0.65330260806842277</v>
      </c>
    </row>
    <row r="454" spans="2:4">
      <c r="B454" t="s">
        <v>456</v>
      </c>
      <c r="C454" s="3">
        <v>3.2540883439950394</v>
      </c>
      <c r="D454" s="6">
        <v>0.43066846252375668</v>
      </c>
    </row>
    <row r="455" spans="2:4">
      <c r="B455" t="s">
        <v>457</v>
      </c>
      <c r="C455" s="3">
        <v>4.8513678553227999</v>
      </c>
      <c r="D455" s="6">
        <v>2.3219135351758045</v>
      </c>
    </row>
    <row r="456" spans="2:4">
      <c r="B456" t="s">
        <v>458</v>
      </c>
      <c r="C456" s="3">
        <v>6.6903741082764565</v>
      </c>
      <c r="D456" s="6">
        <v>2.3652082958658385</v>
      </c>
    </row>
    <row r="457" spans="2:4">
      <c r="B457" t="s">
        <v>459</v>
      </c>
      <c r="C457" s="3">
        <v>0.3791578599873846</v>
      </c>
      <c r="D457" s="6">
        <v>2.7704332377890664</v>
      </c>
    </row>
    <row r="458" spans="2:4">
      <c r="B458" t="s">
        <v>460</v>
      </c>
      <c r="C458" s="3">
        <v>0.43295606816321819</v>
      </c>
      <c r="D458" s="6">
        <v>2.724455408588911</v>
      </c>
    </row>
    <row r="459" spans="2:4">
      <c r="B459" t="s">
        <v>461</v>
      </c>
      <c r="C459" s="3">
        <v>0.48435903406073211</v>
      </c>
      <c r="D459" s="6">
        <v>2.8797937716956148</v>
      </c>
    </row>
    <row r="460" spans="2:4">
      <c r="B460" t="s">
        <v>462</v>
      </c>
      <c r="C460" s="3">
        <v>3.5493406302451045</v>
      </c>
      <c r="D460" s="6">
        <v>0.52369968124217881</v>
      </c>
    </row>
    <row r="461" spans="2:4">
      <c r="B461" t="s">
        <v>463</v>
      </c>
      <c r="C461" s="3">
        <v>6.6463764700991144</v>
      </c>
      <c r="D461" s="6">
        <v>1.9865766717652984</v>
      </c>
    </row>
    <row r="462" spans="2:4">
      <c r="B462" t="s">
        <v>464</v>
      </c>
      <c r="C462" s="3">
        <v>4.8735828617520136</v>
      </c>
      <c r="D462" s="6">
        <v>2.1311341627196949</v>
      </c>
    </row>
    <row r="463" spans="2:4">
      <c r="B463" t="s">
        <v>465</v>
      </c>
      <c r="C463" s="3">
        <v>0.67919640858289587</v>
      </c>
      <c r="D463" s="6">
        <v>2.8356036185826754E-2</v>
      </c>
    </row>
    <row r="464" spans="2:4">
      <c r="B464" t="s">
        <v>466</v>
      </c>
      <c r="C464" s="3">
        <v>1.6446991515254816</v>
      </c>
      <c r="D464" s="6">
        <v>0.53944136557689382</v>
      </c>
    </row>
    <row r="465" spans="2:4">
      <c r="B465" t="s">
        <v>467</v>
      </c>
      <c r="C465" s="3">
        <v>1.9471111143774049</v>
      </c>
      <c r="D465" s="6">
        <v>1.7436131715094549</v>
      </c>
    </row>
    <row r="466" spans="2:4">
      <c r="B466" t="s">
        <v>468</v>
      </c>
      <c r="C466" s="3">
        <v>6.2721528968666806</v>
      </c>
      <c r="D466" s="6">
        <v>8.3642473494415975E-2</v>
      </c>
    </row>
    <row r="467" spans="2:4">
      <c r="B467" t="s">
        <v>469</v>
      </c>
      <c r="C467" s="3">
        <v>5.6897923904428147</v>
      </c>
      <c r="D467" s="6">
        <v>0.57005732193674252</v>
      </c>
    </row>
    <row r="468" spans="2:4">
      <c r="B468" t="s">
        <v>470</v>
      </c>
      <c r="C468" s="3">
        <v>2.1570349168193905</v>
      </c>
      <c r="D468" s="6">
        <v>7.9978269670835003</v>
      </c>
    </row>
    <row r="469" spans="2:4">
      <c r="B469" t="s">
        <v>471</v>
      </c>
      <c r="C469" s="3">
        <v>4.2644841306776406</v>
      </c>
      <c r="D469" s="6">
        <v>3.7910753513415787</v>
      </c>
    </row>
    <row r="470" spans="2:4">
      <c r="B470" t="s">
        <v>472</v>
      </c>
      <c r="C470" s="3">
        <v>3.5278127884318415</v>
      </c>
      <c r="D470" s="6">
        <v>1.1030934817988158</v>
      </c>
    </row>
    <row r="471" spans="2:4">
      <c r="B471" t="s">
        <v>473</v>
      </c>
      <c r="C471" s="3">
        <v>0.54899809127360721</v>
      </c>
      <c r="D471" s="6">
        <v>7.3629149785921291</v>
      </c>
    </row>
    <row r="472" spans="2:4">
      <c r="B472" t="s">
        <v>474</v>
      </c>
      <c r="C472" s="3">
        <v>4.3764114249330603</v>
      </c>
      <c r="D472" s="6">
        <v>2.653110870582585</v>
      </c>
    </row>
    <row r="473" spans="2:4">
      <c r="B473" t="s">
        <v>475</v>
      </c>
      <c r="C473" s="3">
        <v>6.3119748638296826</v>
      </c>
      <c r="D473" s="6">
        <v>1.9681610348731406</v>
      </c>
    </row>
    <row r="474" spans="2:4">
      <c r="B474" t="s">
        <v>476</v>
      </c>
      <c r="C474" s="3">
        <v>0.91801383300157902</v>
      </c>
      <c r="D474" s="6">
        <v>0.87181834062212971</v>
      </c>
    </row>
    <row r="475" spans="2:4">
      <c r="B475" t="s">
        <v>477</v>
      </c>
      <c r="C475" s="3">
        <v>1.6289128098024979</v>
      </c>
      <c r="D475" s="6">
        <v>0.59098036839906465</v>
      </c>
    </row>
    <row r="476" spans="2:4">
      <c r="B476" t="s">
        <v>478</v>
      </c>
      <c r="C476" s="3">
        <v>6.8375245720513558</v>
      </c>
      <c r="D476" s="6">
        <v>2.9202831396014139</v>
      </c>
    </row>
    <row r="477" spans="2:4">
      <c r="B477" t="s">
        <v>479</v>
      </c>
      <c r="C477" s="3">
        <v>0.6722594486064507</v>
      </c>
      <c r="D477" s="6">
        <v>0.58044966339061888</v>
      </c>
    </row>
    <row r="478" spans="2:4">
      <c r="B478" t="s">
        <v>480</v>
      </c>
      <c r="C478" s="3">
        <v>2.230100372847073</v>
      </c>
      <c r="D478" s="6">
        <v>5.4228201627197228</v>
      </c>
    </row>
    <row r="479" spans="2:4">
      <c r="B479" t="s">
        <v>481</v>
      </c>
      <c r="C479" s="3">
        <v>1.4036017900099853</v>
      </c>
      <c r="D479" s="6">
        <v>2.0057626060150158</v>
      </c>
    </row>
    <row r="480" spans="2:4">
      <c r="B480" t="s">
        <v>482</v>
      </c>
      <c r="C480" s="3">
        <v>5.0327014339148146</v>
      </c>
      <c r="D480" s="6">
        <v>2.2086725088414383</v>
      </c>
    </row>
    <row r="481" spans="2:4">
      <c r="B481" t="s">
        <v>483</v>
      </c>
      <c r="C481" s="3">
        <v>2.7835804934806361</v>
      </c>
      <c r="D481" s="6">
        <v>1.3257421352940588</v>
      </c>
    </row>
    <row r="482" spans="2:4">
      <c r="B482" t="s">
        <v>484</v>
      </c>
      <c r="C482" s="3">
        <v>3.5199124036683633</v>
      </c>
      <c r="D482" s="6">
        <v>0.31964032271716269</v>
      </c>
    </row>
    <row r="483" spans="2:4">
      <c r="B483" t="s">
        <v>485</v>
      </c>
      <c r="C483" s="3">
        <v>1.6087185834998037</v>
      </c>
      <c r="D483" s="6">
        <v>3.7111466288509924</v>
      </c>
    </row>
    <row r="484" spans="2:4">
      <c r="B484" t="s">
        <v>486</v>
      </c>
      <c r="C484" s="3">
        <v>2.136748429390015</v>
      </c>
      <c r="D484" s="6">
        <v>3.7220480449884983</v>
      </c>
    </row>
    <row r="485" spans="2:4">
      <c r="B485" t="s">
        <v>487</v>
      </c>
      <c r="C485" s="3">
        <v>12.090974097933572</v>
      </c>
      <c r="D485" s="6">
        <v>1.3902098779559158</v>
      </c>
    </row>
    <row r="486" spans="2:4">
      <c r="B486" t="s">
        <v>488</v>
      </c>
      <c r="C486" s="3">
        <v>6.3329499279711374</v>
      </c>
      <c r="D486" s="6">
        <v>0.5801489426395231</v>
      </c>
    </row>
    <row r="487" spans="2:4">
      <c r="B487" t="s">
        <v>489</v>
      </c>
      <c r="C487" s="3">
        <v>2.0060101914824005</v>
      </c>
      <c r="D487" s="6">
        <v>0.84555949857794044</v>
      </c>
    </row>
    <row r="488" spans="2:4">
      <c r="B488" t="s">
        <v>490</v>
      </c>
      <c r="C488" s="3">
        <v>2.0943586630524553</v>
      </c>
      <c r="D488" s="6">
        <v>0.17457621780062568</v>
      </c>
    </row>
    <row r="489" spans="2:4">
      <c r="B489" t="s">
        <v>491</v>
      </c>
      <c r="C489" s="3">
        <v>7.5182847052269413</v>
      </c>
      <c r="D489" s="6">
        <v>3.7316273610941177</v>
      </c>
    </row>
    <row r="490" spans="2:4">
      <c r="B490" t="s">
        <v>492</v>
      </c>
      <c r="C490" s="3">
        <v>0.88324773917394162</v>
      </c>
      <c r="D490" s="6">
        <v>2.9227221851143033</v>
      </c>
    </row>
    <row r="491" spans="2:4">
      <c r="B491" t="s">
        <v>493</v>
      </c>
      <c r="C491" s="3">
        <v>7.8575330851313359</v>
      </c>
      <c r="D491" s="6">
        <v>8.02321897451111</v>
      </c>
    </row>
    <row r="492" spans="2:4">
      <c r="B492" t="s">
        <v>494</v>
      </c>
      <c r="C492" s="3">
        <v>1.5398976982204462</v>
      </c>
      <c r="D492" s="6">
        <v>2.8693565102035898</v>
      </c>
    </row>
    <row r="493" spans="2:4">
      <c r="B493" t="s">
        <v>495</v>
      </c>
      <c r="C493" s="3">
        <v>2.9550052759329439</v>
      </c>
      <c r="D493" s="6">
        <v>2.4590689831110164</v>
      </c>
    </row>
    <row r="494" spans="2:4">
      <c r="B494" t="s">
        <v>496</v>
      </c>
      <c r="C494" s="3">
        <v>0.81711860194060959</v>
      </c>
      <c r="D494" s="6">
        <v>0.34091747414874973</v>
      </c>
    </row>
    <row r="495" spans="2:4">
      <c r="B495" t="s">
        <v>497</v>
      </c>
      <c r="C495" s="3">
        <v>8.1803522740204784</v>
      </c>
      <c r="D495" s="6">
        <v>5.3732431559638805</v>
      </c>
    </row>
    <row r="496" spans="2:4">
      <c r="B496" t="s">
        <v>498</v>
      </c>
      <c r="C496" s="3">
        <v>1.2125279505643769</v>
      </c>
      <c r="D496" s="6">
        <v>2.3661871001948689</v>
      </c>
    </row>
    <row r="497" spans="2:4">
      <c r="B497" t="s">
        <v>499</v>
      </c>
      <c r="C497" s="3">
        <v>3.5745697531468665</v>
      </c>
      <c r="D497" s="6">
        <v>1.9323123039876786</v>
      </c>
    </row>
    <row r="498" spans="2:4">
      <c r="B498" t="s">
        <v>500</v>
      </c>
      <c r="C498" s="3">
        <v>1.3786264934757184</v>
      </c>
      <c r="D498" s="6">
        <v>1.8866223932696746</v>
      </c>
    </row>
    <row r="499" spans="2:4">
      <c r="B499" t="s">
        <v>501</v>
      </c>
      <c r="C499" s="3">
        <v>1.5973275307786516</v>
      </c>
      <c r="D499" s="6">
        <v>8.8875696090285743</v>
      </c>
    </row>
    <row r="500" spans="2:4">
      <c r="B500" t="s">
        <v>502</v>
      </c>
      <c r="C500" s="3">
        <v>2.7203548574108192</v>
      </c>
      <c r="D500" s="6">
        <v>1.5376876063687464</v>
      </c>
    </row>
    <row r="501" spans="2:4">
      <c r="B501" t="s">
        <v>503</v>
      </c>
      <c r="C501" s="3">
        <v>0.52006267149041008</v>
      </c>
      <c r="D501" s="6">
        <v>0.575958444315542</v>
      </c>
    </row>
    <row r="502" spans="2:4">
      <c r="B502" t="s">
        <v>504</v>
      </c>
      <c r="C502" s="3">
        <v>2.4236487007507934</v>
      </c>
      <c r="D502" s="6">
        <v>0.95321634071045225</v>
      </c>
    </row>
    <row r="503" spans="2:4">
      <c r="B503" t="s">
        <v>505</v>
      </c>
      <c r="C503" s="3">
        <v>0.61049982992540353</v>
      </c>
      <c r="D503" s="6">
        <v>1.4769314800403017</v>
      </c>
    </row>
    <row r="504" spans="2:4">
      <c r="B504" t="s">
        <v>506</v>
      </c>
      <c r="C504" s="3">
        <v>0.3515695090437882</v>
      </c>
      <c r="D504" s="6">
        <v>0.91568256800515702</v>
      </c>
    </row>
    <row r="505" spans="2:4">
      <c r="B505" t="s">
        <v>507</v>
      </c>
      <c r="C505" s="3">
        <v>2.5960741190700323</v>
      </c>
      <c r="D505" s="6">
        <v>5.894979549085086</v>
      </c>
    </row>
    <row r="506" spans="2:4">
      <c r="B506" t="s">
        <v>508</v>
      </c>
      <c r="C506" s="3">
        <v>7.275050630680985</v>
      </c>
      <c r="D506" s="6">
        <v>8.0168127840304688</v>
      </c>
    </row>
    <row r="507" spans="2:4">
      <c r="B507" t="s">
        <v>509</v>
      </c>
      <c r="C507" s="3">
        <v>0.59255040998261344</v>
      </c>
      <c r="D507" s="6">
        <v>4.3937983851173037</v>
      </c>
    </row>
    <row r="508" spans="2:4">
      <c r="B508" t="s">
        <v>510</v>
      </c>
      <c r="C508" s="3">
        <v>1.9881533482827722</v>
      </c>
      <c r="D508" s="6">
        <v>0.35772630381991399</v>
      </c>
    </row>
    <row r="509" spans="2:4">
      <c r="B509" t="s">
        <v>511</v>
      </c>
      <c r="C509" s="3">
        <v>3.3323272157999537</v>
      </c>
      <c r="D509" s="6">
        <v>0.398488205230209</v>
      </c>
    </row>
    <row r="510" spans="2:4">
      <c r="B510" t="s">
        <v>512</v>
      </c>
      <c r="C510" s="3">
        <v>0.5129523572965291</v>
      </c>
      <c r="D510" s="6">
        <v>0.69628768747618852</v>
      </c>
    </row>
    <row r="511" spans="2:4">
      <c r="B511" t="s">
        <v>513</v>
      </c>
      <c r="C511" s="3">
        <v>1.3366112099468523</v>
      </c>
      <c r="D511" s="6">
        <v>0.30557902789094016</v>
      </c>
    </row>
    <row r="512" spans="2:4">
      <c r="B512" t="s">
        <v>514</v>
      </c>
      <c r="C512" s="3">
        <v>13.204024292107817</v>
      </c>
      <c r="D512" s="6">
        <v>1.362975772538539</v>
      </c>
    </row>
    <row r="513" spans="2:4">
      <c r="B513" t="s">
        <v>515</v>
      </c>
      <c r="C513" s="3">
        <v>1.6413671412996407</v>
      </c>
      <c r="D513" s="6">
        <v>1.0520592183566757</v>
      </c>
    </row>
    <row r="514" spans="2:4">
      <c r="B514" t="s">
        <v>516</v>
      </c>
      <c r="C514" s="3">
        <v>0.72203523696273653</v>
      </c>
      <c r="D514" s="6">
        <v>0.23509000225522075</v>
      </c>
    </row>
    <row r="515" spans="2:4">
      <c r="B515" t="s">
        <v>517</v>
      </c>
      <c r="C515" s="3">
        <v>0.86801353424259209</v>
      </c>
      <c r="D515" s="6">
        <v>4.5293913664311427</v>
      </c>
    </row>
    <row r="516" spans="2:4">
      <c r="B516" t="s">
        <v>518</v>
      </c>
      <c r="C516" s="3">
        <v>1.9376543700423947</v>
      </c>
      <c r="D516" s="6">
        <v>2.7469810145782199</v>
      </c>
    </row>
    <row r="517" spans="2:4">
      <c r="B517" t="s">
        <v>519</v>
      </c>
      <c r="C517" s="3">
        <v>4.5981596755656033</v>
      </c>
      <c r="D517" s="6">
        <v>1.6366064622790668</v>
      </c>
    </row>
    <row r="518" spans="2:4">
      <c r="B518" t="s">
        <v>520</v>
      </c>
      <c r="C518" s="3">
        <v>0.76154869493251898</v>
      </c>
      <c r="D518" s="6">
        <v>0.5733708430249288</v>
      </c>
    </row>
    <row r="519" spans="2:4">
      <c r="B519" t="s">
        <v>521</v>
      </c>
      <c r="C519" s="3">
        <v>2.4652579986461478</v>
      </c>
      <c r="D519" s="6">
        <v>20.566534535519747</v>
      </c>
    </row>
    <row r="520" spans="2:4">
      <c r="B520" t="s">
        <v>522</v>
      </c>
      <c r="C520" s="3">
        <v>0.14593630676748109</v>
      </c>
      <c r="D520" s="6">
        <v>2.3188132543826256</v>
      </c>
    </row>
    <row r="521" spans="2:4">
      <c r="B521" t="s">
        <v>523</v>
      </c>
      <c r="C521" s="3">
        <v>0.16434992821663291</v>
      </c>
      <c r="D521" s="6">
        <v>1.9661174310127096</v>
      </c>
    </row>
    <row r="522" spans="2:4">
      <c r="B522" t="s">
        <v>524</v>
      </c>
      <c r="C522" s="3">
        <v>7.3971457541443755</v>
      </c>
      <c r="D522" s="6">
        <v>4.8105427154601692</v>
      </c>
    </row>
    <row r="523" spans="2:4">
      <c r="B523" t="s">
        <v>525</v>
      </c>
      <c r="C523" s="3">
        <v>2.9710644802470334</v>
      </c>
      <c r="D523" s="6">
        <v>0.4552275380844002</v>
      </c>
    </row>
    <row r="524" spans="2:4">
      <c r="B524" t="s">
        <v>526</v>
      </c>
      <c r="C524" s="3">
        <v>1.543499777039711</v>
      </c>
      <c r="D524" s="6">
        <v>1.5607951430968099</v>
      </c>
    </row>
    <row r="525" spans="2:4">
      <c r="B525" t="s">
        <v>527</v>
      </c>
      <c r="C525" s="3">
        <v>1.2840975879879359</v>
      </c>
      <c r="D525" s="6">
        <v>0.66116682523698744</v>
      </c>
    </row>
    <row r="526" spans="2:4">
      <c r="B526" t="s">
        <v>528</v>
      </c>
      <c r="C526" s="3">
        <v>0.67983739376788799</v>
      </c>
      <c r="D526" s="6">
        <v>0.18799558567209165</v>
      </c>
    </row>
    <row r="527" spans="2:4">
      <c r="B527" t="s">
        <v>529</v>
      </c>
      <c r="C527" s="3">
        <v>5.3282499574012192</v>
      </c>
      <c r="D527" s="6">
        <v>0.88768513008032035</v>
      </c>
    </row>
    <row r="528" spans="2:4">
      <c r="B528" t="s">
        <v>530</v>
      </c>
      <c r="C528" s="3">
        <v>4.5267550959869807</v>
      </c>
      <c r="D528" s="6">
        <v>3.5199116391713252</v>
      </c>
    </row>
    <row r="529" spans="2:4">
      <c r="B529" t="s">
        <v>531</v>
      </c>
      <c r="C529" s="3">
        <v>0.68730446603964823</v>
      </c>
      <c r="D529" s="6">
        <v>5.8024362684804176</v>
      </c>
    </row>
    <row r="530" spans="2:4">
      <c r="B530" t="s">
        <v>532</v>
      </c>
      <c r="C530" s="3">
        <v>2.0056927312305364</v>
      </c>
      <c r="D530" s="6">
        <v>4.1563835164165868</v>
      </c>
    </row>
    <row r="531" spans="2:4">
      <c r="B531" t="s">
        <v>533</v>
      </c>
      <c r="C531" s="3">
        <v>0.51724225897390264</v>
      </c>
      <c r="D531" s="6">
        <v>0.64774476897404587</v>
      </c>
    </row>
    <row r="532" spans="2:4">
      <c r="B532" t="s">
        <v>534</v>
      </c>
      <c r="C532" s="3">
        <v>1.2126306046686963</v>
      </c>
      <c r="D532" s="6">
        <v>5.6239492402111475</v>
      </c>
    </row>
    <row r="533" spans="2:4">
      <c r="B533" t="s">
        <v>535</v>
      </c>
      <c r="C533" s="3">
        <v>9.9636693711009467</v>
      </c>
      <c r="D533" s="6">
        <v>0.23835862341435135</v>
      </c>
    </row>
    <row r="534" spans="2:4">
      <c r="B534" t="s">
        <v>536</v>
      </c>
      <c r="C534" s="3">
        <v>1.5309110454625872</v>
      </c>
      <c r="D534" s="6">
        <v>0.47603443331777856</v>
      </c>
    </row>
    <row r="535" spans="2:4">
      <c r="B535" t="s">
        <v>537</v>
      </c>
      <c r="C535" s="3">
        <v>1.2179806748320272</v>
      </c>
      <c r="D535" s="6">
        <v>9.0374862785196814</v>
      </c>
    </row>
    <row r="536" spans="2:4">
      <c r="B536" t="s">
        <v>538</v>
      </c>
      <c r="C536" s="3">
        <v>2.6237140376666045E-2</v>
      </c>
      <c r="D536" s="6">
        <v>7.4664785580294097</v>
      </c>
    </row>
    <row r="537" spans="2:4">
      <c r="B537" t="s">
        <v>539</v>
      </c>
      <c r="C537" s="3">
        <v>3.1677686271488672</v>
      </c>
      <c r="D537" s="6">
        <v>1.5916047536708482</v>
      </c>
    </row>
    <row r="538" spans="2:4">
      <c r="B538" t="s">
        <v>540</v>
      </c>
      <c r="C538" s="3">
        <v>0.18355443431590235</v>
      </c>
      <c r="D538" s="6">
        <v>3.5162670762112529</v>
      </c>
    </row>
    <row r="539" spans="2:4">
      <c r="B539" t="s">
        <v>541</v>
      </c>
      <c r="C539" s="3">
        <v>7.2163954456835402</v>
      </c>
      <c r="D539" s="6">
        <v>8.2242737581835854</v>
      </c>
    </row>
    <row r="540" spans="2:4">
      <c r="B540" t="s">
        <v>542</v>
      </c>
      <c r="C540" s="3">
        <v>0.65065978396279944</v>
      </c>
      <c r="D540" s="6">
        <v>2.9354421797725707</v>
      </c>
    </row>
    <row r="541" spans="2:4">
      <c r="B541" t="s">
        <v>543</v>
      </c>
      <c r="C541" s="3">
        <v>2.2900757832031702</v>
      </c>
      <c r="D541" s="6">
        <v>0.9258357946172866</v>
      </c>
    </row>
    <row r="542" spans="2:4">
      <c r="B542" t="s">
        <v>544</v>
      </c>
      <c r="C542" s="3">
        <v>2.1469309036621795</v>
      </c>
      <c r="D542" s="6">
        <v>1.6688062541473889</v>
      </c>
    </row>
    <row r="543" spans="2:4">
      <c r="B543" t="s">
        <v>545</v>
      </c>
      <c r="C543" s="3">
        <v>4.298187435440215</v>
      </c>
      <c r="D543" s="6">
        <v>1.4875781716255583</v>
      </c>
    </row>
    <row r="544" spans="2:4">
      <c r="B544" t="s">
        <v>546</v>
      </c>
      <c r="C544" s="3">
        <v>0.67045999776857856</v>
      </c>
      <c r="D544" s="6">
        <v>5.1520438003547495</v>
      </c>
    </row>
    <row r="545" spans="2:4">
      <c r="B545" t="s">
        <v>547</v>
      </c>
      <c r="C545" s="3">
        <v>0.51150607545779136</v>
      </c>
      <c r="D545" s="6">
        <v>0.16103221796081132</v>
      </c>
    </row>
    <row r="546" spans="2:4">
      <c r="B546" t="s">
        <v>548</v>
      </c>
      <c r="C546" s="3">
        <v>4.076435090770798</v>
      </c>
      <c r="D546" s="6">
        <v>2.0476960464183644</v>
      </c>
    </row>
    <row r="547" spans="2:4">
      <c r="B547" t="s">
        <v>549</v>
      </c>
      <c r="C547" s="3">
        <v>0.78331609363001742</v>
      </c>
      <c r="D547" s="6">
        <v>4.1050721912818853</v>
      </c>
    </row>
    <row r="548" spans="2:4">
      <c r="B548" t="s">
        <v>550</v>
      </c>
      <c r="C548" s="3">
        <v>6.3420330993708856</v>
      </c>
      <c r="D548" s="6">
        <v>2.2304827176830679</v>
      </c>
    </row>
    <row r="549" spans="2:4">
      <c r="B549" t="s">
        <v>551</v>
      </c>
      <c r="C549" s="3">
        <v>6.6274351390369244</v>
      </c>
      <c r="D549" s="6">
        <v>3.7921315075705415</v>
      </c>
    </row>
    <row r="550" spans="2:4">
      <c r="B550" t="s">
        <v>552</v>
      </c>
      <c r="C550" s="3">
        <v>0.37439688530606502</v>
      </c>
      <c r="D550" s="6">
        <v>1.0711532280406426</v>
      </c>
    </row>
    <row r="551" spans="2:4">
      <c r="B551" t="s">
        <v>553</v>
      </c>
      <c r="C551" s="3">
        <v>0.66625651615460924</v>
      </c>
      <c r="D551" s="6">
        <v>2.2679693250961774</v>
      </c>
    </row>
    <row r="552" spans="2:4">
      <c r="B552" t="s">
        <v>554</v>
      </c>
      <c r="C552" s="3">
        <v>6.2177445149093726</v>
      </c>
      <c r="D552" s="6">
        <v>1.7187661049837228</v>
      </c>
    </row>
    <row r="553" spans="2:4">
      <c r="B553" t="s">
        <v>555</v>
      </c>
      <c r="C553" s="3">
        <v>4.3007672582980438</v>
      </c>
      <c r="D553" s="6">
        <v>1.1444994932509513</v>
      </c>
    </row>
    <row r="554" spans="2:4">
      <c r="B554" t="s">
        <v>556</v>
      </c>
      <c r="C554" s="3">
        <v>0.16200222245535634</v>
      </c>
      <c r="D554" s="6">
        <v>0.10850742888992046</v>
      </c>
    </row>
    <row r="555" spans="2:4">
      <c r="B555" t="s">
        <v>557</v>
      </c>
      <c r="C555" s="3">
        <v>2.9464847491907742</v>
      </c>
      <c r="D555" s="6">
        <v>0.19300521271214882</v>
      </c>
    </row>
    <row r="556" spans="2:4">
      <c r="B556" t="s">
        <v>558</v>
      </c>
      <c r="C556" s="3">
        <v>3.1182874738486639</v>
      </c>
      <c r="D556" s="6">
        <v>0.84381661114882844</v>
      </c>
    </row>
    <row r="557" spans="2:4">
      <c r="B557" t="s">
        <v>559</v>
      </c>
      <c r="C557" s="3">
        <v>4.3840654437855244</v>
      </c>
      <c r="D557" s="6">
        <v>2.7662174608994778</v>
      </c>
    </row>
    <row r="558" spans="2:4">
      <c r="B558" t="s">
        <v>560</v>
      </c>
      <c r="C558" s="3">
        <v>7.5659831627725245</v>
      </c>
      <c r="D558" s="6">
        <v>0.23175674490312012</v>
      </c>
    </row>
    <row r="559" spans="2:4">
      <c r="B559" t="s">
        <v>561</v>
      </c>
      <c r="C559" s="3">
        <v>2.6763059788976218</v>
      </c>
      <c r="D559" s="6">
        <v>4.5696949150007411</v>
      </c>
    </row>
    <row r="560" spans="2:4">
      <c r="B560" t="s">
        <v>562</v>
      </c>
      <c r="C560" s="3">
        <v>1.3847582063806505</v>
      </c>
      <c r="D560" s="6">
        <v>0.79648240324053743</v>
      </c>
    </row>
    <row r="561" spans="2:4">
      <c r="B561" t="s">
        <v>563</v>
      </c>
      <c r="C561" s="3">
        <v>2.7470656693419722</v>
      </c>
      <c r="D561" s="6">
        <v>9.6737630069121607</v>
      </c>
    </row>
    <row r="562" spans="2:4">
      <c r="B562" t="s">
        <v>564</v>
      </c>
      <c r="C562" s="3">
        <v>0.6848616918145789</v>
      </c>
      <c r="D562" s="6">
        <v>0.54921945417862328</v>
      </c>
    </row>
    <row r="563" spans="2:4">
      <c r="B563" t="s">
        <v>565</v>
      </c>
      <c r="C563" s="3">
        <v>1.1386470599157903E-2</v>
      </c>
      <c r="D563" s="6">
        <v>3.665696736596062</v>
      </c>
    </row>
    <row r="564" spans="2:4">
      <c r="B564" t="s">
        <v>566</v>
      </c>
      <c r="C564" s="3">
        <v>6.8886199395634495</v>
      </c>
      <c r="D564" s="6">
        <v>5.3171282235128556</v>
      </c>
    </row>
    <row r="565" spans="2:4">
      <c r="B565" t="s">
        <v>567</v>
      </c>
      <c r="C565" s="3">
        <v>0.50678225622904538</v>
      </c>
      <c r="D565" s="6">
        <v>2.2828163437989089</v>
      </c>
    </row>
    <row r="566" spans="2:4">
      <c r="B566" t="s">
        <v>568</v>
      </c>
      <c r="C566" s="3">
        <v>1.2852596667229945</v>
      </c>
      <c r="D566" s="6">
        <v>0.56464219131746307</v>
      </c>
    </row>
    <row r="567" spans="2:4">
      <c r="B567" t="s">
        <v>569</v>
      </c>
      <c r="C567" s="3">
        <v>4.1875140151855259</v>
      </c>
      <c r="D567" s="6">
        <v>2.3647779781751086</v>
      </c>
    </row>
    <row r="568" spans="2:4">
      <c r="B568" t="s">
        <v>570</v>
      </c>
      <c r="C568" s="3">
        <v>1.7567886724980526</v>
      </c>
      <c r="D568" s="6">
        <v>4.2793717065136558</v>
      </c>
    </row>
    <row r="569" spans="2:4">
      <c r="B569" t="s">
        <v>571</v>
      </c>
      <c r="C569" s="3">
        <v>2.7860330084822653</v>
      </c>
      <c r="D569" s="6">
        <v>1.0803491585433802</v>
      </c>
    </row>
    <row r="570" spans="2:4">
      <c r="B570" t="s">
        <v>572</v>
      </c>
      <c r="C570" s="3">
        <v>1.0123253580781779</v>
      </c>
      <c r="D570" s="6">
        <v>0.10804377394142686</v>
      </c>
    </row>
    <row r="571" spans="2:4">
      <c r="B571" t="s">
        <v>573</v>
      </c>
      <c r="C571" s="3">
        <v>2.113275840634897</v>
      </c>
      <c r="D571" s="6">
        <v>0.95203404174699491</v>
      </c>
    </row>
    <row r="572" spans="2:4">
      <c r="B572" t="s">
        <v>574</v>
      </c>
      <c r="C572" s="3">
        <v>0.7926785981116804</v>
      </c>
      <c r="D572" s="6">
        <v>0.48301861058555473</v>
      </c>
    </row>
    <row r="573" spans="2:4">
      <c r="B573" t="s">
        <v>575</v>
      </c>
      <c r="C573" s="3">
        <v>3.3747747945786015</v>
      </c>
      <c r="D573" s="6">
        <v>4.4085510579695244</v>
      </c>
    </row>
    <row r="574" spans="2:4">
      <c r="B574" t="s">
        <v>576</v>
      </c>
      <c r="C574" s="3">
        <v>7.4828027294603805E-2</v>
      </c>
      <c r="D574" s="6">
        <v>2.5112789968900562</v>
      </c>
    </row>
    <row r="575" spans="2:4">
      <c r="B575" t="s">
        <v>577</v>
      </c>
      <c r="C575" s="3">
        <v>0.32194069829053612</v>
      </c>
      <c r="D575" s="6">
        <v>3.8837903523001716</v>
      </c>
    </row>
    <row r="576" spans="2:4">
      <c r="B576" t="s">
        <v>578</v>
      </c>
      <c r="C576" s="3">
        <v>0.85664847518923193</v>
      </c>
      <c r="D576" s="6">
        <v>15.545600818836236</v>
      </c>
    </row>
    <row r="577" spans="2:4">
      <c r="B577" t="s">
        <v>579</v>
      </c>
      <c r="C577" s="3">
        <v>2.0592361023405021</v>
      </c>
      <c r="D577" s="6">
        <v>3.4142012603422689</v>
      </c>
    </row>
    <row r="578" spans="2:4">
      <c r="B578" t="s">
        <v>580</v>
      </c>
      <c r="C578" s="3">
        <v>5.4021986244726351E-2</v>
      </c>
      <c r="D578" s="6">
        <v>4.5220313378626722</v>
      </c>
    </row>
    <row r="579" spans="2:4">
      <c r="B579" t="s">
        <v>581</v>
      </c>
      <c r="C579" s="3">
        <v>9.6875886937442708</v>
      </c>
      <c r="D579" s="6">
        <v>4.042884181886981</v>
      </c>
    </row>
    <row r="580" spans="2:4">
      <c r="B580" t="s">
        <v>582</v>
      </c>
      <c r="C580" s="3">
        <v>1.3009221967620093</v>
      </c>
      <c r="D580" s="6">
        <v>0.11589463628741158</v>
      </c>
    </row>
    <row r="581" spans="2:4">
      <c r="B581" t="s">
        <v>583</v>
      </c>
      <c r="C581" s="3">
        <v>1.9684526874135027</v>
      </c>
      <c r="D581" s="6">
        <v>1.1616037764081839</v>
      </c>
    </row>
    <row r="582" spans="2:4">
      <c r="B582" t="s">
        <v>584</v>
      </c>
      <c r="C582" s="3">
        <v>3.9236704644889979</v>
      </c>
      <c r="D582" s="6">
        <v>9.7890703346371417</v>
      </c>
    </row>
    <row r="583" spans="2:4">
      <c r="B583" t="s">
        <v>585</v>
      </c>
      <c r="C583" s="3">
        <v>9.8537999486588284</v>
      </c>
      <c r="D583" s="6">
        <v>0.44178934972957401</v>
      </c>
    </row>
    <row r="584" spans="2:4">
      <c r="B584" t="s">
        <v>586</v>
      </c>
      <c r="C584" s="3">
        <v>9.1681655758263432</v>
      </c>
      <c r="D584" s="6">
        <v>3.5324928971998566</v>
      </c>
    </row>
    <row r="585" spans="2:4">
      <c r="B585" t="s">
        <v>587</v>
      </c>
      <c r="C585" s="3">
        <v>0.86607418188374141</v>
      </c>
      <c r="D585" s="6">
        <v>0.50135877466336598</v>
      </c>
    </row>
    <row r="586" spans="2:4">
      <c r="B586" t="s">
        <v>588</v>
      </c>
      <c r="C586" s="3">
        <v>0.13069017489424983</v>
      </c>
      <c r="D586" s="6">
        <v>0.70931480418213833</v>
      </c>
    </row>
    <row r="587" spans="2:4">
      <c r="B587" t="s">
        <v>589</v>
      </c>
      <c r="C587" s="3">
        <v>5.1469656115729272</v>
      </c>
      <c r="D587" s="6">
        <v>3.4656024989145271</v>
      </c>
    </row>
    <row r="588" spans="2:4">
      <c r="B588" t="s">
        <v>590</v>
      </c>
      <c r="C588" s="3">
        <v>1.337077493075582</v>
      </c>
      <c r="D588" s="6">
        <v>5.1716639043572972</v>
      </c>
    </row>
    <row r="589" spans="2:4">
      <c r="B589" t="s">
        <v>591</v>
      </c>
      <c r="C589" s="3">
        <v>2.1813381767661477</v>
      </c>
      <c r="D589" s="6">
        <v>2.6418915387348907</v>
      </c>
    </row>
    <row r="590" spans="2:4">
      <c r="B590" t="s">
        <v>592</v>
      </c>
      <c r="C590" s="3">
        <v>0.98294739992928148</v>
      </c>
      <c r="D590" s="6">
        <v>0.12250199377581864</v>
      </c>
    </row>
    <row r="591" spans="2:4">
      <c r="B591" t="s">
        <v>593</v>
      </c>
      <c r="C591" s="3">
        <v>2.7457705595029647</v>
      </c>
      <c r="D591" s="6">
        <v>1.7746013246837844</v>
      </c>
    </row>
    <row r="592" spans="2:4">
      <c r="B592" t="s">
        <v>594</v>
      </c>
      <c r="C592" s="3">
        <v>1.926022222259566</v>
      </c>
      <c r="D592" s="6">
        <v>4.525843683536209</v>
      </c>
    </row>
    <row r="593" spans="2:4">
      <c r="B593" t="s">
        <v>595</v>
      </c>
      <c r="C593" s="3">
        <v>2.3339863137182997</v>
      </c>
      <c r="D593" s="6">
        <v>14.786710247984184</v>
      </c>
    </row>
    <row r="594" spans="2:4">
      <c r="B594" t="s">
        <v>596</v>
      </c>
      <c r="C594" s="3">
        <v>7.2348729128193421</v>
      </c>
      <c r="D594" s="6">
        <v>5.7907821303832439</v>
      </c>
    </row>
    <row r="595" spans="2:4">
      <c r="B595" t="s">
        <v>597</v>
      </c>
      <c r="C595" s="3">
        <v>5.4141808444351174</v>
      </c>
      <c r="D595" s="6">
        <v>8.900061174862703</v>
      </c>
    </row>
    <row r="596" spans="2:4">
      <c r="B596" t="s">
        <v>598</v>
      </c>
      <c r="C596" s="3">
        <v>1.3159354081671182</v>
      </c>
      <c r="D596" s="6">
        <v>1.5241205748756113</v>
      </c>
    </row>
    <row r="597" spans="2:4">
      <c r="B597" t="s">
        <v>599</v>
      </c>
      <c r="C597" s="3">
        <v>2.975764320206522</v>
      </c>
      <c r="D597" s="6">
        <v>0.47794382013838227</v>
      </c>
    </row>
    <row r="598" spans="2:4">
      <c r="B598" t="s">
        <v>600</v>
      </c>
      <c r="C598" s="3">
        <v>3.548411273363882</v>
      </c>
      <c r="D598" s="6">
        <v>2.3918821084610626</v>
      </c>
    </row>
    <row r="599" spans="2:4">
      <c r="B599" t="s">
        <v>601</v>
      </c>
      <c r="C599" s="3">
        <v>3.1046534508526484</v>
      </c>
      <c r="D599" s="6">
        <v>6.1361923104627483</v>
      </c>
    </row>
    <row r="600" spans="2:4">
      <c r="B600" t="s">
        <v>602</v>
      </c>
      <c r="C600" s="3">
        <v>3.0694289513144284</v>
      </c>
      <c r="D600" s="6">
        <v>3.6340409858213452</v>
      </c>
    </row>
    <row r="601" spans="2:4">
      <c r="B601" t="s">
        <v>603</v>
      </c>
      <c r="C601" s="3">
        <v>6.3848478511273195</v>
      </c>
      <c r="D601" s="6">
        <v>1.8373632705060208</v>
      </c>
    </row>
    <row r="602" spans="2:4">
      <c r="B602" t="s">
        <v>604</v>
      </c>
      <c r="C602" s="3">
        <v>0.51220291297809484</v>
      </c>
      <c r="D602" s="6">
        <v>0.72684769213739764</v>
      </c>
    </row>
    <row r="603" spans="2:4">
      <c r="B603" t="s">
        <v>605</v>
      </c>
      <c r="C603" s="3">
        <v>1.0702981400111713</v>
      </c>
      <c r="D603" s="6">
        <v>0.91688802225808419</v>
      </c>
    </row>
    <row r="604" spans="2:4">
      <c r="B604" t="s">
        <v>606</v>
      </c>
      <c r="C604" s="3">
        <v>4.1526552809170418</v>
      </c>
      <c r="D604" s="6">
        <v>6.2940773030415427</v>
      </c>
    </row>
    <row r="605" spans="2:4">
      <c r="B605" t="s">
        <v>607</v>
      </c>
      <c r="C605" s="3">
        <v>0.12045776464204276</v>
      </c>
      <c r="D605" s="6">
        <v>5.0351546918299022</v>
      </c>
    </row>
    <row r="606" spans="2:4">
      <c r="B606" t="s">
        <v>608</v>
      </c>
      <c r="C606" s="3">
        <v>0.96945132943360568</v>
      </c>
      <c r="D606" s="6">
        <v>2.9125175113917905</v>
      </c>
    </row>
    <row r="607" spans="2:4">
      <c r="B607" t="s">
        <v>609</v>
      </c>
      <c r="C607" s="3">
        <v>2.4378659907170235</v>
      </c>
      <c r="D607" s="6">
        <v>6.1460338580095</v>
      </c>
    </row>
    <row r="608" spans="2:4">
      <c r="B608" t="s">
        <v>610</v>
      </c>
      <c r="C608" s="3">
        <v>0.80064223145012103</v>
      </c>
      <c r="D608" s="6">
        <v>6.6788687765058414</v>
      </c>
    </row>
    <row r="609" spans="2:4">
      <c r="B609" t="s">
        <v>611</v>
      </c>
      <c r="C609" s="3">
        <v>2.077399715720432</v>
      </c>
      <c r="D609" s="6">
        <v>17.184035540934769</v>
      </c>
    </row>
    <row r="610" spans="2:4">
      <c r="B610" t="s">
        <v>612</v>
      </c>
      <c r="C610" s="3">
        <v>5.1920128079525503</v>
      </c>
      <c r="D610" s="6">
        <v>9.6204793984877206</v>
      </c>
    </row>
    <row r="611" spans="2:4">
      <c r="B611" t="s">
        <v>613</v>
      </c>
      <c r="C611" s="3">
        <v>0.19082667076325982</v>
      </c>
      <c r="D611" s="6">
        <v>1.3208396851701334</v>
      </c>
    </row>
    <row r="612" spans="2:4">
      <c r="B612" t="s">
        <v>614</v>
      </c>
      <c r="C612" s="3">
        <v>1.3393514562367379</v>
      </c>
      <c r="D612" s="6">
        <v>0.65411802976256517</v>
      </c>
    </row>
    <row r="613" spans="2:4">
      <c r="B613" t="s">
        <v>615</v>
      </c>
      <c r="C613" s="3">
        <v>9.2545339392038724</v>
      </c>
      <c r="D613" s="6">
        <v>4.833429786142653</v>
      </c>
    </row>
    <row r="614" spans="2:4">
      <c r="B614" t="s">
        <v>616</v>
      </c>
      <c r="C614" s="3">
        <v>0.39269456765911859</v>
      </c>
      <c r="D614" s="6">
        <v>4.068361125279341</v>
      </c>
    </row>
    <row r="615" spans="2:4">
      <c r="B615" t="s">
        <v>617</v>
      </c>
      <c r="C615" s="3">
        <v>5.7334136081972007</v>
      </c>
      <c r="D615" s="6">
        <v>0.84616430055703318</v>
      </c>
    </row>
    <row r="616" spans="2:4">
      <c r="B616" t="s">
        <v>618</v>
      </c>
      <c r="C616" s="3">
        <v>1.6150947508363629</v>
      </c>
      <c r="D616" s="6">
        <v>1.1733589188354556</v>
      </c>
    </row>
    <row r="617" spans="2:4">
      <c r="B617" t="s">
        <v>619</v>
      </c>
      <c r="C617" s="3">
        <v>9.5602396445645361</v>
      </c>
      <c r="D617" s="6">
        <v>23.592225462513142</v>
      </c>
    </row>
    <row r="618" spans="2:4">
      <c r="B618" t="s">
        <v>620</v>
      </c>
      <c r="C618" s="3">
        <v>1.8043379940491628</v>
      </c>
      <c r="D618" s="6">
        <v>17.363175082396005</v>
      </c>
    </row>
    <row r="619" spans="2:4">
      <c r="B619" t="s">
        <v>621</v>
      </c>
      <c r="C619" s="3">
        <v>0.91858992254828475</v>
      </c>
      <c r="D619" s="6">
        <v>0.13478635391702876</v>
      </c>
    </row>
    <row r="620" spans="2:4">
      <c r="B620" t="s">
        <v>622</v>
      </c>
      <c r="C620" s="3">
        <v>1.5522780771548703</v>
      </c>
      <c r="D620" s="6">
        <v>16.134709285313654</v>
      </c>
    </row>
    <row r="621" spans="2:4">
      <c r="B621" t="s">
        <v>623</v>
      </c>
      <c r="C621" s="3">
        <v>0.13609988078644292</v>
      </c>
      <c r="D621" s="6">
        <v>0.39930659644509697</v>
      </c>
    </row>
    <row r="622" spans="2:4">
      <c r="B622" t="s">
        <v>624</v>
      </c>
      <c r="C622" s="3">
        <v>0.27350857294004671</v>
      </c>
      <c r="D622" s="6">
        <v>1.7278009176659455</v>
      </c>
    </row>
    <row r="623" spans="2:4">
      <c r="B623" t="s">
        <v>625</v>
      </c>
      <c r="C623" s="3">
        <v>8.6619607563622886E-3</v>
      </c>
      <c r="D623" s="6">
        <v>3.3997233015156367</v>
      </c>
    </row>
    <row r="624" spans="2:4">
      <c r="B624" t="s">
        <v>626</v>
      </c>
      <c r="C624" s="3">
        <v>1.0250316207989369</v>
      </c>
      <c r="D624" s="6">
        <v>1.8066248682122181</v>
      </c>
    </row>
    <row r="625" spans="2:4">
      <c r="B625" t="s">
        <v>627</v>
      </c>
      <c r="C625" s="3">
        <v>0.27007238630518043</v>
      </c>
      <c r="D625" s="6">
        <v>5.5061954431308591</v>
      </c>
    </row>
    <row r="626" spans="2:4">
      <c r="B626" t="s">
        <v>628</v>
      </c>
      <c r="C626" s="3">
        <v>0.99993688599217934</v>
      </c>
      <c r="D626" s="6">
        <v>0.99672554736035224</v>
      </c>
    </row>
    <row r="627" spans="2:4">
      <c r="B627" t="s">
        <v>629</v>
      </c>
      <c r="C627" s="3">
        <v>3.2760607176574208</v>
      </c>
      <c r="D627" s="6">
        <v>2.5814866280261723</v>
      </c>
    </row>
    <row r="628" spans="2:4">
      <c r="B628" t="s">
        <v>630</v>
      </c>
      <c r="C628" s="3">
        <v>9.7220900004496791</v>
      </c>
      <c r="D628" s="6">
        <v>2.7330218198087883</v>
      </c>
    </row>
    <row r="629" spans="2:4">
      <c r="B629" t="s">
        <v>631</v>
      </c>
      <c r="C629" s="3">
        <v>0.30021917493414252</v>
      </c>
      <c r="D629" s="6">
        <v>1.8908233628565434</v>
      </c>
    </row>
    <row r="630" spans="2:4">
      <c r="B630" t="s">
        <v>632</v>
      </c>
      <c r="C630" s="3">
        <v>3.2399663829667138</v>
      </c>
      <c r="D630" s="6">
        <v>3.3925823886477473</v>
      </c>
    </row>
    <row r="631" spans="2:4">
      <c r="B631" t="s">
        <v>633</v>
      </c>
      <c r="C631" s="3">
        <v>1.8053645873370576</v>
      </c>
      <c r="D631" s="6">
        <v>0.62516677983918412</v>
      </c>
    </row>
    <row r="632" spans="2:4">
      <c r="B632" t="s">
        <v>634</v>
      </c>
      <c r="C632" s="3">
        <v>2.652164714726744</v>
      </c>
      <c r="D632" s="6">
        <v>1.8491124649538762</v>
      </c>
    </row>
    <row r="633" spans="2:4">
      <c r="B633" t="s">
        <v>635</v>
      </c>
      <c r="C633" s="3">
        <v>0.98310307937707497</v>
      </c>
      <c r="D633" s="6">
        <v>1.2730089910599083</v>
      </c>
    </row>
    <row r="634" spans="2:4">
      <c r="B634" t="s">
        <v>636</v>
      </c>
      <c r="C634" s="3">
        <v>4.1389291712088632</v>
      </c>
      <c r="D634" s="6">
        <v>1.565477537785771</v>
      </c>
    </row>
    <row r="635" spans="2:4">
      <c r="B635" t="s">
        <v>637</v>
      </c>
      <c r="C635" s="3">
        <v>3.557716349639696</v>
      </c>
      <c r="D635" s="6">
        <v>0.48699118233778338</v>
      </c>
    </row>
    <row r="636" spans="2:4">
      <c r="B636" t="s">
        <v>638</v>
      </c>
      <c r="C636" s="3">
        <v>1.7296279473051315</v>
      </c>
      <c r="D636" s="6">
        <v>3.7156819461556077</v>
      </c>
    </row>
    <row r="637" spans="2:4">
      <c r="B637" t="s">
        <v>639</v>
      </c>
      <c r="C637" s="3">
        <v>1.1077502437302289</v>
      </c>
      <c r="D637" s="6">
        <v>4.790773004713639</v>
      </c>
    </row>
    <row r="638" spans="2:4">
      <c r="B638" t="s">
        <v>640</v>
      </c>
      <c r="C638" s="3">
        <v>0.55520319886444047</v>
      </c>
      <c r="D638" s="6">
        <v>16.070017256359595</v>
      </c>
    </row>
    <row r="639" spans="2:4">
      <c r="B639" t="s">
        <v>641</v>
      </c>
      <c r="C639" s="3">
        <v>0.5178067954858725</v>
      </c>
      <c r="D639" s="6">
        <v>5.9803194270757984</v>
      </c>
    </row>
    <row r="640" spans="2:4">
      <c r="B640" t="s">
        <v>642</v>
      </c>
      <c r="C640" s="3">
        <v>1.26064064538898</v>
      </c>
      <c r="D640" s="6">
        <v>2.7172263629277764</v>
      </c>
    </row>
    <row r="641" spans="2:4">
      <c r="B641" t="s">
        <v>643</v>
      </c>
      <c r="C641" s="3">
        <v>0.53522461706164415</v>
      </c>
      <c r="D641" s="6">
        <v>1.3365827401765515</v>
      </c>
    </row>
    <row r="642" spans="2:4">
      <c r="B642" t="s">
        <v>644</v>
      </c>
      <c r="C642" s="3">
        <v>4.2940231489607799</v>
      </c>
      <c r="D642" s="6">
        <v>14.266537741671826</v>
      </c>
    </row>
    <row r="643" spans="2:4">
      <c r="B643" t="s">
        <v>645</v>
      </c>
      <c r="C643" s="3">
        <v>12.225299153743997</v>
      </c>
      <c r="D643" s="6">
        <v>0.29400579257593445</v>
      </c>
    </row>
    <row r="644" spans="2:4">
      <c r="B644" t="s">
        <v>646</v>
      </c>
      <c r="C644" s="3">
        <v>9.0419652464900917</v>
      </c>
      <c r="D644" s="6">
        <v>0.50086857399052453</v>
      </c>
    </row>
    <row r="645" spans="2:4">
      <c r="B645" t="s">
        <v>647</v>
      </c>
      <c r="C645" s="3">
        <v>4.8187692026636343E-2</v>
      </c>
      <c r="D645" s="6">
        <v>4.4916465744468628</v>
      </c>
    </row>
    <row r="646" spans="2:4">
      <c r="B646" t="s">
        <v>648</v>
      </c>
      <c r="C646" s="3">
        <v>1.1461060021677336</v>
      </c>
      <c r="D646" s="6">
        <v>5.3091168289310042</v>
      </c>
    </row>
    <row r="647" spans="2:4">
      <c r="B647" t="s">
        <v>649</v>
      </c>
      <c r="C647" s="3">
        <v>0.57785903776906344</v>
      </c>
      <c r="D647" s="6">
        <v>3.4285653239877272</v>
      </c>
    </row>
    <row r="648" spans="2:4">
      <c r="B648" t="s">
        <v>650</v>
      </c>
      <c r="C648" s="3">
        <v>1.0543257503742258</v>
      </c>
      <c r="D648" s="6">
        <v>6.4456504453334853</v>
      </c>
    </row>
    <row r="649" spans="2:4">
      <c r="B649" t="s">
        <v>651</v>
      </c>
      <c r="C649" s="3">
        <v>1.550798296543936</v>
      </c>
      <c r="D649" s="6">
        <v>1.0626485063828295</v>
      </c>
    </row>
    <row r="650" spans="2:4">
      <c r="B650" t="s">
        <v>652</v>
      </c>
      <c r="C650" s="3">
        <v>0.41377862051964798</v>
      </c>
      <c r="D650" s="6">
        <v>0.60736564450754593</v>
      </c>
    </row>
    <row r="651" spans="2:4">
      <c r="B651" t="s">
        <v>653</v>
      </c>
      <c r="C651" s="3">
        <v>1.4269174207630679</v>
      </c>
      <c r="D651" s="6">
        <v>7.2262248986278115</v>
      </c>
    </row>
    <row r="652" spans="2:4">
      <c r="B652" t="s">
        <v>654</v>
      </c>
      <c r="C652" s="3">
        <v>5.3876422024233317E-2</v>
      </c>
      <c r="D652" s="6">
        <v>1.1006200592050133</v>
      </c>
    </row>
    <row r="653" spans="2:4">
      <c r="B653" t="s">
        <v>655</v>
      </c>
      <c r="C653" s="3">
        <v>8.8726287755508526</v>
      </c>
      <c r="D653" s="6">
        <v>3.0140276434727564</v>
      </c>
    </row>
    <row r="654" spans="2:4">
      <c r="B654" t="s">
        <v>656</v>
      </c>
      <c r="C654" s="3">
        <v>18.211528212850901</v>
      </c>
      <c r="D654" s="6">
        <v>2.600997516332936</v>
      </c>
    </row>
    <row r="655" spans="2:4">
      <c r="B655" t="s">
        <v>657</v>
      </c>
      <c r="C655" s="3">
        <v>2.9181245554030233</v>
      </c>
      <c r="D655" s="6">
        <v>5.6846751519234804</v>
      </c>
    </row>
    <row r="656" spans="2:4">
      <c r="B656" t="s">
        <v>658</v>
      </c>
      <c r="C656" s="3">
        <v>1.7827573968920682</v>
      </c>
      <c r="D656" s="6">
        <v>6.3603229200176816</v>
      </c>
    </row>
    <row r="657" spans="2:4">
      <c r="B657" t="s">
        <v>659</v>
      </c>
      <c r="C657" s="3">
        <v>5.1474696841604111</v>
      </c>
      <c r="D657" s="6">
        <v>2.3116690528090702</v>
      </c>
    </row>
    <row r="658" spans="2:4">
      <c r="B658" t="s">
        <v>660</v>
      </c>
      <c r="C658" s="3">
        <v>1.5206110268066122</v>
      </c>
      <c r="D658" s="6">
        <v>6.2941679500250682</v>
      </c>
    </row>
    <row r="659" spans="2:4">
      <c r="B659" t="s">
        <v>661</v>
      </c>
      <c r="C659" s="3">
        <v>2.4215204894487692</v>
      </c>
      <c r="D659" s="6">
        <v>0.72270721477272737</v>
      </c>
    </row>
    <row r="660" spans="2:4">
      <c r="B660" t="s">
        <v>662</v>
      </c>
      <c r="C660" s="3">
        <v>2.1149287253113096</v>
      </c>
      <c r="D660" s="6">
        <v>2.0763016421805345</v>
      </c>
    </row>
    <row r="661" spans="2:4">
      <c r="B661" t="s">
        <v>663</v>
      </c>
      <c r="C661" s="3">
        <v>4.9378325588197702</v>
      </c>
      <c r="D661" s="6">
        <v>0.63961611458573309</v>
      </c>
    </row>
    <row r="662" spans="2:4">
      <c r="B662" t="s">
        <v>664</v>
      </c>
      <c r="C662" s="3">
        <v>5.4925444210066301</v>
      </c>
      <c r="D662" s="6">
        <v>3.7396152852391293</v>
      </c>
    </row>
    <row r="663" spans="2:4">
      <c r="B663" t="s">
        <v>665</v>
      </c>
      <c r="C663" s="3">
        <v>4.6494972100363645</v>
      </c>
      <c r="D663" s="6">
        <v>1.357513029706408</v>
      </c>
    </row>
    <row r="664" spans="2:4">
      <c r="B664" t="s">
        <v>666</v>
      </c>
      <c r="C664" s="3">
        <v>2.8662319732709762</v>
      </c>
      <c r="D664" s="6">
        <v>1.4899860382406118</v>
      </c>
    </row>
    <row r="665" spans="2:4">
      <c r="B665" t="s">
        <v>667</v>
      </c>
      <c r="C665" s="3">
        <v>8.2296586865269887</v>
      </c>
      <c r="D665" s="6">
        <v>0.87125823631436317</v>
      </c>
    </row>
    <row r="666" spans="2:4">
      <c r="B666" t="s">
        <v>668</v>
      </c>
      <c r="C666" s="3">
        <v>5.8464513842842969</v>
      </c>
      <c r="D666" s="6">
        <v>2.2324810609715788</v>
      </c>
    </row>
    <row r="667" spans="2:4">
      <c r="B667" t="s">
        <v>669</v>
      </c>
      <c r="C667" s="3">
        <v>8.5333828364043427</v>
      </c>
      <c r="D667" s="6">
        <v>2.9137559363181396</v>
      </c>
    </row>
    <row r="668" spans="2:4">
      <c r="B668" t="s">
        <v>670</v>
      </c>
      <c r="C668" s="3">
        <v>4.9671754122418426</v>
      </c>
      <c r="D668" s="6">
        <v>4.8785255608308935</v>
      </c>
    </row>
    <row r="669" spans="2:4">
      <c r="B669" t="s">
        <v>671</v>
      </c>
      <c r="C669" s="3">
        <v>1.1266465315024146</v>
      </c>
      <c r="D669" s="6">
        <v>2.4446374687548036</v>
      </c>
    </row>
    <row r="670" spans="2:4">
      <c r="B670" t="s">
        <v>672</v>
      </c>
      <c r="C670" s="3">
        <v>3.7095437112228362</v>
      </c>
      <c r="D670" s="6">
        <v>20.789441496942253</v>
      </c>
    </row>
    <row r="671" spans="2:4">
      <c r="B671" t="s">
        <v>673</v>
      </c>
      <c r="C671" s="3">
        <v>0.70066057115003022</v>
      </c>
      <c r="D671" s="6">
        <v>0.48234647517346335</v>
      </c>
    </row>
    <row r="672" spans="2:4">
      <c r="B672" t="s">
        <v>674</v>
      </c>
      <c r="C672" s="3">
        <v>4.0230787302117594</v>
      </c>
      <c r="D672" s="6">
        <v>1.8448094628412679</v>
      </c>
    </row>
    <row r="673" spans="2:4">
      <c r="B673" t="s">
        <v>675</v>
      </c>
      <c r="C673" s="3">
        <v>5.8252143238976322</v>
      </c>
      <c r="D673" s="6">
        <v>7.2368094553884674</v>
      </c>
    </row>
    <row r="674" spans="2:4">
      <c r="B674" t="s">
        <v>676</v>
      </c>
      <c r="C674" s="3">
        <v>3.3351101802860619</v>
      </c>
      <c r="D674" s="6">
        <v>2.3047466298080903</v>
      </c>
    </row>
    <row r="675" spans="2:4">
      <c r="B675" t="s">
        <v>677</v>
      </c>
      <c r="C675" s="3">
        <v>2.7916223203322121</v>
      </c>
      <c r="D675" s="6">
        <v>8.2735348865993927</v>
      </c>
    </row>
    <row r="676" spans="2:4">
      <c r="B676" t="s">
        <v>678</v>
      </c>
      <c r="C676" s="3">
        <v>0.66625950118879629</v>
      </c>
      <c r="D676" s="6">
        <v>2.5245618453290901</v>
      </c>
    </row>
    <row r="677" spans="2:4">
      <c r="B677" t="s">
        <v>679</v>
      </c>
      <c r="C677" s="3">
        <v>7.5584984505835351</v>
      </c>
      <c r="D677" s="6">
        <v>0.13460715010226351</v>
      </c>
    </row>
    <row r="678" spans="2:4">
      <c r="B678" t="s">
        <v>680</v>
      </c>
      <c r="C678" s="3">
        <v>0.37039103296890924</v>
      </c>
      <c r="D678" s="6">
        <v>1.1833637478373089</v>
      </c>
    </row>
    <row r="679" spans="2:4">
      <c r="B679" t="s">
        <v>681</v>
      </c>
      <c r="C679" s="3">
        <v>0.31719736166777351</v>
      </c>
      <c r="D679" s="6">
        <v>0.47068462834403946</v>
      </c>
    </row>
    <row r="680" spans="2:4">
      <c r="B680" t="s">
        <v>682</v>
      </c>
      <c r="C680" s="3">
        <v>1.969447769794618</v>
      </c>
      <c r="D680" s="6">
        <v>1.7935006362085506</v>
      </c>
    </row>
    <row r="681" spans="2:4">
      <c r="B681" t="s">
        <v>683</v>
      </c>
      <c r="C681" s="3">
        <v>1.8271785121454154</v>
      </c>
      <c r="D681" s="6">
        <v>1.2364342391643024</v>
      </c>
    </row>
    <row r="682" spans="2:4">
      <c r="B682" t="s">
        <v>684</v>
      </c>
      <c r="C682" s="3">
        <v>1.0459948561438563</v>
      </c>
      <c r="D682" s="6">
        <v>1.1642743564067084</v>
      </c>
    </row>
    <row r="683" spans="2:4">
      <c r="B683" t="s">
        <v>685</v>
      </c>
      <c r="C683" s="3">
        <v>3.6212193271907034</v>
      </c>
      <c r="D683" s="6">
        <v>3.1075857646367746</v>
      </c>
    </row>
    <row r="684" spans="2:4">
      <c r="B684" t="s">
        <v>686</v>
      </c>
      <c r="C684" s="3">
        <v>6.7747998656667974E-2</v>
      </c>
      <c r="D684" s="6">
        <v>1.5235174196488186</v>
      </c>
    </row>
    <row r="685" spans="2:4">
      <c r="B685" t="s">
        <v>687</v>
      </c>
      <c r="C685" s="3">
        <v>1.1195433451923855</v>
      </c>
      <c r="D685" s="6">
        <v>0.25143068897658166</v>
      </c>
    </row>
    <row r="686" spans="2:4">
      <c r="B686" t="s">
        <v>688</v>
      </c>
      <c r="C686" s="3">
        <v>4.1448973359152941</v>
      </c>
      <c r="D686" s="6">
        <v>3.4774785241271062</v>
      </c>
    </row>
    <row r="687" spans="2:4">
      <c r="B687" t="s">
        <v>689</v>
      </c>
      <c r="C687" s="3">
        <v>0.11816913408900549</v>
      </c>
      <c r="D687" s="6">
        <v>14.406017084086793</v>
      </c>
    </row>
    <row r="688" spans="2:4">
      <c r="B688" t="s">
        <v>690</v>
      </c>
      <c r="C688" s="3">
        <v>3.3941921237007407E-2</v>
      </c>
      <c r="D688" s="6">
        <v>2.1469255639752682</v>
      </c>
    </row>
    <row r="689" spans="2:4">
      <c r="B689" t="s">
        <v>691</v>
      </c>
      <c r="C689" s="3">
        <v>1.5146648056575875</v>
      </c>
      <c r="D689" s="6">
        <v>9.1942545968904135</v>
      </c>
    </row>
    <row r="690" spans="2:4">
      <c r="B690" t="s">
        <v>692</v>
      </c>
      <c r="C690" s="3">
        <v>0.63799344476149078</v>
      </c>
      <c r="D690" s="6">
        <v>6.1253531013544054</v>
      </c>
    </row>
    <row r="691" spans="2:4">
      <c r="B691" t="s">
        <v>693</v>
      </c>
      <c r="C691" s="3">
        <v>0.4821014482879481</v>
      </c>
      <c r="D691" s="6">
        <v>0.70531406583788603</v>
      </c>
    </row>
    <row r="692" spans="2:4">
      <c r="B692" t="s">
        <v>694</v>
      </c>
      <c r="C692" s="3">
        <v>5.9663864922487413</v>
      </c>
      <c r="D692" s="6">
        <v>5.4574532037818182</v>
      </c>
    </row>
    <row r="693" spans="2:4">
      <c r="B693" t="s">
        <v>695</v>
      </c>
      <c r="C693" s="3">
        <v>2.2245152011417857</v>
      </c>
      <c r="D693" s="6">
        <v>20.122166017565323</v>
      </c>
    </row>
    <row r="694" spans="2:4">
      <c r="B694" t="s">
        <v>696</v>
      </c>
      <c r="C694" s="3">
        <v>1.4289232466372126</v>
      </c>
      <c r="D694" s="6">
        <v>1.7572892531469351</v>
      </c>
    </row>
    <row r="695" spans="2:4">
      <c r="B695" t="s">
        <v>697</v>
      </c>
      <c r="C695" s="3">
        <v>4.2811939111754063</v>
      </c>
      <c r="D695" s="6">
        <v>1.1379036672914935</v>
      </c>
    </row>
    <row r="696" spans="2:4">
      <c r="B696" t="s">
        <v>698</v>
      </c>
      <c r="C696" s="3">
        <v>2.0062102978503726</v>
      </c>
      <c r="D696" s="6">
        <v>0.81869463071712445</v>
      </c>
    </row>
    <row r="697" spans="2:4">
      <c r="B697" t="s">
        <v>699</v>
      </c>
      <c r="C697" s="3">
        <v>3.5274893618311447</v>
      </c>
      <c r="D697" s="6">
        <v>4.2949329936574134</v>
      </c>
    </row>
    <row r="698" spans="2:4">
      <c r="B698" t="s">
        <v>700</v>
      </c>
      <c r="C698" s="3">
        <v>1.1599258173794746</v>
      </c>
      <c r="D698" s="6">
        <v>0.5014722905972735</v>
      </c>
    </row>
    <row r="699" spans="2:4">
      <c r="B699" t="s">
        <v>701</v>
      </c>
      <c r="C699" s="3">
        <v>5.3663454685714918</v>
      </c>
      <c r="D699" s="6">
        <v>18.057913116773346</v>
      </c>
    </row>
    <row r="700" spans="2:4">
      <c r="B700" t="s">
        <v>702</v>
      </c>
      <c r="C700" s="3">
        <v>4.7243332107761384</v>
      </c>
      <c r="D700" s="6">
        <v>0.42234537195288036</v>
      </c>
    </row>
    <row r="701" spans="2:4">
      <c r="B701" t="s">
        <v>703</v>
      </c>
      <c r="C701" s="3">
        <v>1.3654476989529374</v>
      </c>
      <c r="D701" s="6">
        <v>1.4628884524405934</v>
      </c>
    </row>
    <row r="702" spans="2:4">
      <c r="B702" t="s">
        <v>704</v>
      </c>
      <c r="C702" s="3">
        <v>0.47210966602797549</v>
      </c>
      <c r="D702" s="6">
        <v>0.8660500836651015</v>
      </c>
    </row>
    <row r="703" spans="2:4">
      <c r="B703" t="s">
        <v>705</v>
      </c>
      <c r="C703" s="3">
        <v>6.719328211367765</v>
      </c>
      <c r="D703" s="6">
        <v>0.81205832826545365</v>
      </c>
    </row>
    <row r="704" spans="2:4">
      <c r="B704" t="s">
        <v>706</v>
      </c>
      <c r="C704" s="3">
        <v>2.1390257488329243</v>
      </c>
      <c r="D704" s="6">
        <v>0.14287334968080201</v>
      </c>
    </row>
    <row r="705" spans="2:4">
      <c r="B705" t="s">
        <v>707</v>
      </c>
      <c r="C705" s="3">
        <v>1.1259825202211764</v>
      </c>
      <c r="D705" s="6">
        <v>0.26888738652847993</v>
      </c>
    </row>
    <row r="706" spans="2:4">
      <c r="B706" t="s">
        <v>708</v>
      </c>
      <c r="C706" s="3">
        <v>5.7394727457464798</v>
      </c>
      <c r="D706" s="6">
        <v>5.5796533100976555</v>
      </c>
    </row>
    <row r="707" spans="2:4">
      <c r="B707" t="s">
        <v>709</v>
      </c>
      <c r="C707" s="3">
        <v>0.46144890209069989</v>
      </c>
      <c r="D707" s="6">
        <v>3.4193548104001064</v>
      </c>
    </row>
    <row r="708" spans="2:4">
      <c r="B708" t="s">
        <v>710</v>
      </c>
      <c r="C708" s="3">
        <v>3.8912269903003045</v>
      </c>
      <c r="D708" s="6">
        <v>3.8160181732493115</v>
      </c>
    </row>
    <row r="709" spans="2:4">
      <c r="B709" t="s">
        <v>711</v>
      </c>
      <c r="C709" s="3">
        <v>0.65628095527444397</v>
      </c>
      <c r="D709" s="6">
        <v>4.9165592549245858</v>
      </c>
    </row>
    <row r="710" spans="2:4">
      <c r="B710" t="s">
        <v>712</v>
      </c>
      <c r="C710" s="3">
        <v>13.851803454488866</v>
      </c>
      <c r="D710" s="6">
        <v>6.465671758568484</v>
      </c>
    </row>
    <row r="711" spans="2:4">
      <c r="B711" t="s">
        <v>713</v>
      </c>
      <c r="C711" s="3">
        <v>5.3030277028105814</v>
      </c>
      <c r="D711" s="6">
        <v>2.3697834441249395</v>
      </c>
    </row>
    <row r="712" spans="2:4">
      <c r="B712" t="s">
        <v>714</v>
      </c>
      <c r="C712" s="3">
        <v>8.0490488511543496</v>
      </c>
      <c r="D712" s="6">
        <v>0.32490255499296816</v>
      </c>
    </row>
    <row r="713" spans="2:4">
      <c r="B713" t="s">
        <v>715</v>
      </c>
      <c r="C713" s="3">
        <v>0.90413242155031548</v>
      </c>
      <c r="D713" s="6">
        <v>6.3496495535442259</v>
      </c>
    </row>
    <row r="714" spans="2:4">
      <c r="B714" t="s">
        <v>716</v>
      </c>
      <c r="C714" s="3">
        <v>8.1883935422207801E-2</v>
      </c>
      <c r="D714" s="6">
        <v>2.8893204827603154</v>
      </c>
    </row>
    <row r="715" spans="2:4">
      <c r="B715" t="s">
        <v>717</v>
      </c>
      <c r="C715" s="3">
        <v>0.21192118376406696</v>
      </c>
      <c r="D715" s="6">
        <v>1.0352238138747776</v>
      </c>
    </row>
    <row r="716" spans="2:4">
      <c r="B716" t="s">
        <v>718</v>
      </c>
      <c r="C716" s="3">
        <v>0.89284637425151936</v>
      </c>
      <c r="D716" s="6">
        <v>3.8352222739018411</v>
      </c>
    </row>
    <row r="717" spans="2:4">
      <c r="B717" t="s">
        <v>719</v>
      </c>
      <c r="C717" s="3">
        <v>0.47824935808074553</v>
      </c>
      <c r="D717" s="6">
        <v>2.9454788479072125</v>
      </c>
    </row>
    <row r="718" spans="2:4">
      <c r="B718" t="s">
        <v>720</v>
      </c>
      <c r="C718" s="3">
        <v>2.7983990290913687</v>
      </c>
      <c r="D718" s="6">
        <v>1.1674060175143131</v>
      </c>
    </row>
    <row r="719" spans="2:4">
      <c r="B719" t="s">
        <v>721</v>
      </c>
      <c r="C719" s="3">
        <v>1.5395500426424267</v>
      </c>
      <c r="D719" s="6">
        <v>2.2008038457033172</v>
      </c>
    </row>
    <row r="720" spans="2:4">
      <c r="B720" t="s">
        <v>722</v>
      </c>
      <c r="C720" s="3">
        <v>2.3476281194905528</v>
      </c>
      <c r="D720" s="6">
        <v>2.1030991306160707</v>
      </c>
    </row>
    <row r="721" spans="2:4">
      <c r="B721" t="s">
        <v>723</v>
      </c>
      <c r="C721" s="3">
        <v>5.5209268281072763</v>
      </c>
      <c r="D721" s="6">
        <v>2.691172076843138</v>
      </c>
    </row>
    <row r="722" spans="2:4">
      <c r="B722" t="s">
        <v>724</v>
      </c>
      <c r="C722" s="3">
        <v>4.7744282134510616</v>
      </c>
      <c r="D722" s="6">
        <v>5.8450284851938505</v>
      </c>
    </row>
    <row r="723" spans="2:4">
      <c r="B723" t="s">
        <v>725</v>
      </c>
      <c r="C723" s="3">
        <v>1.1742158374400982</v>
      </c>
      <c r="D723" s="6">
        <v>1.4327328037899563</v>
      </c>
    </row>
    <row r="724" spans="2:4">
      <c r="B724" t="s">
        <v>726</v>
      </c>
      <c r="C724" s="3">
        <v>1.660750103411412</v>
      </c>
      <c r="D724" s="6">
        <v>1.8833387414565403</v>
      </c>
    </row>
    <row r="725" spans="2:4">
      <c r="B725" t="s">
        <v>727</v>
      </c>
      <c r="C725" s="3">
        <v>13.683299122841511</v>
      </c>
      <c r="D725" s="6">
        <v>4.2833237510830182</v>
      </c>
    </row>
    <row r="726" spans="2:4">
      <c r="B726" t="s">
        <v>728</v>
      </c>
      <c r="C726" s="3">
        <v>1.9121779110755619</v>
      </c>
      <c r="D726" s="6">
        <v>0.33584249735968197</v>
      </c>
    </row>
    <row r="727" spans="2:4">
      <c r="B727" t="s">
        <v>729</v>
      </c>
      <c r="C727" s="3">
        <v>4.0948982979884594</v>
      </c>
      <c r="D727" s="6">
        <v>0.34450676982736494</v>
      </c>
    </row>
    <row r="728" spans="2:4">
      <c r="B728" t="s">
        <v>730</v>
      </c>
      <c r="C728" s="3">
        <v>1.7668256683254762</v>
      </c>
      <c r="D728" s="6">
        <v>0.38138587543837638</v>
      </c>
    </row>
    <row r="729" spans="2:4">
      <c r="B729" t="s">
        <v>731</v>
      </c>
      <c r="C729" s="3">
        <v>3.6923081817629169</v>
      </c>
      <c r="D729" s="6">
        <v>2.2466006919408428</v>
      </c>
    </row>
    <row r="730" spans="2:4">
      <c r="B730" t="s">
        <v>732</v>
      </c>
      <c r="C730" s="3">
        <v>5.288909470549604</v>
      </c>
      <c r="D730" s="6">
        <v>1.2357005960346259</v>
      </c>
    </row>
    <row r="731" spans="2:4">
      <c r="B731" t="s">
        <v>733</v>
      </c>
      <c r="C731" s="3">
        <v>1.2992562379584027</v>
      </c>
      <c r="D731" s="6">
        <v>1.8451177921887745</v>
      </c>
    </row>
    <row r="732" spans="2:4">
      <c r="B732" t="s">
        <v>734</v>
      </c>
      <c r="C732" s="3">
        <v>10.466252094100916</v>
      </c>
      <c r="D732" s="6">
        <v>1.0671630621913548</v>
      </c>
    </row>
    <row r="733" spans="2:4">
      <c r="B733" t="s">
        <v>735</v>
      </c>
      <c r="C733" s="3">
        <v>6.5524190183274076</v>
      </c>
      <c r="D733" s="6">
        <v>0.47329101837969662</v>
      </c>
    </row>
    <row r="734" spans="2:4">
      <c r="B734" t="s">
        <v>736</v>
      </c>
      <c r="C734" s="3">
        <v>8.705106233883555</v>
      </c>
      <c r="D734" s="6">
        <v>1.5065384692493504</v>
      </c>
    </row>
    <row r="735" spans="2:4">
      <c r="B735" t="s">
        <v>737</v>
      </c>
      <c r="C735" s="3">
        <v>1.248165733284333</v>
      </c>
      <c r="D735" s="6">
        <v>0.64602757620665874</v>
      </c>
    </row>
    <row r="736" spans="2:4">
      <c r="B736" t="s">
        <v>738</v>
      </c>
      <c r="C736" s="3">
        <v>0.20970119711370597</v>
      </c>
      <c r="D736" s="6">
        <v>1.7226396724549722</v>
      </c>
    </row>
    <row r="737" spans="2:4">
      <c r="B737" t="s">
        <v>739</v>
      </c>
      <c r="C737" s="3">
        <v>0.2105689155141291</v>
      </c>
      <c r="D737" s="6">
        <v>4.9764920147120399</v>
      </c>
    </row>
    <row r="738" spans="2:4">
      <c r="B738" t="s">
        <v>740</v>
      </c>
      <c r="C738" s="3">
        <v>2.0753334024683578</v>
      </c>
      <c r="D738" s="6">
        <v>4.1895185198835341</v>
      </c>
    </row>
    <row r="739" spans="2:4">
      <c r="B739" t="s">
        <v>741</v>
      </c>
      <c r="C739" s="3">
        <v>3.0576674032328888</v>
      </c>
      <c r="D739" s="6">
        <v>2.6310270358390628</v>
      </c>
    </row>
    <row r="740" spans="2:4">
      <c r="B740" t="s">
        <v>742</v>
      </c>
      <c r="C740" s="3">
        <v>0.31442264620428656</v>
      </c>
      <c r="D740" s="6">
        <v>0.85770735542552723</v>
      </c>
    </row>
    <row r="741" spans="2:4">
      <c r="B741" t="s">
        <v>743</v>
      </c>
      <c r="C741" s="3">
        <v>3.2023835102104106</v>
      </c>
      <c r="D741" s="6">
        <v>4.5951459350574071</v>
      </c>
    </row>
    <row r="742" spans="2:4">
      <c r="B742" t="s">
        <v>744</v>
      </c>
      <c r="C742" s="3">
        <v>7.1899967589144236</v>
      </c>
      <c r="D742" s="6">
        <v>1.7734888834216489</v>
      </c>
    </row>
    <row r="743" spans="2:4">
      <c r="B743" t="s">
        <v>745</v>
      </c>
      <c r="C743" s="3">
        <v>0.90855497429266563</v>
      </c>
      <c r="D743" s="6">
        <v>2.4826279027175562</v>
      </c>
    </row>
    <row r="744" spans="2:4">
      <c r="B744" t="s">
        <v>746</v>
      </c>
      <c r="C744" s="3">
        <v>4.0882182393544273</v>
      </c>
      <c r="D744" s="6">
        <v>6.1146704918599228</v>
      </c>
    </row>
    <row r="745" spans="2:4">
      <c r="B745" t="s">
        <v>747</v>
      </c>
      <c r="C745" s="3">
        <v>0.71753520958221972</v>
      </c>
      <c r="D745" s="6">
        <v>0.6099332598420496</v>
      </c>
    </row>
    <row r="746" spans="2:4">
      <c r="B746" t="s">
        <v>748</v>
      </c>
      <c r="C746" s="3">
        <v>12.196824000043712</v>
      </c>
      <c r="D746" s="6">
        <v>3.7356438636536593</v>
      </c>
    </row>
    <row r="747" spans="2:4">
      <c r="B747" t="s">
        <v>749</v>
      </c>
      <c r="C747" s="3">
        <v>3.5070763978329427</v>
      </c>
      <c r="D747" s="6">
        <v>1.3036797813735344</v>
      </c>
    </row>
    <row r="748" spans="2:4">
      <c r="B748" t="s">
        <v>750</v>
      </c>
      <c r="C748" s="3">
        <v>0.78704177672338349</v>
      </c>
      <c r="D748" s="6">
        <v>2.8564133877560236</v>
      </c>
    </row>
    <row r="749" spans="2:4">
      <c r="B749" t="s">
        <v>751</v>
      </c>
      <c r="C749" s="3">
        <v>0.76191046393189255</v>
      </c>
      <c r="D749" s="6">
        <v>2.3554008794856638</v>
      </c>
    </row>
    <row r="750" spans="2:4">
      <c r="B750" t="s">
        <v>752</v>
      </c>
      <c r="C750" s="3">
        <v>2.3870864027707617</v>
      </c>
      <c r="D750" s="6">
        <v>1.9326396946037268</v>
      </c>
    </row>
    <row r="751" spans="2:4">
      <c r="B751" t="s">
        <v>753</v>
      </c>
      <c r="C751" s="3">
        <v>1.6628309897111773</v>
      </c>
      <c r="D751" s="6">
        <v>9.3733141741751805E-2</v>
      </c>
    </row>
    <row r="752" spans="2:4">
      <c r="B752" t="s">
        <v>754</v>
      </c>
      <c r="C752" s="3">
        <v>6.3165623754779929</v>
      </c>
      <c r="D752" s="6">
        <v>0.26641913064174177</v>
      </c>
    </row>
    <row r="753" spans="2:4">
      <c r="B753" t="s">
        <v>755</v>
      </c>
      <c r="C753" s="3">
        <v>0.14763504009876097</v>
      </c>
      <c r="D753" s="6">
        <v>2.3261915578691115</v>
      </c>
    </row>
    <row r="754" spans="2:4">
      <c r="B754" t="s">
        <v>756</v>
      </c>
      <c r="C754" s="3">
        <v>6.769093249565028</v>
      </c>
      <c r="D754" s="6">
        <v>2.4487635661144451</v>
      </c>
    </row>
    <row r="755" spans="2:4">
      <c r="B755" t="s">
        <v>757</v>
      </c>
      <c r="C755" s="3">
        <v>4.8584287954739471</v>
      </c>
      <c r="D755" s="6">
        <v>0.69578091405730147</v>
      </c>
    </row>
    <row r="756" spans="2:4">
      <c r="B756" t="s">
        <v>758</v>
      </c>
      <c r="C756" s="3">
        <v>5.2197021592408346</v>
      </c>
      <c r="D756" s="6">
        <v>0.76282663974947607</v>
      </c>
    </row>
    <row r="757" spans="2:4">
      <c r="B757" t="s">
        <v>759</v>
      </c>
      <c r="C757" s="3">
        <v>1.9548792879922516</v>
      </c>
      <c r="D757" s="6">
        <v>0.47626747262772595</v>
      </c>
    </row>
    <row r="758" spans="2:4">
      <c r="B758" t="s">
        <v>760</v>
      </c>
      <c r="C758" s="3">
        <v>4.7812624755228921</v>
      </c>
      <c r="D758" s="6">
        <v>5.8090373262240895</v>
      </c>
    </row>
    <row r="759" spans="2:4">
      <c r="B759" t="s">
        <v>761</v>
      </c>
      <c r="C759" s="3">
        <v>5.858245624557231</v>
      </c>
      <c r="D759" s="6">
        <v>0.67681854120146556</v>
      </c>
    </row>
    <row r="760" spans="2:4">
      <c r="B760" t="s">
        <v>762</v>
      </c>
      <c r="C760" s="3">
        <v>3.8126782416721179</v>
      </c>
      <c r="D760" s="6">
        <v>1.8196849124822814</v>
      </c>
    </row>
    <row r="761" spans="2:4">
      <c r="B761" t="s">
        <v>763</v>
      </c>
      <c r="C761" s="3">
        <v>7.0963077936483785</v>
      </c>
      <c r="D761" s="6">
        <v>1.1437602699128826</v>
      </c>
    </row>
    <row r="762" spans="2:4">
      <c r="B762" t="s">
        <v>764</v>
      </c>
      <c r="C762" s="3">
        <v>0.21610516403534236</v>
      </c>
      <c r="D762" s="6">
        <v>1.2856053150201359</v>
      </c>
    </row>
    <row r="763" spans="2:4">
      <c r="B763" t="s">
        <v>765</v>
      </c>
      <c r="C763" s="3">
        <v>4.7937098227725894</v>
      </c>
      <c r="D763" s="6">
        <v>1.0596674246182909</v>
      </c>
    </row>
    <row r="764" spans="2:4">
      <c r="B764" t="s">
        <v>766</v>
      </c>
      <c r="C764" s="3">
        <v>1.4939897427347766</v>
      </c>
      <c r="D764" s="6">
        <v>2.2640637736344078</v>
      </c>
    </row>
    <row r="765" spans="2:4">
      <c r="B765" t="s">
        <v>767</v>
      </c>
      <c r="C765" s="3">
        <v>0.93658405489391061</v>
      </c>
      <c r="D765" s="6">
        <v>0.2207274195024258</v>
      </c>
    </row>
    <row r="766" spans="2:4">
      <c r="B766" t="s">
        <v>768</v>
      </c>
      <c r="C766" s="3">
        <v>2.3345425937720803</v>
      </c>
      <c r="D766" s="6">
        <v>23.441728057371236</v>
      </c>
    </row>
    <row r="767" spans="2:4">
      <c r="B767" t="s">
        <v>769</v>
      </c>
      <c r="C767" s="3">
        <v>8.2417791535093521</v>
      </c>
      <c r="D767" s="6">
        <v>7.4965820576421045</v>
      </c>
    </row>
    <row r="768" spans="2:4">
      <c r="B768" t="s">
        <v>770</v>
      </c>
      <c r="C768" s="3">
        <v>0.3466771420420649</v>
      </c>
      <c r="D768" s="6">
        <v>0.91202738672175809</v>
      </c>
    </row>
    <row r="769" spans="2:4">
      <c r="B769" t="s">
        <v>771</v>
      </c>
      <c r="C769" s="3">
        <v>1.556434696638259</v>
      </c>
      <c r="D769" s="6">
        <v>5.3433384904932044</v>
      </c>
    </row>
    <row r="770" spans="2:4">
      <c r="B770" t="s">
        <v>772</v>
      </c>
      <c r="C770" s="3">
        <v>0.35335464131537769</v>
      </c>
      <c r="D770" s="6">
        <v>1.9596507134826555</v>
      </c>
    </row>
    <row r="771" spans="2:4">
      <c r="B771" t="s">
        <v>773</v>
      </c>
      <c r="C771" s="3">
        <v>0.72860372722719846</v>
      </c>
      <c r="D771" s="6">
        <v>0.96643766846868495</v>
      </c>
    </row>
    <row r="772" spans="2:4">
      <c r="B772" t="s">
        <v>774</v>
      </c>
      <c r="C772" s="3">
        <v>2.7922458185864807</v>
      </c>
      <c r="D772" s="6">
        <v>0.18283588784792759</v>
      </c>
    </row>
    <row r="773" spans="2:4">
      <c r="B773" t="s">
        <v>775</v>
      </c>
      <c r="C773" s="3">
        <v>4.036931944253058</v>
      </c>
      <c r="D773" s="6">
        <v>2.5386592471321108</v>
      </c>
    </row>
    <row r="774" spans="2:4">
      <c r="B774" t="s">
        <v>776</v>
      </c>
      <c r="C774" s="3">
        <v>0.24409755266149824</v>
      </c>
      <c r="D774" s="6">
        <v>9.9614031402438893E-2</v>
      </c>
    </row>
    <row r="775" spans="2:4">
      <c r="B775" t="s">
        <v>777</v>
      </c>
      <c r="C775" s="3">
        <v>1.2257944291217608</v>
      </c>
      <c r="D775" s="6">
        <v>4.7137515041068081</v>
      </c>
    </row>
    <row r="776" spans="2:4">
      <c r="B776" t="s">
        <v>778</v>
      </c>
      <c r="C776" s="3">
        <v>1.8391460181542305</v>
      </c>
      <c r="D776" s="6">
        <v>7.7570048500061493</v>
      </c>
    </row>
    <row r="777" spans="2:4">
      <c r="B777" t="s">
        <v>779</v>
      </c>
      <c r="C777" s="3">
        <v>7.0619973318892493</v>
      </c>
      <c r="D777" s="6">
        <v>3.1004433871549195</v>
      </c>
    </row>
    <row r="778" spans="2:4">
      <c r="B778" t="s">
        <v>780</v>
      </c>
      <c r="C778" s="3">
        <v>0.60550606978396992</v>
      </c>
      <c r="D778" s="6">
        <v>2.6777819777314171</v>
      </c>
    </row>
    <row r="779" spans="2:4">
      <c r="B779" t="s">
        <v>781</v>
      </c>
      <c r="C779" s="3">
        <v>4.7674068494422785</v>
      </c>
      <c r="D779" s="6">
        <v>2.8646603401322399</v>
      </c>
    </row>
    <row r="780" spans="2:4">
      <c r="B780" t="s">
        <v>782</v>
      </c>
      <c r="C780" s="3">
        <v>0.65234242380807816</v>
      </c>
      <c r="D780" s="6">
        <v>4.840107178030757</v>
      </c>
    </row>
    <row r="781" spans="2:4">
      <c r="B781" t="s">
        <v>783</v>
      </c>
      <c r="C781" s="3">
        <v>0.58757635973380151</v>
      </c>
      <c r="D781" s="6">
        <v>4.0762362191033903</v>
      </c>
    </row>
    <row r="782" spans="2:4">
      <c r="B782" t="s">
        <v>784</v>
      </c>
      <c r="C782" s="3">
        <v>1.8275870864599726</v>
      </c>
      <c r="D782" s="6">
        <v>6.1111537346170985</v>
      </c>
    </row>
    <row r="783" spans="2:4">
      <c r="B783" t="s">
        <v>785</v>
      </c>
      <c r="C783" s="3">
        <v>1.6244998653891094</v>
      </c>
      <c r="D783" s="6">
        <v>3.4869571952822946</v>
      </c>
    </row>
    <row r="784" spans="2:4">
      <c r="B784" t="s">
        <v>786</v>
      </c>
      <c r="C784" s="3">
        <v>3.6595239826235959</v>
      </c>
      <c r="D784" s="6">
        <v>2.3605554842650456</v>
      </c>
    </row>
    <row r="785" spans="2:4">
      <c r="B785" t="s">
        <v>787</v>
      </c>
      <c r="C785" s="3">
        <v>4.8057497980275343</v>
      </c>
      <c r="D785" s="6">
        <v>4.5509243985420955</v>
      </c>
    </row>
    <row r="786" spans="2:4">
      <c r="B786" t="s">
        <v>788</v>
      </c>
      <c r="C786" s="3">
        <v>0.1437720708103554</v>
      </c>
      <c r="D786" s="6">
        <v>2.145769869957475</v>
      </c>
    </row>
    <row r="787" spans="2:4">
      <c r="B787" t="s">
        <v>789</v>
      </c>
      <c r="C787" s="3">
        <v>4.4702503622579348</v>
      </c>
      <c r="D787" s="6">
        <v>3.1124078683138223</v>
      </c>
    </row>
    <row r="788" spans="2:4">
      <c r="B788" t="s">
        <v>790</v>
      </c>
      <c r="C788" s="3">
        <v>0.45536540164191552</v>
      </c>
      <c r="D788" s="6">
        <v>2.7683426884740889</v>
      </c>
    </row>
    <row r="789" spans="2:4">
      <c r="B789" t="s">
        <v>791</v>
      </c>
      <c r="C789" s="3">
        <v>3.2027976507490914</v>
      </c>
      <c r="D789" s="6">
        <v>0.48595045660448638</v>
      </c>
    </row>
    <row r="790" spans="2:4">
      <c r="B790" t="s">
        <v>792</v>
      </c>
      <c r="C790" s="3">
        <v>3.7105045456415269</v>
      </c>
      <c r="D790" s="6">
        <v>0.62167021892309504</v>
      </c>
    </row>
    <row r="791" spans="2:4">
      <c r="B791" t="s">
        <v>793</v>
      </c>
      <c r="C791" s="3">
        <v>2.3089902348258913</v>
      </c>
      <c r="D791" s="6">
        <v>0.66913617998715413</v>
      </c>
    </row>
    <row r="792" spans="2:4">
      <c r="B792" t="s">
        <v>794</v>
      </c>
      <c r="C792" s="3">
        <v>0.59694404782394694</v>
      </c>
      <c r="D792" s="6">
        <v>3.0193789470479793</v>
      </c>
    </row>
    <row r="793" spans="2:4">
      <c r="B793" t="s">
        <v>795</v>
      </c>
      <c r="C793" s="3">
        <v>3.5300309586283238</v>
      </c>
      <c r="D793" s="6">
        <v>3.541364324485583</v>
      </c>
    </row>
    <row r="794" spans="2:4">
      <c r="B794" t="s">
        <v>796</v>
      </c>
      <c r="C794" s="3">
        <v>1.4176518817623023</v>
      </c>
      <c r="D794" s="6">
        <v>7.2690243152526</v>
      </c>
    </row>
    <row r="795" spans="2:4">
      <c r="B795" t="s">
        <v>797</v>
      </c>
      <c r="C795" s="3">
        <v>6.1288392626902652</v>
      </c>
      <c r="D795" s="6">
        <v>0.96669242988134818</v>
      </c>
    </row>
    <row r="796" spans="2:4">
      <c r="B796" t="s">
        <v>798</v>
      </c>
      <c r="C796" s="3">
        <v>1.4963681174083745</v>
      </c>
      <c r="D796" s="6">
        <v>14.377759092821892</v>
      </c>
    </row>
    <row r="797" spans="2:4">
      <c r="B797" t="s">
        <v>799</v>
      </c>
      <c r="C797" s="3">
        <v>0.47659105612483982</v>
      </c>
      <c r="D797" s="6">
        <v>3.1974529663431972</v>
      </c>
    </row>
    <row r="798" spans="2:4">
      <c r="B798" t="s">
        <v>800</v>
      </c>
      <c r="C798" s="3">
        <v>1.4172947299442171</v>
      </c>
      <c r="D798" s="6">
        <v>2.5778404393320904</v>
      </c>
    </row>
    <row r="799" spans="2:4">
      <c r="B799" t="s">
        <v>801</v>
      </c>
      <c r="C799" s="3">
        <v>0.65177652638408246</v>
      </c>
      <c r="D799" s="6">
        <v>4.0373810896713103</v>
      </c>
    </row>
    <row r="800" spans="2:4">
      <c r="B800" t="s">
        <v>802</v>
      </c>
      <c r="C800" s="3">
        <v>2.8943734296944301</v>
      </c>
      <c r="D800" s="6">
        <v>1.9041179371513253</v>
      </c>
    </row>
    <row r="801" spans="2:4">
      <c r="B801" t="s">
        <v>803</v>
      </c>
      <c r="C801" s="3">
        <v>1.122484522392776</v>
      </c>
      <c r="D801" s="6">
        <v>0.48779029484441638</v>
      </c>
    </row>
    <row r="802" spans="2:4">
      <c r="B802" t="s">
        <v>804</v>
      </c>
      <c r="C802" s="3">
        <v>0.90870318601530498</v>
      </c>
      <c r="D802" s="6">
        <v>0.40556879251011557</v>
      </c>
    </row>
    <row r="803" spans="2:4">
      <c r="B803" t="s">
        <v>805</v>
      </c>
      <c r="C803" s="3">
        <v>2.3147966699636546</v>
      </c>
      <c r="D803" s="6">
        <v>0.77474452707725494</v>
      </c>
    </row>
    <row r="804" spans="2:4">
      <c r="B804" t="s">
        <v>806</v>
      </c>
      <c r="C804" s="3">
        <v>6.2824541589393208</v>
      </c>
      <c r="D804" s="6">
        <v>0.12770018467055777</v>
      </c>
    </row>
    <row r="805" spans="2:4">
      <c r="B805" t="s">
        <v>807</v>
      </c>
      <c r="C805" s="3">
        <v>7.1461621225672118</v>
      </c>
      <c r="D805" s="6">
        <v>1.7471618434309306</v>
      </c>
    </row>
    <row r="806" spans="2:4">
      <c r="B806" t="s">
        <v>808</v>
      </c>
      <c r="C806" s="3">
        <v>1.9326384256867735</v>
      </c>
      <c r="D806" s="6">
        <v>1.0302536559492974</v>
      </c>
    </row>
    <row r="807" spans="2:4">
      <c r="B807" t="s">
        <v>809</v>
      </c>
      <c r="C807" s="3">
        <v>6.0033996141984876</v>
      </c>
      <c r="D807" s="6">
        <v>3.4572619862958631</v>
      </c>
    </row>
    <row r="808" spans="2:4">
      <c r="B808" t="s">
        <v>810</v>
      </c>
      <c r="C808" s="3">
        <v>2.1465400300953221</v>
      </c>
      <c r="D808" s="6">
        <v>1.4749633588902775</v>
      </c>
    </row>
    <row r="809" spans="2:4">
      <c r="B809" t="s">
        <v>811</v>
      </c>
      <c r="C809" s="3">
        <v>7.7011093980984544</v>
      </c>
      <c r="D809" s="6">
        <v>0.23913181326151881</v>
      </c>
    </row>
    <row r="810" spans="2:4">
      <c r="B810" t="s">
        <v>812</v>
      </c>
      <c r="C810" s="3">
        <v>7.4586156982503837</v>
      </c>
      <c r="D810" s="6">
        <v>4.6223401376786644</v>
      </c>
    </row>
    <row r="811" spans="2:4">
      <c r="B811" t="s">
        <v>813</v>
      </c>
      <c r="C811" s="3">
        <v>1.9993349578102646</v>
      </c>
      <c r="D811" s="6">
        <v>1.6798347266133324</v>
      </c>
    </row>
    <row r="812" spans="2:4">
      <c r="B812" t="s">
        <v>814</v>
      </c>
      <c r="C812" s="3">
        <v>0.18436258582902637</v>
      </c>
      <c r="D812" s="6">
        <v>0.54502570318105126</v>
      </c>
    </row>
    <row r="813" spans="2:4">
      <c r="B813" t="s">
        <v>815</v>
      </c>
      <c r="C813" s="3">
        <v>1.6396166554484881</v>
      </c>
      <c r="D813" s="6">
        <v>5.2254251957228082</v>
      </c>
    </row>
    <row r="814" spans="2:4">
      <c r="B814" t="s">
        <v>816</v>
      </c>
      <c r="C814" s="3">
        <v>2.2256884241550541</v>
      </c>
      <c r="D814" s="6">
        <v>1.285307867709067</v>
      </c>
    </row>
    <row r="815" spans="2:4">
      <c r="B815" t="s">
        <v>817</v>
      </c>
      <c r="C815" s="3">
        <v>0.36647486144310709</v>
      </c>
      <c r="D815" s="6">
        <v>1.5609498392552239</v>
      </c>
    </row>
    <row r="816" spans="2:4">
      <c r="B816" t="s">
        <v>818</v>
      </c>
      <c r="C816" s="3">
        <v>8.4321861913936367</v>
      </c>
      <c r="D816" s="6">
        <v>0.74741092935631004</v>
      </c>
    </row>
    <row r="817" spans="2:4">
      <c r="B817" t="s">
        <v>819</v>
      </c>
      <c r="C817" s="3">
        <v>1.5443517124398789</v>
      </c>
      <c r="D817" s="6">
        <v>3.2362906368285698</v>
      </c>
    </row>
    <row r="818" spans="2:4">
      <c r="B818" t="s">
        <v>820</v>
      </c>
      <c r="C818" s="3">
        <v>5.6362032933994035</v>
      </c>
      <c r="D818" s="6">
        <v>0.41684722394992468</v>
      </c>
    </row>
    <row r="819" spans="2:4">
      <c r="B819" t="s">
        <v>821</v>
      </c>
      <c r="C819" s="3">
        <v>1.6484563502034626</v>
      </c>
      <c r="D819" s="6">
        <v>3.0703276020568717</v>
      </c>
    </row>
    <row r="820" spans="2:4">
      <c r="B820" t="s">
        <v>822</v>
      </c>
      <c r="C820" s="3">
        <v>0.22231801968392392</v>
      </c>
      <c r="D820" s="6">
        <v>1.2890445144571336</v>
      </c>
    </row>
    <row r="821" spans="2:4">
      <c r="B821" t="s">
        <v>823</v>
      </c>
      <c r="C821" s="3">
        <v>1.0171129358760818</v>
      </c>
      <c r="D821" s="6">
        <v>1.1320667761387959</v>
      </c>
    </row>
    <row r="822" spans="2:4">
      <c r="B822" t="s">
        <v>824</v>
      </c>
      <c r="C822" s="3">
        <v>2.586214758195025</v>
      </c>
      <c r="D822" s="6">
        <v>1.2880236582627727</v>
      </c>
    </row>
    <row r="823" spans="2:4">
      <c r="B823" t="s">
        <v>825</v>
      </c>
      <c r="C823" s="3">
        <v>0.1736558256487285</v>
      </c>
      <c r="D823" s="6">
        <v>2.9784555518459204</v>
      </c>
    </row>
    <row r="824" spans="2:4">
      <c r="B824" t="s">
        <v>826</v>
      </c>
      <c r="C824" s="3">
        <v>2.4383202093999583</v>
      </c>
      <c r="D824" s="6">
        <v>1.8622670917696047</v>
      </c>
    </row>
    <row r="825" spans="2:4">
      <c r="B825" t="s">
        <v>827</v>
      </c>
      <c r="C825" s="3">
        <v>2.3813515171359816</v>
      </c>
      <c r="D825" s="6">
        <v>0.13360911712271098</v>
      </c>
    </row>
    <row r="826" spans="2:4">
      <c r="B826" t="s">
        <v>828</v>
      </c>
      <c r="C826" s="3">
        <v>1.5752417244812214</v>
      </c>
      <c r="D826" s="6">
        <v>0.16792790412363467</v>
      </c>
    </row>
    <row r="827" spans="2:4">
      <c r="B827" t="s">
        <v>829</v>
      </c>
      <c r="C827" s="3">
        <v>7.8291267127555262</v>
      </c>
      <c r="D827" s="6">
        <v>0.11471968542579136</v>
      </c>
    </row>
    <row r="828" spans="2:4">
      <c r="B828" t="s">
        <v>830</v>
      </c>
      <c r="C828" s="3">
        <v>1.0811082239337573</v>
      </c>
      <c r="D828" s="6">
        <v>5.1160260914118574</v>
      </c>
    </row>
    <row r="829" spans="2:4">
      <c r="B829" t="s">
        <v>831</v>
      </c>
      <c r="C829" s="3">
        <v>3.8373462587186742</v>
      </c>
      <c r="D829" s="6">
        <v>0.81184073624170605</v>
      </c>
    </row>
    <row r="830" spans="2:4">
      <c r="B830" t="s">
        <v>832</v>
      </c>
      <c r="C830" s="3">
        <v>10.798527713395684</v>
      </c>
      <c r="D830" s="6">
        <v>1.8658179519564726</v>
      </c>
    </row>
    <row r="831" spans="2:4">
      <c r="B831" t="s">
        <v>833</v>
      </c>
      <c r="C831" s="3">
        <v>1.8940826703950591</v>
      </c>
      <c r="D831" s="6">
        <v>0.96091493092229474</v>
      </c>
    </row>
    <row r="832" spans="2:4">
      <c r="B832" t="s">
        <v>834</v>
      </c>
      <c r="C832" s="3">
        <v>13.316500160790996</v>
      </c>
      <c r="D832" s="6">
        <v>4.0184692675574905</v>
      </c>
    </row>
    <row r="833" spans="2:4">
      <c r="B833" t="s">
        <v>835</v>
      </c>
      <c r="C833" s="3">
        <v>2.694821930702326</v>
      </c>
      <c r="D833" s="6">
        <v>7.1602330758480344</v>
      </c>
    </row>
    <row r="834" spans="2:4">
      <c r="B834" t="s">
        <v>836</v>
      </c>
      <c r="C834" s="3">
        <v>7.5486525482089633</v>
      </c>
      <c r="D834" s="6">
        <v>4.289414410819921</v>
      </c>
    </row>
    <row r="835" spans="2:4">
      <c r="B835" t="s">
        <v>837</v>
      </c>
      <c r="C835" s="3">
        <v>8.8406235843555265</v>
      </c>
      <c r="D835" s="6">
        <v>7.3832429451863568</v>
      </c>
    </row>
    <row r="836" spans="2:4">
      <c r="B836" t="s">
        <v>838</v>
      </c>
      <c r="C836" s="3">
        <v>6.6806148312371416</v>
      </c>
      <c r="D836" s="6">
        <v>0.49682790494190332</v>
      </c>
    </row>
    <row r="837" spans="2:4">
      <c r="B837" t="s">
        <v>839</v>
      </c>
      <c r="C837" s="3">
        <v>8.3031530818652275</v>
      </c>
      <c r="D837" s="6">
        <v>1.0952909293906847</v>
      </c>
    </row>
    <row r="838" spans="2:4">
      <c r="B838" t="s">
        <v>840</v>
      </c>
      <c r="C838" s="3">
        <v>3.2664845443533439</v>
      </c>
      <c r="D838" s="6">
        <v>5.5545006373320378</v>
      </c>
    </row>
    <row r="839" spans="2:4">
      <c r="B839" t="s">
        <v>841</v>
      </c>
      <c r="C839" s="3">
        <v>3.9063878042275039E-3</v>
      </c>
      <c r="D839" s="6">
        <v>1.7837245991585016</v>
      </c>
    </row>
    <row r="840" spans="2:4">
      <c r="B840" t="s">
        <v>842</v>
      </c>
      <c r="C840" s="3">
        <v>1.8768052702929698</v>
      </c>
      <c r="D840" s="6">
        <v>3.9291404343239185</v>
      </c>
    </row>
    <row r="841" spans="2:4">
      <c r="B841" t="s">
        <v>843</v>
      </c>
      <c r="C841" s="3">
        <v>0.12896896984114975</v>
      </c>
      <c r="D841" s="6">
        <v>1.3616356748754352</v>
      </c>
    </row>
    <row r="842" spans="2:4">
      <c r="B842" t="s">
        <v>844</v>
      </c>
      <c r="C842" s="3">
        <v>0.24126174351906177</v>
      </c>
      <c r="D842" s="6">
        <v>2.998428500809966</v>
      </c>
    </row>
    <row r="843" spans="2:4">
      <c r="B843" t="s">
        <v>845</v>
      </c>
      <c r="C843" s="3">
        <v>1.5591535292888841</v>
      </c>
      <c r="D843" s="6">
        <v>3.8752050274007166</v>
      </c>
    </row>
    <row r="844" spans="2:4">
      <c r="B844" t="s">
        <v>846</v>
      </c>
      <c r="C844" s="3">
        <v>0.86131144378174551</v>
      </c>
      <c r="D844" s="6">
        <v>0.65103357365237746</v>
      </c>
    </row>
    <row r="845" spans="2:4">
      <c r="B845" t="s">
        <v>847</v>
      </c>
      <c r="C845" s="3">
        <v>3.1354280648906512</v>
      </c>
      <c r="D845" s="6">
        <v>3.2190952133762387</v>
      </c>
    </row>
    <row r="846" spans="2:4">
      <c r="B846" t="s">
        <v>848</v>
      </c>
      <c r="C846" s="3">
        <v>0.56145577954852666</v>
      </c>
      <c r="D846" s="6">
        <v>3.5434598496454282</v>
      </c>
    </row>
    <row r="847" spans="2:4">
      <c r="B847" t="s">
        <v>849</v>
      </c>
      <c r="C847" s="3">
        <v>0.10427117418545284</v>
      </c>
      <c r="D847" s="6">
        <v>2.416339277553305</v>
      </c>
    </row>
    <row r="848" spans="2:4">
      <c r="B848" t="s">
        <v>850</v>
      </c>
      <c r="C848" s="3">
        <v>2.579367548362435</v>
      </c>
      <c r="D848" s="6">
        <v>1.3038772175483768</v>
      </c>
    </row>
    <row r="849" spans="2:4">
      <c r="B849" t="s">
        <v>851</v>
      </c>
      <c r="C849" s="3">
        <v>0.48807452906905202</v>
      </c>
      <c r="D849" s="6">
        <v>0.266027871871166</v>
      </c>
    </row>
    <row r="850" spans="2:4">
      <c r="B850" t="s">
        <v>852</v>
      </c>
      <c r="C850" s="3">
        <v>1.9880725815720877</v>
      </c>
      <c r="D850" s="6">
        <v>1.4769573479619857</v>
      </c>
    </row>
    <row r="851" spans="2:4">
      <c r="B851" t="s">
        <v>853</v>
      </c>
      <c r="C851" s="3">
        <v>0.9188013463659368</v>
      </c>
      <c r="D851" s="6">
        <v>1.0085267839545045</v>
      </c>
    </row>
    <row r="852" spans="2:4">
      <c r="B852" t="s">
        <v>854</v>
      </c>
      <c r="C852" s="3">
        <v>1.9242994033260592</v>
      </c>
      <c r="D852" s="6">
        <v>3.8622593501165614</v>
      </c>
    </row>
    <row r="853" spans="2:4">
      <c r="B853" t="s">
        <v>855</v>
      </c>
      <c r="C853" s="3">
        <v>3.7411715446126896</v>
      </c>
      <c r="D853" s="6">
        <v>2.0000809760752665</v>
      </c>
    </row>
    <row r="854" spans="2:4">
      <c r="B854" t="s">
        <v>856</v>
      </c>
      <c r="C854" s="3">
        <v>3.5938456648266568</v>
      </c>
      <c r="D854" s="6">
        <v>5.863307036171534</v>
      </c>
    </row>
    <row r="855" spans="2:4">
      <c r="B855" t="s">
        <v>857</v>
      </c>
      <c r="C855" s="3">
        <v>0.62296656700512965</v>
      </c>
      <c r="D855" s="6">
        <v>1.1970836224619701</v>
      </c>
    </row>
    <row r="856" spans="2:4">
      <c r="B856" t="s">
        <v>858</v>
      </c>
      <c r="C856" s="3">
        <v>2.3986119599772517</v>
      </c>
      <c r="D856" s="6">
        <v>7.7066652151584112</v>
      </c>
    </row>
    <row r="857" spans="2:4">
      <c r="B857" t="s">
        <v>859</v>
      </c>
      <c r="C857" s="3">
        <v>2.1165391663693178</v>
      </c>
      <c r="D857" s="6">
        <v>3.3983704378249411</v>
      </c>
    </row>
    <row r="858" spans="2:4">
      <c r="B858" t="s">
        <v>860</v>
      </c>
      <c r="C858" s="3">
        <v>0.65169497677926169</v>
      </c>
      <c r="D858" s="6">
        <v>0.83703672760348391</v>
      </c>
    </row>
    <row r="859" spans="2:4">
      <c r="B859" t="s">
        <v>861</v>
      </c>
      <c r="C859" s="3">
        <v>0.56474904142412297</v>
      </c>
      <c r="D859" s="6">
        <v>0.31738513157164849</v>
      </c>
    </row>
    <row r="860" spans="2:4">
      <c r="B860" t="s">
        <v>862</v>
      </c>
      <c r="C860" s="3">
        <v>7.2246369011901859</v>
      </c>
      <c r="D860" s="6">
        <v>0.49347305424472376</v>
      </c>
    </row>
    <row r="861" spans="2:4">
      <c r="B861" t="s">
        <v>863</v>
      </c>
      <c r="C861" s="3">
        <v>0.66613525598778978</v>
      </c>
      <c r="D861" s="6">
        <v>0.83816851757654831</v>
      </c>
    </row>
    <row r="862" spans="2:4">
      <c r="B862" t="s">
        <v>864</v>
      </c>
      <c r="C862" s="3">
        <v>2.9209402240554354</v>
      </c>
      <c r="D862" s="6">
        <v>16.871014009832653</v>
      </c>
    </row>
    <row r="863" spans="2:4">
      <c r="B863" t="s">
        <v>865</v>
      </c>
      <c r="C863" s="3">
        <v>2.4917081799991911</v>
      </c>
      <c r="D863" s="6">
        <v>2.3537451182660707</v>
      </c>
    </row>
    <row r="864" spans="2:4">
      <c r="B864" t="s">
        <v>866</v>
      </c>
      <c r="C864" s="3">
        <v>1.7493002950138745</v>
      </c>
      <c r="D864" s="6">
        <v>2.4043026214366807</v>
      </c>
    </row>
    <row r="865" spans="2:4">
      <c r="B865" t="s">
        <v>867</v>
      </c>
      <c r="C865" s="3">
        <v>0.40895454493433558</v>
      </c>
      <c r="D865" s="6">
        <v>0.2506127094340217</v>
      </c>
    </row>
    <row r="866" spans="2:4">
      <c r="B866" t="s">
        <v>868</v>
      </c>
      <c r="C866" s="3">
        <v>0.19157527014050102</v>
      </c>
      <c r="D866" s="6">
        <v>0.20461662209698056</v>
      </c>
    </row>
    <row r="867" spans="2:4">
      <c r="B867" t="s">
        <v>869</v>
      </c>
      <c r="C867" s="3">
        <v>6.9807734136782376</v>
      </c>
      <c r="D867" s="6">
        <v>0.16277141507018739</v>
      </c>
    </row>
    <row r="868" spans="2:4">
      <c r="B868" t="s">
        <v>870</v>
      </c>
      <c r="C868" s="3">
        <v>5.8215347455594149</v>
      </c>
      <c r="D868" s="6">
        <v>6.5808212120789973</v>
      </c>
    </row>
    <row r="869" spans="2:4">
      <c r="B869" t="s">
        <v>871</v>
      </c>
      <c r="C869" s="3">
        <v>0.88231570889920796</v>
      </c>
      <c r="D869" s="6">
        <v>33.307111752935697</v>
      </c>
    </row>
    <row r="870" spans="2:4">
      <c r="B870" t="s">
        <v>872</v>
      </c>
      <c r="C870" s="3">
        <v>3.3587067396903056</v>
      </c>
      <c r="D870" s="6">
        <v>0.51806278157334007</v>
      </c>
    </row>
    <row r="871" spans="2:4">
      <c r="B871" t="s">
        <v>873</v>
      </c>
      <c r="C871" s="3">
        <v>0.63447783399100277</v>
      </c>
      <c r="D871" s="6">
        <v>0.91080551594462789</v>
      </c>
    </row>
    <row r="872" spans="2:4">
      <c r="B872" t="s">
        <v>874</v>
      </c>
      <c r="C872" s="3">
        <v>6.0196021031232245</v>
      </c>
      <c r="D872" s="6">
        <v>1.690100499406572</v>
      </c>
    </row>
    <row r="873" spans="2:4">
      <c r="B873" t="s">
        <v>875</v>
      </c>
      <c r="C873" s="3">
        <v>1.3509402406492543</v>
      </c>
      <c r="D873" s="6">
        <v>1.3939348974278067</v>
      </c>
    </row>
    <row r="874" spans="2:4">
      <c r="B874" t="s">
        <v>876</v>
      </c>
      <c r="C874" s="3">
        <v>13.018517680558443</v>
      </c>
      <c r="D874" s="6">
        <v>1.7424722073185495</v>
      </c>
    </row>
    <row r="875" spans="2:4">
      <c r="B875" t="s">
        <v>877</v>
      </c>
      <c r="C875" s="3">
        <v>3.4909364999957289</v>
      </c>
      <c r="D875" s="6">
        <v>4.0407498914382014</v>
      </c>
    </row>
    <row r="876" spans="2:4">
      <c r="B876" t="s">
        <v>878</v>
      </c>
      <c r="C876" s="3">
        <v>0.53185025110059769</v>
      </c>
      <c r="D876" s="6">
        <v>1.1091442174141357</v>
      </c>
    </row>
    <row r="877" spans="2:4">
      <c r="B877" t="s">
        <v>879</v>
      </c>
      <c r="C877" s="3">
        <v>4.92478579051396</v>
      </c>
      <c r="D877" s="6">
        <v>0.80645475580485604</v>
      </c>
    </row>
    <row r="878" spans="2:4">
      <c r="B878" t="s">
        <v>880</v>
      </c>
      <c r="C878" s="3">
        <v>1.1251079087127236</v>
      </c>
      <c r="D878" s="6">
        <v>0.12509344290277416</v>
      </c>
    </row>
    <row r="879" spans="2:4">
      <c r="B879" t="s">
        <v>881</v>
      </c>
      <c r="C879" s="3">
        <v>1.983880389855726</v>
      </c>
      <c r="D879" s="6">
        <v>4.7597470170987384</v>
      </c>
    </row>
    <row r="880" spans="2:4">
      <c r="B880" t="s">
        <v>882</v>
      </c>
      <c r="C880" s="3">
        <v>4.0099304787850176</v>
      </c>
      <c r="D880" s="6">
        <v>3.4836835932608188</v>
      </c>
    </row>
    <row r="881" spans="2:4">
      <c r="B881" t="s">
        <v>883</v>
      </c>
      <c r="C881" s="3">
        <v>0.78075164739798519</v>
      </c>
      <c r="D881" s="6">
        <v>0.76136089906703996</v>
      </c>
    </row>
    <row r="882" spans="2:4">
      <c r="B882" t="s">
        <v>884</v>
      </c>
      <c r="C882" s="3">
        <v>5.0693630808574417</v>
      </c>
      <c r="D882" s="6">
        <v>0.39363394973914567</v>
      </c>
    </row>
    <row r="883" spans="2:4">
      <c r="B883" t="s">
        <v>885</v>
      </c>
      <c r="C883" s="3">
        <v>1.1068572535489396</v>
      </c>
      <c r="D883" s="6">
        <v>1.8349646608819992</v>
      </c>
    </row>
    <row r="884" spans="2:4">
      <c r="B884" t="s">
        <v>886</v>
      </c>
      <c r="C884" s="3">
        <v>0.6811613409931021</v>
      </c>
      <c r="D884" s="6">
        <v>2.3071101365836735</v>
      </c>
    </row>
    <row r="885" spans="2:4">
      <c r="B885" t="s">
        <v>887</v>
      </c>
      <c r="C885" s="3">
        <v>10.028472382048964</v>
      </c>
      <c r="D885" s="6">
        <v>8.9655642051093789</v>
      </c>
    </row>
    <row r="886" spans="2:4">
      <c r="B886" t="s">
        <v>888</v>
      </c>
      <c r="C886" s="3">
        <v>1.9021889788452557</v>
      </c>
      <c r="D886" s="6">
        <v>5.1974680990307052</v>
      </c>
    </row>
    <row r="887" spans="2:4">
      <c r="B887" t="s">
        <v>889</v>
      </c>
      <c r="C887" s="3">
        <v>0.16417811088467438</v>
      </c>
      <c r="D887" s="6">
        <v>4.6716855124855572</v>
      </c>
    </row>
    <row r="888" spans="2:4">
      <c r="B888" t="s">
        <v>890</v>
      </c>
      <c r="C888" s="3">
        <v>2.1099225260785741</v>
      </c>
      <c r="D888" s="6">
        <v>3.7288285706042554</v>
      </c>
    </row>
    <row r="889" spans="2:4">
      <c r="B889" t="s">
        <v>891</v>
      </c>
      <c r="C889" s="3">
        <v>10.40458139752047</v>
      </c>
      <c r="D889" s="6">
        <v>1.1922957056354484</v>
      </c>
    </row>
    <row r="890" spans="2:4">
      <c r="B890" t="s">
        <v>892</v>
      </c>
      <c r="C890" s="3">
        <v>10.515769508047672</v>
      </c>
      <c r="D890" s="6">
        <v>5.8842533754523663</v>
      </c>
    </row>
    <row r="891" spans="2:4">
      <c r="B891" t="s">
        <v>893</v>
      </c>
      <c r="C891" s="3">
        <v>0.34664544959239685</v>
      </c>
      <c r="D891" s="6">
        <v>1.0235229319877108</v>
      </c>
    </row>
    <row r="892" spans="2:4">
      <c r="B892" t="s">
        <v>894</v>
      </c>
      <c r="C892" s="3">
        <v>8.1759995936008583</v>
      </c>
      <c r="D892" s="6">
        <v>0.36752285976547361</v>
      </c>
    </row>
    <row r="893" spans="2:4">
      <c r="B893" t="s">
        <v>895</v>
      </c>
      <c r="C893" s="3">
        <v>0.43107866005085754</v>
      </c>
      <c r="D893" s="6">
        <v>16.163100098444342</v>
      </c>
    </row>
    <row r="894" spans="2:4">
      <c r="B894" t="s">
        <v>896</v>
      </c>
      <c r="C894" s="3">
        <v>0.82000599430209875</v>
      </c>
      <c r="D894" s="6">
        <v>1.9141556278647271</v>
      </c>
    </row>
    <row r="895" spans="2:4">
      <c r="B895" t="s">
        <v>897</v>
      </c>
      <c r="C895" s="3">
        <v>1.0443452044045696</v>
      </c>
      <c r="D895" s="6">
        <v>2.0277103204760807</v>
      </c>
    </row>
    <row r="896" spans="2:4">
      <c r="B896" t="s">
        <v>898</v>
      </c>
      <c r="C896" s="3">
        <v>1.0438453799914864</v>
      </c>
      <c r="D896" s="6">
        <v>2.2659783294073477</v>
      </c>
    </row>
    <row r="897" spans="2:4">
      <c r="B897" t="s">
        <v>899</v>
      </c>
      <c r="C897" s="3">
        <v>5.8008337805840329</v>
      </c>
      <c r="D897" s="6">
        <v>23.929215582873375</v>
      </c>
    </row>
    <row r="898" spans="2:4">
      <c r="B898" t="s">
        <v>900</v>
      </c>
      <c r="C898" s="3">
        <v>6.6602009379177751</v>
      </c>
      <c r="D898" s="6">
        <v>2.5767220804934006</v>
      </c>
    </row>
    <row r="899" spans="2:4">
      <c r="B899" t="s">
        <v>901</v>
      </c>
      <c r="C899" s="3">
        <v>0.97260551950237173</v>
      </c>
      <c r="D899" s="6">
        <v>1.3928233201900815</v>
      </c>
    </row>
    <row r="900" spans="2:4">
      <c r="B900" t="s">
        <v>902</v>
      </c>
      <c r="C900" s="3">
        <v>0.32173931240439602</v>
      </c>
      <c r="D900" s="6">
        <v>0.42126667604137874</v>
      </c>
    </row>
    <row r="901" spans="2:4">
      <c r="B901" t="s">
        <v>903</v>
      </c>
      <c r="C901" s="3">
        <v>6.5831281886113695</v>
      </c>
      <c r="D901" s="6">
        <v>1.2288041839765997</v>
      </c>
    </row>
    <row r="902" spans="2:4">
      <c r="B902" t="s">
        <v>904</v>
      </c>
      <c r="C902" s="3">
        <v>1.98727170111514</v>
      </c>
      <c r="D902" s="6">
        <v>0.90328148883341342</v>
      </c>
    </row>
    <row r="903" spans="2:4">
      <c r="B903" t="s">
        <v>905</v>
      </c>
      <c r="C903" s="3">
        <v>3.2456062644890431</v>
      </c>
      <c r="D903" s="6">
        <v>7.2461913327144192</v>
      </c>
    </row>
    <row r="904" spans="2:4">
      <c r="B904" t="s">
        <v>906</v>
      </c>
      <c r="C904" s="3">
        <v>1.2348252857330775</v>
      </c>
      <c r="D904" s="6">
        <v>2.3086577556275838</v>
      </c>
    </row>
    <row r="905" spans="2:4">
      <c r="B905" t="s">
        <v>907</v>
      </c>
      <c r="C905" s="3">
        <v>1.3440517517081676</v>
      </c>
      <c r="D905" s="6">
        <v>2.9820428377631485</v>
      </c>
    </row>
    <row r="906" spans="2:4">
      <c r="B906" t="s">
        <v>908</v>
      </c>
      <c r="C906" s="3">
        <v>0.49087367445650509</v>
      </c>
      <c r="D906" s="6">
        <v>3.142932690685444</v>
      </c>
    </row>
    <row r="907" spans="2:4">
      <c r="B907" t="s">
        <v>909</v>
      </c>
      <c r="C907" s="3">
        <v>3.5602796523798999</v>
      </c>
      <c r="D907" s="6">
        <v>8.1097797966467411</v>
      </c>
    </row>
    <row r="908" spans="2:4">
      <c r="B908" t="s">
        <v>910</v>
      </c>
      <c r="C908" s="3">
        <v>4.0183858387485456</v>
      </c>
      <c r="D908" s="6">
        <v>2.7610589418770122</v>
      </c>
    </row>
    <row r="909" spans="2:4">
      <c r="B909" t="s">
        <v>911</v>
      </c>
      <c r="C909" s="3">
        <v>9.5206999049219657E-2</v>
      </c>
      <c r="D909" s="6">
        <v>0.4009782631058621</v>
      </c>
    </row>
    <row r="910" spans="2:4">
      <c r="B910" t="s">
        <v>912</v>
      </c>
      <c r="C910" s="3">
        <v>0.34671083569649164</v>
      </c>
      <c r="D910" s="6">
        <v>4.9573317350062114</v>
      </c>
    </row>
    <row r="911" spans="2:4">
      <c r="B911" t="s">
        <v>913</v>
      </c>
      <c r="C911" s="3">
        <v>5.1430667063006386</v>
      </c>
      <c r="D911" s="6">
        <v>1.8715723260922383</v>
      </c>
    </row>
    <row r="912" spans="2:4">
      <c r="B912" t="s">
        <v>914</v>
      </c>
      <c r="C912" s="3">
        <v>4.1277297853347825</v>
      </c>
      <c r="D912" s="6">
        <v>1.8450691415419784</v>
      </c>
    </row>
    <row r="913" spans="2:4">
      <c r="B913" t="s">
        <v>915</v>
      </c>
      <c r="C913" s="3">
        <v>9.310613694574614E-2</v>
      </c>
      <c r="D913" s="6">
        <v>21.609311437497865</v>
      </c>
    </row>
    <row r="914" spans="2:4">
      <c r="B914" t="s">
        <v>916</v>
      </c>
      <c r="C914" s="3">
        <v>7.0664911092629197</v>
      </c>
      <c r="D914" s="6">
        <v>1.9696152152975539</v>
      </c>
    </row>
    <row r="915" spans="2:4">
      <c r="B915" t="s">
        <v>917</v>
      </c>
      <c r="C915" s="3">
        <v>8.4368029328063958</v>
      </c>
      <c r="D915" s="6">
        <v>1.4927921159443873</v>
      </c>
    </row>
    <row r="916" spans="2:4">
      <c r="B916" t="s">
        <v>918</v>
      </c>
      <c r="C916" s="3">
        <v>2.4159553866866843</v>
      </c>
      <c r="D916" s="6">
        <v>2.872707203841435</v>
      </c>
    </row>
    <row r="917" spans="2:4">
      <c r="B917" t="s">
        <v>919</v>
      </c>
      <c r="C917" s="3">
        <v>0.56439950533639771</v>
      </c>
      <c r="D917" s="6">
        <v>2.1606691313220878</v>
      </c>
    </row>
    <row r="918" spans="2:4">
      <c r="B918" t="s">
        <v>920</v>
      </c>
      <c r="C918" s="3">
        <v>1.9439024988207854</v>
      </c>
      <c r="D918" s="6">
        <v>1.3014220667245047</v>
      </c>
    </row>
    <row r="919" spans="2:4">
      <c r="B919" t="s">
        <v>921</v>
      </c>
      <c r="C919" s="3">
        <v>1.9135049889487212</v>
      </c>
      <c r="D919" s="6">
        <v>15.296853485888825</v>
      </c>
    </row>
    <row r="920" spans="2:4">
      <c r="B920" t="s">
        <v>922</v>
      </c>
      <c r="C920" s="3">
        <v>2.4429957281661596</v>
      </c>
      <c r="D920" s="6">
        <v>4.5753727083329574</v>
      </c>
    </row>
    <row r="921" spans="2:4">
      <c r="B921" t="s">
        <v>923</v>
      </c>
      <c r="C921" s="3">
        <v>3.4502443425872698</v>
      </c>
      <c r="D921" s="6">
        <v>2.5041252810802943</v>
      </c>
    </row>
    <row r="922" spans="2:4">
      <c r="B922" t="s">
        <v>924</v>
      </c>
      <c r="C922" s="3">
        <v>6.2779137685892792</v>
      </c>
      <c r="D922" s="6">
        <v>1.9975965486600114</v>
      </c>
    </row>
    <row r="923" spans="2:4">
      <c r="B923" t="s">
        <v>925</v>
      </c>
      <c r="C923" s="3">
        <v>2.6752565121361074</v>
      </c>
      <c r="D923" s="6">
        <v>0.45874765045518651</v>
      </c>
    </row>
    <row r="924" spans="2:4">
      <c r="B924" t="s">
        <v>926</v>
      </c>
      <c r="C924" s="3">
        <v>3.6847839644509879</v>
      </c>
      <c r="D924" s="6">
        <v>1.0986778756426065</v>
      </c>
    </row>
    <row r="925" spans="2:4">
      <c r="B925" t="s">
        <v>927</v>
      </c>
      <c r="C925" s="3">
        <v>0.65291633714863873</v>
      </c>
      <c r="D925" s="6">
        <v>0.10656369094676729</v>
      </c>
    </row>
    <row r="926" spans="2:4">
      <c r="B926" t="s">
        <v>928</v>
      </c>
      <c r="C926" s="3">
        <v>2.5469274082953048</v>
      </c>
      <c r="D926" s="6">
        <v>0.76845590999071456</v>
      </c>
    </row>
    <row r="927" spans="2:4">
      <c r="B927" t="s">
        <v>929</v>
      </c>
      <c r="C927" s="3">
        <v>1.3925966465894724</v>
      </c>
      <c r="D927" s="6">
        <v>1.9651636787897402</v>
      </c>
    </row>
    <row r="928" spans="2:4">
      <c r="B928" t="s">
        <v>930</v>
      </c>
      <c r="C928" s="3">
        <v>4.1348698483179849</v>
      </c>
      <c r="D928" s="6">
        <v>4.1363541172996579</v>
      </c>
    </row>
    <row r="929" spans="2:4">
      <c r="B929" t="s">
        <v>931</v>
      </c>
      <c r="C929" s="3">
        <v>5.491293535435231</v>
      </c>
      <c r="D929" s="6">
        <v>1.456284821810742</v>
      </c>
    </row>
    <row r="930" spans="2:4">
      <c r="B930" t="s">
        <v>932</v>
      </c>
      <c r="C930" s="3">
        <v>0.69136202514139355</v>
      </c>
      <c r="D930" s="6">
        <v>5.6888022732565764</v>
      </c>
    </row>
    <row r="931" spans="2:4">
      <c r="B931" t="s">
        <v>933</v>
      </c>
      <c r="C931" s="3">
        <v>1.8215612221536124</v>
      </c>
      <c r="D931" s="6">
        <v>3.1926995061156527</v>
      </c>
    </row>
    <row r="932" spans="2:4">
      <c r="B932" t="s">
        <v>934</v>
      </c>
      <c r="C932" s="3">
        <v>2.7397045891486598</v>
      </c>
      <c r="D932" s="6">
        <v>2.6345006196659564</v>
      </c>
    </row>
    <row r="933" spans="2:4">
      <c r="B933" t="s">
        <v>935</v>
      </c>
      <c r="C933" s="3">
        <v>0.78666267876682339</v>
      </c>
      <c r="D933" s="6">
        <v>3.3410572857509755</v>
      </c>
    </row>
    <row r="934" spans="2:4">
      <c r="B934" t="s">
        <v>936</v>
      </c>
      <c r="C934" s="3">
        <v>0.68625824308226302</v>
      </c>
      <c r="D934" s="6">
        <v>0.4037172183995259</v>
      </c>
    </row>
    <row r="935" spans="2:4">
      <c r="B935" t="s">
        <v>937</v>
      </c>
      <c r="C935" s="3">
        <v>11.212185451338861</v>
      </c>
      <c r="D935" s="6">
        <v>16.140645755568791</v>
      </c>
    </row>
    <row r="936" spans="2:4">
      <c r="B936" t="s">
        <v>938</v>
      </c>
      <c r="C936" s="3">
        <v>1.3457272714950435</v>
      </c>
      <c r="D936" s="6">
        <v>14.952216103516896</v>
      </c>
    </row>
    <row r="937" spans="2:4">
      <c r="B937" t="s">
        <v>939</v>
      </c>
      <c r="C937" s="3">
        <v>0.41663687020370532</v>
      </c>
      <c r="D937" s="6">
        <v>0.54842637701358798</v>
      </c>
    </row>
    <row r="938" spans="2:4">
      <c r="B938" t="s">
        <v>940</v>
      </c>
      <c r="C938" s="3">
        <v>10.606914359017535</v>
      </c>
      <c r="D938" s="6">
        <v>4.1832646529597426</v>
      </c>
    </row>
    <row r="939" spans="2:4">
      <c r="B939" t="s">
        <v>941</v>
      </c>
      <c r="C939" s="3">
        <v>1.7168160224115236</v>
      </c>
      <c r="D939" s="6">
        <v>4.5263718759046316</v>
      </c>
    </row>
    <row r="940" spans="2:4">
      <c r="B940" t="s">
        <v>942</v>
      </c>
      <c r="C940" s="3">
        <v>3.0444782553340439</v>
      </c>
      <c r="D940" s="6">
        <v>0.23080720643195415</v>
      </c>
    </row>
    <row r="941" spans="2:4">
      <c r="B941" t="s">
        <v>943</v>
      </c>
      <c r="C941" s="3">
        <v>1.8930897226156504</v>
      </c>
      <c r="D941" s="6">
        <v>1.063454971826657</v>
      </c>
    </row>
    <row r="942" spans="2:4">
      <c r="B942" t="s">
        <v>944</v>
      </c>
      <c r="C942" s="3">
        <v>1.6134984092131972</v>
      </c>
      <c r="D942" s="6">
        <v>1.3898240911814888</v>
      </c>
    </row>
    <row r="943" spans="2:4">
      <c r="B943" t="s">
        <v>945</v>
      </c>
      <c r="C943" s="3">
        <v>2.2616233558793115</v>
      </c>
      <c r="D943" s="6">
        <v>2.6842850396379041</v>
      </c>
    </row>
    <row r="944" spans="2:4">
      <c r="B944" t="s">
        <v>946</v>
      </c>
      <c r="C944" s="3">
        <v>2.317671295494609</v>
      </c>
      <c r="D944" s="6">
        <v>1.0324584531043661</v>
      </c>
    </row>
    <row r="945" spans="2:4">
      <c r="B945" t="s">
        <v>947</v>
      </c>
      <c r="C945" s="3">
        <v>2.7833092624688884</v>
      </c>
      <c r="D945" s="6">
        <v>2.9946237427766902</v>
      </c>
    </row>
    <row r="946" spans="2:4">
      <c r="B946" t="s">
        <v>948</v>
      </c>
      <c r="C946" s="3">
        <v>0.74632675952605809</v>
      </c>
      <c r="D946" s="6">
        <v>4.769863379700606</v>
      </c>
    </row>
    <row r="947" spans="2:4">
      <c r="B947" t="s">
        <v>949</v>
      </c>
      <c r="C947" s="3">
        <v>0.78151246316119005</v>
      </c>
      <c r="D947" s="6">
        <v>14.956520947404462</v>
      </c>
    </row>
    <row r="948" spans="2:4">
      <c r="B948" t="s">
        <v>950</v>
      </c>
      <c r="C948" s="3">
        <v>1.3316076072797689</v>
      </c>
      <c r="D948" s="6">
        <v>16.178154606052203</v>
      </c>
    </row>
    <row r="949" spans="2:4">
      <c r="B949" t="s">
        <v>951</v>
      </c>
      <c r="C949" s="3">
        <v>0.96786658247249258</v>
      </c>
      <c r="D949" s="6">
        <v>18.252867523657279</v>
      </c>
    </row>
    <row r="950" spans="2:4">
      <c r="B950" t="s">
        <v>952</v>
      </c>
      <c r="C950" s="3">
        <v>6.6534958461812064</v>
      </c>
      <c r="D950" s="6">
        <v>2.6584949397140054</v>
      </c>
    </row>
    <row r="951" spans="2:4">
      <c r="B951" t="s">
        <v>953</v>
      </c>
      <c r="C951" s="3">
        <v>1.9033431716013613</v>
      </c>
      <c r="D951" s="6">
        <v>1.0240377926902358</v>
      </c>
    </row>
    <row r="952" spans="2:4">
      <c r="B952" t="s">
        <v>954</v>
      </c>
      <c r="C952" s="3">
        <v>1.2311390925928953</v>
      </c>
      <c r="D952" s="6">
        <v>1.2572630725903648</v>
      </c>
    </row>
    <row r="953" spans="2:4">
      <c r="B953" t="s">
        <v>955</v>
      </c>
      <c r="C953" s="3">
        <v>3.0337718320188163</v>
      </c>
      <c r="D953" s="6">
        <v>1.6444995955821358</v>
      </c>
    </row>
    <row r="954" spans="2:4">
      <c r="B954" t="s">
        <v>956</v>
      </c>
      <c r="C954" s="3">
        <v>4.1371156117676139E-2</v>
      </c>
      <c r="D954" s="6">
        <v>0.45137427442933287</v>
      </c>
    </row>
    <row r="955" spans="2:4">
      <c r="B955" t="s">
        <v>957</v>
      </c>
      <c r="C955" s="3">
        <v>4.3595121117961915</v>
      </c>
      <c r="D955" s="6">
        <v>0.89972260765955792</v>
      </c>
    </row>
    <row r="956" spans="2:4">
      <c r="B956" t="s">
        <v>958</v>
      </c>
      <c r="C956" s="3">
        <v>3.5663096769639377</v>
      </c>
      <c r="D956" s="6">
        <v>5.8656259351048465</v>
      </c>
    </row>
    <row r="957" spans="2:4">
      <c r="B957" t="s">
        <v>959</v>
      </c>
      <c r="C957" s="3">
        <v>1.6734487121416659</v>
      </c>
      <c r="D957" s="6">
        <v>0.7853329646760181</v>
      </c>
    </row>
    <row r="958" spans="2:4">
      <c r="B958" t="s">
        <v>960</v>
      </c>
      <c r="C958" s="3">
        <v>0.86963580073057289</v>
      </c>
      <c r="D958" s="6">
        <v>4.3233599522970012</v>
      </c>
    </row>
    <row r="959" spans="2:4">
      <c r="B959" t="s">
        <v>961</v>
      </c>
      <c r="C959" s="3">
        <v>0.81226785731492379</v>
      </c>
      <c r="D959" s="6">
        <v>0.44233247857369279</v>
      </c>
    </row>
    <row r="960" spans="2:4">
      <c r="B960" t="s">
        <v>962</v>
      </c>
      <c r="C960" s="3">
        <v>3.9791828142221712</v>
      </c>
      <c r="D960" s="6">
        <v>2.0098843672426545</v>
      </c>
    </row>
    <row r="961" spans="2:4">
      <c r="B961" t="s">
        <v>963</v>
      </c>
      <c r="C961" s="3">
        <v>0.58603285852347364</v>
      </c>
      <c r="D961" s="6">
        <v>4.6921435621165912</v>
      </c>
    </row>
    <row r="962" spans="2:4">
      <c r="B962" t="s">
        <v>964</v>
      </c>
      <c r="C962" s="3">
        <v>0.40129011452848329</v>
      </c>
      <c r="D962" s="6">
        <v>2.6835720082994086</v>
      </c>
    </row>
    <row r="963" spans="2:4">
      <c r="B963" t="s">
        <v>965</v>
      </c>
      <c r="C963" s="3">
        <v>2.8438696713065115</v>
      </c>
      <c r="D963" s="6">
        <v>1.196044396715563</v>
      </c>
    </row>
    <row r="964" spans="2:4">
      <c r="B964" t="s">
        <v>966</v>
      </c>
      <c r="C964" s="3">
        <v>0.90414093859892286</v>
      </c>
      <c r="D964" s="6">
        <v>8.8774939898541412</v>
      </c>
    </row>
    <row r="965" spans="2:4">
      <c r="B965" t="s">
        <v>967</v>
      </c>
      <c r="C965" s="3">
        <v>0.38893185888548532</v>
      </c>
      <c r="D965" s="6">
        <v>1.6398592615536418</v>
      </c>
    </row>
    <row r="966" spans="2:4">
      <c r="B966" t="s">
        <v>968</v>
      </c>
      <c r="C966" s="3">
        <v>1.5932303361818985</v>
      </c>
      <c r="D966" s="6">
        <v>3.7875896786704182</v>
      </c>
    </row>
    <row r="967" spans="2:4">
      <c r="B967" t="s">
        <v>969</v>
      </c>
      <c r="C967" s="3">
        <v>1.250798279863061</v>
      </c>
      <c r="D967" s="6">
        <v>2.5498103345913954</v>
      </c>
    </row>
    <row r="968" spans="2:4">
      <c r="B968" t="s">
        <v>970</v>
      </c>
      <c r="C968" s="3">
        <v>0.78050235682578673</v>
      </c>
      <c r="D968" s="6">
        <v>2.1741616056013977</v>
      </c>
    </row>
    <row r="969" spans="2:4">
      <c r="B969" t="s">
        <v>971</v>
      </c>
      <c r="C969" s="3">
        <v>8.3450019774297211</v>
      </c>
      <c r="D969" s="6">
        <v>1.1529697310325264</v>
      </c>
    </row>
    <row r="970" spans="2:4">
      <c r="B970" t="s">
        <v>972</v>
      </c>
      <c r="C970" s="3">
        <v>0.97244371042576971</v>
      </c>
      <c r="D970" s="6">
        <v>3.0262366521524218</v>
      </c>
    </row>
    <row r="971" spans="2:4">
      <c r="B971" t="s">
        <v>973</v>
      </c>
      <c r="C971" s="3">
        <v>1.2618496868350726</v>
      </c>
      <c r="D971" s="6">
        <v>8.3399679372834079</v>
      </c>
    </row>
    <row r="972" spans="2:4">
      <c r="B972" t="s">
        <v>974</v>
      </c>
      <c r="C972" s="3">
        <v>5.5944684168087484</v>
      </c>
      <c r="D972" s="6">
        <v>2.1141268736473711</v>
      </c>
    </row>
    <row r="973" spans="2:4">
      <c r="B973" t="s">
        <v>975</v>
      </c>
      <c r="C973" s="3">
        <v>11.034450407489496</v>
      </c>
      <c r="D973" s="6">
        <v>0.73730362901721691</v>
      </c>
    </row>
    <row r="974" spans="2:4">
      <c r="B974" t="s">
        <v>976</v>
      </c>
      <c r="C974" s="3">
        <v>1.8039015633088544</v>
      </c>
      <c r="D974" s="6">
        <v>4.7810843216114227</v>
      </c>
    </row>
    <row r="975" spans="2:4">
      <c r="B975" t="s">
        <v>977</v>
      </c>
      <c r="C975" s="3">
        <v>1.5668387642949126</v>
      </c>
      <c r="D975" s="6">
        <v>1.0592325859461587</v>
      </c>
    </row>
    <row r="976" spans="2:4">
      <c r="B976" t="s">
        <v>978</v>
      </c>
      <c r="C976" s="3">
        <v>4.2551571020641816</v>
      </c>
      <c r="D976" s="6">
        <v>0.71360007532293346</v>
      </c>
    </row>
    <row r="977" spans="2:4">
      <c r="B977" t="s">
        <v>979</v>
      </c>
      <c r="C977" s="3">
        <v>1.2920372424329056</v>
      </c>
      <c r="D977" s="6">
        <v>1.2501066506155811</v>
      </c>
    </row>
    <row r="978" spans="2:4">
      <c r="B978" t="s">
        <v>980</v>
      </c>
      <c r="C978" s="3">
        <v>9.6506422170072863</v>
      </c>
      <c r="D978" s="6">
        <v>4.9237246282147513</v>
      </c>
    </row>
    <row r="979" spans="2:4">
      <c r="B979" t="s">
        <v>981</v>
      </c>
      <c r="C979" s="3">
        <v>0.34166034836027542</v>
      </c>
      <c r="D979" s="6">
        <v>0.77973672543529782</v>
      </c>
    </row>
    <row r="980" spans="2:4">
      <c r="B980" t="s">
        <v>982</v>
      </c>
      <c r="C980" s="3">
        <v>1.6638960418377122</v>
      </c>
      <c r="D980" s="6">
        <v>3.2157345733304963</v>
      </c>
    </row>
    <row r="981" spans="2:4">
      <c r="B981" t="s">
        <v>983</v>
      </c>
      <c r="C981" s="3">
        <v>0.22996806554285407</v>
      </c>
      <c r="D981" s="6">
        <v>6.2432254530906128</v>
      </c>
    </row>
    <row r="982" spans="2:4">
      <c r="B982" t="s">
        <v>984</v>
      </c>
      <c r="C982" s="3">
        <v>1.9542047683130654</v>
      </c>
      <c r="D982" s="6">
        <v>2.1896043288421674</v>
      </c>
    </row>
    <row r="983" spans="2:4">
      <c r="B983" t="s">
        <v>985</v>
      </c>
      <c r="C983" s="3">
        <v>5.5542552869498909</v>
      </c>
      <c r="D983" s="6">
        <v>0.78106305880143889</v>
      </c>
    </row>
    <row r="984" spans="2:4">
      <c r="B984" t="s">
        <v>986</v>
      </c>
      <c r="C984" s="3">
        <v>4.2163369153281938</v>
      </c>
      <c r="D984" s="6">
        <v>7.7410872794547601</v>
      </c>
    </row>
    <row r="985" spans="2:4">
      <c r="B985" t="s">
        <v>987</v>
      </c>
      <c r="C985" s="3">
        <v>0.57099035002847875</v>
      </c>
      <c r="D985" s="6">
        <v>1.2791218069292503</v>
      </c>
    </row>
    <row r="986" spans="2:4">
      <c r="B986" t="s">
        <v>988</v>
      </c>
      <c r="C986" s="3">
        <v>0.93965988318971405</v>
      </c>
      <c r="D986" s="6">
        <v>0.21928351513952854</v>
      </c>
    </row>
    <row r="987" spans="2:4">
      <c r="B987" t="s">
        <v>989</v>
      </c>
      <c r="C987" s="3">
        <v>1.7419159271365989</v>
      </c>
      <c r="D987" s="6">
        <v>1.8678530275797849</v>
      </c>
    </row>
    <row r="988" spans="2:4">
      <c r="B988" t="s">
        <v>990</v>
      </c>
      <c r="C988" s="3">
        <v>1.1318103481820072</v>
      </c>
      <c r="D988" s="6">
        <v>5.2156299764085414</v>
      </c>
    </row>
    <row r="989" spans="2:4">
      <c r="B989" t="s">
        <v>991</v>
      </c>
      <c r="C989" s="3">
        <v>2.0568325028560226</v>
      </c>
      <c r="D989" s="6">
        <v>5.3295706763013202</v>
      </c>
    </row>
    <row r="990" spans="2:4">
      <c r="B990" t="s">
        <v>992</v>
      </c>
      <c r="C990" s="3">
        <v>0.76082950681580397</v>
      </c>
      <c r="D990" s="6">
        <v>1.8055510654596676</v>
      </c>
    </row>
    <row r="991" spans="2:4">
      <c r="B991" t="s">
        <v>993</v>
      </c>
      <c r="C991" s="3">
        <v>4.9524633100974986</v>
      </c>
      <c r="D991" s="6">
        <v>4.6146440991483848</v>
      </c>
    </row>
    <row r="992" spans="2:4">
      <c r="B992" t="s">
        <v>994</v>
      </c>
      <c r="C992" s="3">
        <v>17.703638541784461</v>
      </c>
      <c r="D992" s="6">
        <v>0.39970872965785598</v>
      </c>
    </row>
    <row r="993" spans="2:4">
      <c r="B993" t="s">
        <v>995</v>
      </c>
      <c r="C993" s="3">
        <v>3.3837996935831152</v>
      </c>
      <c r="D993" s="6">
        <v>1.5265896401915273</v>
      </c>
    </row>
    <row r="994" spans="2:4">
      <c r="B994" t="s">
        <v>996</v>
      </c>
      <c r="C994" s="3">
        <v>0.59996467512401852</v>
      </c>
      <c r="D994" s="6">
        <v>4.2950236270693338</v>
      </c>
    </row>
    <row r="995" spans="2:4">
      <c r="B995" t="s">
        <v>997</v>
      </c>
      <c r="C995" s="3">
        <v>0.59912261009299106</v>
      </c>
      <c r="D995" s="6">
        <v>2.0486577585755441</v>
      </c>
    </row>
    <row r="996" spans="2:4">
      <c r="B996" t="s">
        <v>998</v>
      </c>
      <c r="C996" s="3">
        <v>1.2686108751792171</v>
      </c>
      <c r="D996" s="6">
        <v>0.25533403606392824</v>
      </c>
    </row>
    <row r="997" spans="2:4">
      <c r="B997" t="s">
        <v>999</v>
      </c>
      <c r="C997" s="3">
        <v>4.2963671185274661</v>
      </c>
      <c r="D997" s="6">
        <v>7.309734961239168</v>
      </c>
    </row>
    <row r="998" spans="2:4">
      <c r="B998" t="s">
        <v>1000</v>
      </c>
      <c r="C998" s="3">
        <v>0.2071001285056584</v>
      </c>
      <c r="D998" s="6">
        <v>0.43184118781031267</v>
      </c>
    </row>
    <row r="999" spans="2:4">
      <c r="B999" t="s">
        <v>1001</v>
      </c>
      <c r="C999" s="3">
        <v>3.0013642362943953</v>
      </c>
      <c r="D999" s="6">
        <v>2.6768540646263563</v>
      </c>
    </row>
    <row r="1000" spans="2:4">
      <c r="B1000" t="s">
        <v>1002</v>
      </c>
      <c r="C1000" s="3">
        <v>0.59696060014958696</v>
      </c>
      <c r="D1000" s="6">
        <v>1.7314749977134576</v>
      </c>
    </row>
    <row r="1001" spans="2:4">
      <c r="B1001" t="s">
        <v>1003</v>
      </c>
      <c r="C1001" s="3">
        <v>7.6572455815445313</v>
      </c>
      <c r="D1001" s="6">
        <v>1.2582746567769694</v>
      </c>
    </row>
    <row r="1002" spans="2:4">
      <c r="B1002" t="s">
        <v>1004</v>
      </c>
      <c r="C1002" s="3">
        <v>0.25803834228036682</v>
      </c>
      <c r="D1002" s="6">
        <v>2.6116146825764983</v>
      </c>
    </row>
    <row r="1003" spans="2:4">
      <c r="B1003" t="s">
        <v>1005</v>
      </c>
      <c r="C1003" s="3">
        <v>0.25810191743900163</v>
      </c>
      <c r="D1003" s="6">
        <v>1.1352065819009546E-2</v>
      </c>
    </row>
    <row r="1004" spans="2:4">
      <c r="B1004" t="s">
        <v>1006</v>
      </c>
      <c r="C1004" s="3">
        <v>1.3321718818411405</v>
      </c>
      <c r="D1004" s="6">
        <v>0.12620056621704559</v>
      </c>
    </row>
    <row r="1005" spans="2:4">
      <c r="B1005" t="s">
        <v>1007</v>
      </c>
      <c r="C1005" s="3">
        <v>1.5200833916732026</v>
      </c>
      <c r="D1005" s="6">
        <v>16.549203821772032</v>
      </c>
    </row>
    <row r="1006" spans="2:4">
      <c r="B1006" t="s">
        <v>1008</v>
      </c>
      <c r="C1006" s="3">
        <v>0.51549866478956019</v>
      </c>
      <c r="D1006" s="6">
        <v>2.1472929780429642</v>
      </c>
    </row>
    <row r="1007" spans="2:4">
      <c r="B1007" t="s">
        <v>1009</v>
      </c>
      <c r="C1007" s="3">
        <v>0.84193303713319989</v>
      </c>
      <c r="D1007" s="6">
        <v>4.9197001389653101</v>
      </c>
    </row>
    <row r="1008" spans="2:4">
      <c r="B1008" t="s">
        <v>1010</v>
      </c>
      <c r="C1008" s="3">
        <v>3.7809114500441163</v>
      </c>
      <c r="D1008" s="6">
        <v>2.1025311288126702</v>
      </c>
    </row>
    <row r="1009" spans="2:4">
      <c r="B1009" t="s">
        <v>1011</v>
      </c>
      <c r="C1009" s="3">
        <v>2.7247685538903972</v>
      </c>
      <c r="D1009" s="6">
        <v>1.1369588373002979</v>
      </c>
    </row>
    <row r="1010" spans="2:4">
      <c r="B1010" t="s">
        <v>1012</v>
      </c>
      <c r="C1010" s="3">
        <v>5.5763399523699224</v>
      </c>
      <c r="D1010" s="6">
        <v>1.9904014071309772</v>
      </c>
    </row>
    <row r="1011" spans="2:4">
      <c r="B1011" t="s">
        <v>1013</v>
      </c>
      <c r="C1011" s="3">
        <v>4.6029844760302016E-2</v>
      </c>
      <c r="D1011" s="6">
        <v>3.6404074207527444</v>
      </c>
    </row>
    <row r="1012" spans="2:4">
      <c r="B1012" t="s">
        <v>1014</v>
      </c>
      <c r="C1012" s="3">
        <v>1.7372303757703889</v>
      </c>
      <c r="D1012" s="6">
        <v>4.8434774450697704</v>
      </c>
    </row>
    <row r="1013" spans="2:4">
      <c r="B1013" t="s">
        <v>1015</v>
      </c>
      <c r="C1013" s="3">
        <v>0.12088620442412312</v>
      </c>
      <c r="D1013" s="6">
        <v>1.3157375266920111</v>
      </c>
    </row>
    <row r="1014" spans="2:4">
      <c r="B1014" t="s">
        <v>1016</v>
      </c>
      <c r="C1014" s="3">
        <v>3.3575440309448306</v>
      </c>
      <c r="D1014" s="6">
        <v>1.7243612497350724</v>
      </c>
    </row>
    <row r="1015" spans="2:4">
      <c r="B1015" t="s">
        <v>1017</v>
      </c>
      <c r="C1015" s="3">
        <v>1.346998703828107</v>
      </c>
      <c r="D1015" s="6">
        <v>0.77429028470511518</v>
      </c>
    </row>
    <row r="1016" spans="2:4">
      <c r="B1016" t="s">
        <v>1018</v>
      </c>
      <c r="C1016" s="3">
        <v>2.065189374552947</v>
      </c>
      <c r="D1016" s="6">
        <v>7.5629743659217874E-2</v>
      </c>
    </row>
    <row r="1017" spans="2:4">
      <c r="B1017" t="s">
        <v>1019</v>
      </c>
      <c r="C1017" s="3">
        <v>0.28447326927744748</v>
      </c>
      <c r="D1017" s="6">
        <v>0.29662667710222174</v>
      </c>
    </row>
    <row r="1018" spans="2:4">
      <c r="B1018" t="s">
        <v>1020</v>
      </c>
      <c r="C1018" s="3">
        <v>2.8857288547646167</v>
      </c>
      <c r="D1018" s="6">
        <v>1.3863202078645174</v>
      </c>
    </row>
    <row r="1019" spans="2:4">
      <c r="B1019" t="s">
        <v>1021</v>
      </c>
      <c r="C1019" s="3">
        <v>7.0712767708551851</v>
      </c>
      <c r="D1019" s="6">
        <v>1.7589925589156923</v>
      </c>
    </row>
    <row r="1020" spans="2:4">
      <c r="B1020" t="s">
        <v>1022</v>
      </c>
      <c r="C1020" s="3">
        <v>1.7309543086273633</v>
      </c>
      <c r="D1020" s="6">
        <v>1.6614443591030521</v>
      </c>
    </row>
    <row r="1021" spans="2:4">
      <c r="B1021" t="s">
        <v>1023</v>
      </c>
      <c r="C1021" s="3">
        <v>2.1351794142626899</v>
      </c>
      <c r="D1021" s="6">
        <v>8.1751158942707143</v>
      </c>
    </row>
    <row r="1022" spans="2:4">
      <c r="B1022" t="s">
        <v>1024</v>
      </c>
      <c r="C1022" s="3">
        <v>0.20970897679935699</v>
      </c>
      <c r="D1022" s="6">
        <v>5.5463007215892572</v>
      </c>
    </row>
    <row r="1023" spans="2:4">
      <c r="B1023" t="s">
        <v>1025</v>
      </c>
      <c r="C1023" s="3">
        <v>10.058493766582298</v>
      </c>
      <c r="D1023" s="6">
        <v>0.62797484553677274</v>
      </c>
    </row>
    <row r="1024" spans="2:4">
      <c r="B1024" t="s">
        <v>1026</v>
      </c>
      <c r="C1024" s="3">
        <v>2.9887536763994196</v>
      </c>
      <c r="D1024" s="6">
        <v>0.49260745991884297</v>
      </c>
    </row>
    <row r="1025" spans="2:4">
      <c r="B1025" t="s">
        <v>1027</v>
      </c>
      <c r="C1025" s="3">
        <v>5.585407471527275</v>
      </c>
      <c r="D1025" s="6">
        <v>0.70361584711382208</v>
      </c>
    </row>
    <row r="1026" spans="2:4">
      <c r="B1026" t="s">
        <v>1028</v>
      </c>
      <c r="C1026" s="3">
        <v>0.31537510750342568</v>
      </c>
      <c r="D1026" s="6">
        <v>2.9339652487370689</v>
      </c>
    </row>
    <row r="1027" spans="2:4">
      <c r="B1027" t="s">
        <v>1029</v>
      </c>
      <c r="C1027" s="3">
        <v>4.2376091661773021</v>
      </c>
      <c r="D1027" s="6">
        <v>6.4396023352147704</v>
      </c>
    </row>
    <row r="1028" spans="2:4">
      <c r="B1028" t="s">
        <v>1030</v>
      </c>
      <c r="C1028" s="3">
        <v>2.2216966445755899</v>
      </c>
      <c r="D1028" s="6">
        <v>3.4621779466302862</v>
      </c>
    </row>
    <row r="1029" spans="2:4">
      <c r="B1029" t="s">
        <v>1031</v>
      </c>
      <c r="C1029" s="3">
        <v>0.13808310700043805</v>
      </c>
      <c r="D1029" s="6">
        <v>1.2652235326221837</v>
      </c>
    </row>
    <row r="1030" spans="2:4">
      <c r="B1030" t="s">
        <v>1032</v>
      </c>
      <c r="C1030" s="3">
        <v>0.9804718180746621</v>
      </c>
      <c r="D1030" s="6">
        <v>0.42957937376654454</v>
      </c>
    </row>
    <row r="1031" spans="2:4">
      <c r="B1031" t="s">
        <v>1033</v>
      </c>
      <c r="C1031" s="3">
        <v>3.1675704566562275</v>
      </c>
      <c r="D1031" s="6">
        <v>0.75240557271728337</v>
      </c>
    </row>
    <row r="1032" spans="2:4">
      <c r="B1032" t="s">
        <v>1034</v>
      </c>
      <c r="C1032" s="3">
        <v>0.22464755082769511</v>
      </c>
      <c r="D1032" s="6">
        <v>4.0797894692230585</v>
      </c>
    </row>
    <row r="1033" spans="2:4">
      <c r="B1033" t="s">
        <v>1035</v>
      </c>
      <c r="C1033" s="3">
        <v>3.4046550879280337</v>
      </c>
      <c r="D1033" s="6">
        <v>1.1564236637859817</v>
      </c>
    </row>
    <row r="1034" spans="2:4">
      <c r="B1034" t="s">
        <v>1036</v>
      </c>
      <c r="C1034" s="3">
        <v>10.299845093740018</v>
      </c>
      <c r="D1034" s="6">
        <v>0.91881770761538717</v>
      </c>
    </row>
    <row r="1035" spans="2:4">
      <c r="B1035" t="s">
        <v>1037</v>
      </c>
      <c r="C1035" s="3">
        <v>0.86754296976453227</v>
      </c>
      <c r="D1035" s="6">
        <v>0.5823814738705233</v>
      </c>
    </row>
    <row r="1036" spans="2:4">
      <c r="B1036" t="s">
        <v>1038</v>
      </c>
      <c r="C1036" s="3">
        <v>0.96093888811478045</v>
      </c>
      <c r="D1036" s="6">
        <v>0.74466678470783465</v>
      </c>
    </row>
    <row r="1037" spans="2:4">
      <c r="B1037" t="s">
        <v>1039</v>
      </c>
      <c r="C1037" s="3">
        <v>3.186627168411059</v>
      </c>
      <c r="D1037" s="6">
        <v>6.5944506133989576</v>
      </c>
    </row>
    <row r="1038" spans="2:4">
      <c r="B1038" t="s">
        <v>1040</v>
      </c>
      <c r="C1038" s="3">
        <v>1.7871869468600428</v>
      </c>
      <c r="D1038" s="6">
        <v>5.9091241121030347</v>
      </c>
    </row>
    <row r="1039" spans="2:4">
      <c r="B1039" t="s">
        <v>1041</v>
      </c>
      <c r="C1039" s="3">
        <v>4.7685202070585939</v>
      </c>
      <c r="D1039" s="6">
        <v>4.8927774053103006</v>
      </c>
    </row>
    <row r="1040" spans="2:4">
      <c r="B1040" t="s">
        <v>1042</v>
      </c>
      <c r="C1040" s="3">
        <v>6.376578742724579</v>
      </c>
      <c r="D1040" s="6">
        <v>3.9217890479383164</v>
      </c>
    </row>
    <row r="1041" spans="2:4">
      <c r="B1041" t="s">
        <v>1043</v>
      </c>
      <c r="C1041" s="3">
        <v>6.194610899932778</v>
      </c>
      <c r="D1041" s="6">
        <v>1.9677529879122606</v>
      </c>
    </row>
    <row r="1042" spans="2:4">
      <c r="B1042" t="s">
        <v>1044</v>
      </c>
      <c r="C1042" s="3">
        <v>1.8431913136923304</v>
      </c>
      <c r="D1042" s="6">
        <v>3.8208996161035067</v>
      </c>
    </row>
    <row r="1043" spans="2:4">
      <c r="B1043" t="s">
        <v>1045</v>
      </c>
      <c r="C1043" s="3">
        <v>1.8353150050240277</v>
      </c>
      <c r="D1043" s="6">
        <v>1.0612191820170123</v>
      </c>
    </row>
    <row r="1044" spans="2:4">
      <c r="B1044" t="s">
        <v>1046</v>
      </c>
      <c r="C1044" s="3">
        <v>2.6261946754906318</v>
      </c>
      <c r="D1044" s="6">
        <v>1.1597098500887766</v>
      </c>
    </row>
    <row r="1045" spans="2:4">
      <c r="B1045" t="s">
        <v>1047</v>
      </c>
      <c r="C1045" s="3">
        <v>0.85490211468891952</v>
      </c>
      <c r="D1045" s="6">
        <v>6.429581172031769</v>
      </c>
    </row>
    <row r="1046" spans="2:4">
      <c r="B1046" t="s">
        <v>1048</v>
      </c>
      <c r="C1046" s="3">
        <v>0.73752548722545463</v>
      </c>
      <c r="D1046" s="6">
        <v>5.8157952783960463</v>
      </c>
    </row>
    <row r="1047" spans="2:4">
      <c r="B1047" t="s">
        <v>1049</v>
      </c>
      <c r="C1047" s="3">
        <v>0.5121142818035147</v>
      </c>
      <c r="D1047" s="6">
        <v>0.2080604655226343</v>
      </c>
    </row>
    <row r="1048" spans="2:4">
      <c r="B1048" t="s">
        <v>1050</v>
      </c>
      <c r="C1048" s="3">
        <v>1.2814885686491375</v>
      </c>
      <c r="D1048" s="6">
        <v>0.19281963278818265</v>
      </c>
    </row>
    <row r="1049" spans="2:4">
      <c r="B1049" t="s">
        <v>1051</v>
      </c>
      <c r="C1049" s="3">
        <v>1.5895192118613639</v>
      </c>
      <c r="D1049" s="6">
        <v>4.0023265098885261</v>
      </c>
    </row>
    <row r="1050" spans="2:4">
      <c r="B1050" t="s">
        <v>1052</v>
      </c>
      <c r="C1050" s="3">
        <v>2.3279498981703926</v>
      </c>
      <c r="D1050" s="6">
        <v>1.9966599343861684</v>
      </c>
    </row>
    <row r="1051" spans="2:4">
      <c r="B1051" t="s">
        <v>1053</v>
      </c>
      <c r="C1051" s="3">
        <v>2.2194523818459304</v>
      </c>
      <c r="D1051" s="6">
        <v>18.762965199932879</v>
      </c>
    </row>
    <row r="1052" spans="2:4">
      <c r="B1052" t="s">
        <v>1054</v>
      </c>
      <c r="C1052" s="3">
        <v>0.16857537664717434</v>
      </c>
      <c r="D1052" s="6">
        <v>5.6385414190065237</v>
      </c>
    </row>
    <row r="1053" spans="2:4">
      <c r="B1053" t="s">
        <v>1055</v>
      </c>
      <c r="C1053" s="3">
        <v>3.3304260983126488</v>
      </c>
      <c r="D1053" s="6">
        <v>0.59127459673226612</v>
      </c>
    </row>
    <row r="1054" spans="2:4">
      <c r="B1054" t="s">
        <v>1056</v>
      </c>
      <c r="C1054" s="3">
        <v>11.909766251423623</v>
      </c>
      <c r="D1054" s="6">
        <v>0.88401831480598769</v>
      </c>
    </row>
    <row r="1055" spans="2:4">
      <c r="B1055" t="s">
        <v>1057</v>
      </c>
      <c r="C1055" s="3">
        <v>1.7040675942398282</v>
      </c>
      <c r="D1055" s="6">
        <v>0.360742685289485</v>
      </c>
    </row>
    <row r="1056" spans="2:4">
      <c r="B1056" t="s">
        <v>1058</v>
      </c>
      <c r="C1056" s="3">
        <v>10.99873999983021</v>
      </c>
      <c r="D1056" s="6">
        <v>4.1771975223355859</v>
      </c>
    </row>
    <row r="1057" spans="2:4">
      <c r="B1057" t="s">
        <v>1059</v>
      </c>
      <c r="C1057" s="3">
        <v>1.2190918159262951</v>
      </c>
      <c r="D1057" s="6">
        <v>6.6880869198714423</v>
      </c>
    </row>
    <row r="1058" spans="2:4">
      <c r="B1058" t="s">
        <v>1060</v>
      </c>
      <c r="C1058" s="3">
        <v>1.9202846313940944</v>
      </c>
      <c r="D1058" s="6">
        <v>0.84737125073512543</v>
      </c>
    </row>
    <row r="1059" spans="2:4">
      <c r="B1059" t="s">
        <v>1061</v>
      </c>
      <c r="C1059" s="3">
        <v>2.4875919786241925</v>
      </c>
      <c r="D1059" s="6">
        <v>8.5952562005294748</v>
      </c>
    </row>
    <row r="1060" spans="2:4">
      <c r="B1060" t="s">
        <v>1062</v>
      </c>
      <c r="C1060" s="3">
        <v>1.507808612645483</v>
      </c>
      <c r="D1060" s="6">
        <v>7.6777225087183014</v>
      </c>
    </row>
    <row r="1061" spans="2:4">
      <c r="B1061" t="s">
        <v>1063</v>
      </c>
      <c r="C1061" s="3">
        <v>3.6024180027430814</v>
      </c>
      <c r="D1061" s="6">
        <v>4.3531168054267564</v>
      </c>
    </row>
    <row r="1062" spans="2:4">
      <c r="B1062" t="s">
        <v>1064</v>
      </c>
      <c r="C1062" s="3">
        <v>1.089688828069735</v>
      </c>
      <c r="D1062" s="6">
        <v>6.1363639764903644</v>
      </c>
    </row>
    <row r="1063" spans="2:4">
      <c r="B1063" t="s">
        <v>1065</v>
      </c>
      <c r="C1063" s="3">
        <v>3.4693225562600896</v>
      </c>
      <c r="D1063" s="6">
        <v>0.84296159026305373</v>
      </c>
    </row>
    <row r="1064" spans="2:4">
      <c r="B1064" t="s">
        <v>1066</v>
      </c>
      <c r="C1064" s="3">
        <v>2.6060158649058405</v>
      </c>
      <c r="D1064" s="6">
        <v>4.6810473887492714</v>
      </c>
    </row>
    <row r="1065" spans="2:4">
      <c r="B1065" t="s">
        <v>1067</v>
      </c>
      <c r="C1065" s="3">
        <v>7.300988669452277</v>
      </c>
      <c r="D1065" s="6">
        <v>2.2663862905663281</v>
      </c>
    </row>
    <row r="1066" spans="2:4">
      <c r="B1066" t="s">
        <v>1068</v>
      </c>
      <c r="C1066" s="3">
        <v>1.8243882348293738</v>
      </c>
      <c r="D1066" s="6">
        <v>3.8632034279147831</v>
      </c>
    </row>
    <row r="1067" spans="2:4">
      <c r="B1067" t="s">
        <v>1069</v>
      </c>
      <c r="C1067" s="3">
        <v>1.1257971137641128E-2</v>
      </c>
      <c r="D1067" s="6">
        <v>0.6906312416781103</v>
      </c>
    </row>
    <row r="1068" spans="2:4">
      <c r="B1068" t="s">
        <v>1070</v>
      </c>
      <c r="C1068" s="3">
        <v>0.35958816494160784</v>
      </c>
      <c r="D1068" s="6">
        <v>2.7111321953254852</v>
      </c>
    </row>
    <row r="1069" spans="2:4">
      <c r="B1069" t="s">
        <v>1071</v>
      </c>
      <c r="C1069" s="3">
        <v>2.6296230371954228</v>
      </c>
      <c r="D1069" s="6">
        <v>4.5804230215195085</v>
      </c>
    </row>
    <row r="1070" spans="2:4">
      <c r="B1070" t="s">
        <v>1072</v>
      </c>
      <c r="C1070" s="3">
        <v>2.413073360161599</v>
      </c>
      <c r="D1070" s="6">
        <v>1.8231155362797984</v>
      </c>
    </row>
    <row r="1071" spans="2:4">
      <c r="B1071" t="s">
        <v>1073</v>
      </c>
      <c r="C1071" s="3">
        <v>4.6206318356615803</v>
      </c>
      <c r="D1071" s="6">
        <v>1.7739080449915527</v>
      </c>
    </row>
    <row r="1072" spans="2:4">
      <c r="B1072" t="s">
        <v>1074</v>
      </c>
      <c r="C1072" s="3">
        <v>0.76890009779858648</v>
      </c>
      <c r="D1072" s="6">
        <v>7.1446309137424056</v>
      </c>
    </row>
    <row r="1073" spans="2:4">
      <c r="B1073" t="s">
        <v>1075</v>
      </c>
      <c r="C1073" s="3">
        <v>3.0972431869365655</v>
      </c>
      <c r="D1073" s="6">
        <v>1.8131440360838005</v>
      </c>
    </row>
    <row r="1074" spans="2:4">
      <c r="B1074" t="s">
        <v>1076</v>
      </c>
      <c r="C1074" s="3">
        <v>0.32994179537283969</v>
      </c>
      <c r="D1074" s="6">
        <v>14.853805197625137</v>
      </c>
    </row>
    <row r="1075" spans="2:4">
      <c r="B1075" t="s">
        <v>1077</v>
      </c>
      <c r="C1075" s="3">
        <v>3.1233463182210919</v>
      </c>
      <c r="D1075" s="6">
        <v>2.3434680120263023</v>
      </c>
    </row>
    <row r="1076" spans="2:4">
      <c r="B1076" t="s">
        <v>1078</v>
      </c>
      <c r="C1076" s="3">
        <v>1.3117189826760229</v>
      </c>
      <c r="D1076" s="6">
        <v>2.475208947221692</v>
      </c>
    </row>
    <row r="1077" spans="2:4">
      <c r="B1077" t="s">
        <v>1079</v>
      </c>
      <c r="C1077" s="3">
        <v>0.12016349850781269</v>
      </c>
      <c r="D1077" s="6">
        <v>14.081289392425576</v>
      </c>
    </row>
    <row r="1078" spans="2:4">
      <c r="B1078" t="s">
        <v>1080</v>
      </c>
      <c r="C1078" s="3">
        <v>9.6790263638165328</v>
      </c>
      <c r="D1078" s="6">
        <v>1.0173336268707143</v>
      </c>
    </row>
    <row r="1079" spans="2:4">
      <c r="B1079" t="s">
        <v>1081</v>
      </c>
      <c r="C1079" s="3">
        <v>4.6258814675299487</v>
      </c>
      <c r="D1079" s="6">
        <v>4.1331647266279505</v>
      </c>
    </row>
    <row r="1080" spans="2:4">
      <c r="B1080" t="s">
        <v>1082</v>
      </c>
      <c r="C1080" s="3">
        <v>1.0457514668246655</v>
      </c>
      <c r="D1080" s="6">
        <v>1.5492613654226519</v>
      </c>
    </row>
    <row r="1081" spans="2:4">
      <c r="B1081" t="s">
        <v>1083</v>
      </c>
      <c r="C1081" s="3">
        <v>7.7325088753791779E-2</v>
      </c>
      <c r="D1081" s="6">
        <v>1.2095499765521716</v>
      </c>
    </row>
    <row r="1082" spans="2:4">
      <c r="B1082" t="s">
        <v>1084</v>
      </c>
      <c r="C1082" s="3">
        <v>3.8774015568917441</v>
      </c>
      <c r="D1082" s="6">
        <v>7.2746879835675138</v>
      </c>
    </row>
    <row r="1083" spans="2:4">
      <c r="B1083" t="s">
        <v>1085</v>
      </c>
      <c r="C1083" s="3">
        <v>6.4558958946712632</v>
      </c>
      <c r="D1083" s="6">
        <v>9.1338432646041152</v>
      </c>
    </row>
    <row r="1084" spans="2:4">
      <c r="B1084" t="s">
        <v>1086</v>
      </c>
      <c r="C1084" s="3">
        <v>3.431659913992597</v>
      </c>
      <c r="D1084" s="6">
        <v>0.43989811529251049</v>
      </c>
    </row>
    <row r="1085" spans="2:4">
      <c r="B1085" t="s">
        <v>1087</v>
      </c>
      <c r="C1085" s="3">
        <v>1.2237012826292997</v>
      </c>
      <c r="D1085" s="6">
        <v>1.4525787994264578</v>
      </c>
    </row>
    <row r="1086" spans="2:4">
      <c r="B1086" t="s">
        <v>1088</v>
      </c>
      <c r="C1086" s="3">
        <v>3.2891166195041883</v>
      </c>
      <c r="D1086" s="6">
        <v>2.7143523382213148</v>
      </c>
    </row>
    <row r="1087" spans="2:4">
      <c r="B1087" t="s">
        <v>1089</v>
      </c>
      <c r="C1087" s="3">
        <v>0.2274820087869763</v>
      </c>
      <c r="D1087" s="6">
        <v>0.62077071441442699</v>
      </c>
    </row>
    <row r="1088" spans="2:4">
      <c r="B1088" t="s">
        <v>1090</v>
      </c>
      <c r="C1088" s="3">
        <v>1.3836131615541392</v>
      </c>
      <c r="D1088" s="6">
        <v>0.46185398695889063</v>
      </c>
    </row>
    <row r="1089" spans="2:4">
      <c r="B1089" t="s">
        <v>1091</v>
      </c>
      <c r="C1089" s="3">
        <v>1.3207161901195366</v>
      </c>
      <c r="D1089" s="6">
        <v>0.48999609109884112</v>
      </c>
    </row>
    <row r="1090" spans="2:4">
      <c r="B1090" t="s">
        <v>1092</v>
      </c>
      <c r="C1090" s="3">
        <v>0.28975263405853813</v>
      </c>
      <c r="D1090" s="6">
        <v>0.14425436903627481</v>
      </c>
    </row>
    <row r="1091" spans="2:4">
      <c r="B1091" t="s">
        <v>1093</v>
      </c>
      <c r="C1091" s="3">
        <v>1.7802158174670706</v>
      </c>
      <c r="D1091" s="6">
        <v>2.1045044962508528</v>
      </c>
    </row>
    <row r="1092" spans="2:4">
      <c r="B1092" t="s">
        <v>1094</v>
      </c>
      <c r="C1092" s="3">
        <v>0.12813826118858962</v>
      </c>
      <c r="D1092" s="6">
        <v>2.9888058291018593</v>
      </c>
    </row>
    <row r="1093" spans="2:4">
      <c r="B1093" t="s">
        <v>1095</v>
      </c>
      <c r="C1093" s="3">
        <v>1.4639266174609569</v>
      </c>
      <c r="D1093" s="6">
        <v>2.2677776050064664</v>
      </c>
    </row>
    <row r="1094" spans="2:4">
      <c r="B1094" t="s">
        <v>1096</v>
      </c>
      <c r="C1094" s="3">
        <v>6.7826273518215547</v>
      </c>
      <c r="D1094" s="6">
        <v>3.4974187456570323</v>
      </c>
    </row>
    <row r="1095" spans="2:4">
      <c r="B1095" t="s">
        <v>1097</v>
      </c>
      <c r="C1095" s="3">
        <v>0.25879080836593005</v>
      </c>
      <c r="D1095" s="6">
        <v>1.746280826098692</v>
      </c>
    </row>
    <row r="1096" spans="2:4">
      <c r="B1096" t="s">
        <v>1098</v>
      </c>
      <c r="C1096" s="3">
        <v>1.20643401270688</v>
      </c>
      <c r="D1096" s="6">
        <v>5.8150372364617091</v>
      </c>
    </row>
    <row r="1097" spans="2:4">
      <c r="B1097" t="s">
        <v>1099</v>
      </c>
      <c r="C1097" s="3">
        <v>8.1009396958983952</v>
      </c>
      <c r="D1097" s="6">
        <v>18.133581585009505</v>
      </c>
    </row>
    <row r="1098" spans="2:4">
      <c r="B1098" t="s">
        <v>1100</v>
      </c>
      <c r="C1098" s="3">
        <v>0.39351137488900323</v>
      </c>
      <c r="D1098" s="6">
        <v>0.61598867340119057</v>
      </c>
    </row>
    <row r="1099" spans="2:4">
      <c r="B1099" t="s">
        <v>1101</v>
      </c>
      <c r="C1099" s="3">
        <v>0.62679781787496847</v>
      </c>
      <c r="D1099" s="6">
        <v>2.6577690738399378</v>
      </c>
    </row>
    <row r="1100" spans="2:4">
      <c r="B1100" t="s">
        <v>1102</v>
      </c>
      <c r="C1100" s="3">
        <v>1.5774676173106918</v>
      </c>
      <c r="D1100" s="6">
        <v>6.3235558720625251</v>
      </c>
    </row>
    <row r="1101" spans="2:4">
      <c r="B1101" t="s">
        <v>1103</v>
      </c>
      <c r="C1101" s="3">
        <v>3.7672345707461868E-3</v>
      </c>
      <c r="D1101" s="6">
        <v>8.2786692215486077</v>
      </c>
    </row>
    <row r="1102" spans="2:4">
      <c r="B1102" t="s">
        <v>1104</v>
      </c>
      <c r="C1102" s="3">
        <v>0.22749648227730129</v>
      </c>
      <c r="D1102" s="6">
        <v>1.2253311693735656</v>
      </c>
    </row>
    <row r="1103" spans="2:4">
      <c r="B1103" t="s">
        <v>1105</v>
      </c>
      <c r="C1103" s="3">
        <v>1.4718356119411193</v>
      </c>
      <c r="D1103" s="6">
        <v>1.3831204196519125</v>
      </c>
    </row>
    <row r="1104" spans="2:4">
      <c r="B1104" t="s">
        <v>1106</v>
      </c>
      <c r="C1104" s="3">
        <v>2.1954792856096832</v>
      </c>
      <c r="D1104" s="6">
        <v>0.48969451871513825</v>
      </c>
    </row>
    <row r="1105" spans="2:4">
      <c r="B1105" t="s">
        <v>1107</v>
      </c>
      <c r="C1105" s="3">
        <v>1.8625705835810575</v>
      </c>
      <c r="D1105" s="6">
        <v>1.9649046158060486</v>
      </c>
    </row>
    <row r="1106" spans="2:4">
      <c r="B1106" t="s">
        <v>1108</v>
      </c>
      <c r="C1106" s="3">
        <v>8.5373703275885546</v>
      </c>
      <c r="D1106" s="6">
        <v>0.73344925185110921</v>
      </c>
    </row>
    <row r="1107" spans="2:4">
      <c r="B1107" t="s">
        <v>1109</v>
      </c>
      <c r="C1107" s="3">
        <v>1.7484231663810244</v>
      </c>
      <c r="D1107" s="6">
        <v>0.72414258727556535</v>
      </c>
    </row>
    <row r="1108" spans="2:4">
      <c r="B1108" t="s">
        <v>1110</v>
      </c>
      <c r="C1108" s="3">
        <v>0.93509761310452066</v>
      </c>
      <c r="D1108" s="6">
        <v>0.87629661556694927</v>
      </c>
    </row>
    <row r="1109" spans="2:4">
      <c r="B1109" t="s">
        <v>1111</v>
      </c>
      <c r="C1109" s="3">
        <v>2.7991416089626777</v>
      </c>
      <c r="D1109" s="6">
        <v>17.613721836792639</v>
      </c>
    </row>
    <row r="1110" spans="2:4">
      <c r="B1110" t="s">
        <v>1112</v>
      </c>
      <c r="C1110" s="3">
        <v>5.1827672544584651</v>
      </c>
      <c r="D1110" s="6">
        <v>3.0162797941460116</v>
      </c>
    </row>
    <row r="1111" spans="2:4">
      <c r="B1111" t="s">
        <v>1113</v>
      </c>
      <c r="C1111" s="3">
        <v>2.4470408904193981</v>
      </c>
      <c r="D1111" s="6">
        <v>4.8067377061820418</v>
      </c>
    </row>
    <row r="1112" spans="2:4">
      <c r="B1112" t="s">
        <v>1114</v>
      </c>
      <c r="C1112" s="3">
        <v>6.0632178478128562</v>
      </c>
      <c r="D1112" s="6">
        <v>3.8472416063506127</v>
      </c>
    </row>
    <row r="1113" spans="2:4">
      <c r="B1113" t="s">
        <v>1115</v>
      </c>
      <c r="C1113" s="3">
        <v>0.55868112724505314</v>
      </c>
      <c r="D1113" s="6">
        <v>2.7646651521988854</v>
      </c>
    </row>
    <row r="1114" spans="2:4">
      <c r="B1114" t="s">
        <v>1116</v>
      </c>
      <c r="C1114" s="3">
        <v>1.0248398681796382</v>
      </c>
      <c r="D1114" s="6">
        <v>2.1546209712041398</v>
      </c>
    </row>
    <row r="1115" spans="2:4">
      <c r="B1115" t="s">
        <v>1117</v>
      </c>
      <c r="C1115" s="3">
        <v>1.5923819368741661</v>
      </c>
      <c r="D1115" s="6">
        <v>0.87842479809054907</v>
      </c>
    </row>
    <row r="1116" spans="2:4">
      <c r="B1116" t="s">
        <v>1118</v>
      </c>
      <c r="C1116" s="3">
        <v>1.430343516991567</v>
      </c>
      <c r="D1116" s="6">
        <v>7.9704706906104628</v>
      </c>
    </row>
    <row r="1117" spans="2:4">
      <c r="B1117" t="s">
        <v>1119</v>
      </c>
      <c r="C1117" s="3">
        <v>10.650155910334188</v>
      </c>
      <c r="D1117" s="6">
        <v>3.5105046735012566</v>
      </c>
    </row>
    <row r="1118" spans="2:4">
      <c r="B1118" t="s">
        <v>1120</v>
      </c>
      <c r="C1118" s="3">
        <v>2.0209207061349304</v>
      </c>
      <c r="D1118" s="6">
        <v>4.4437825447562584</v>
      </c>
    </row>
    <row r="1119" spans="2:4">
      <c r="B1119" t="s">
        <v>1121</v>
      </c>
      <c r="C1119" s="3">
        <v>0.21254627611201221</v>
      </c>
      <c r="D1119" s="6">
        <v>5.5628024077959326</v>
      </c>
    </row>
    <row r="1120" spans="2:4">
      <c r="B1120" t="s">
        <v>1122</v>
      </c>
      <c r="C1120" s="3">
        <v>0.473268654627163</v>
      </c>
      <c r="D1120" s="6">
        <v>2.0306829726676163</v>
      </c>
    </row>
    <row r="1121" spans="2:4">
      <c r="B1121" t="s">
        <v>1123</v>
      </c>
      <c r="C1121" s="3">
        <v>6.5070338279632232</v>
      </c>
      <c r="D1121" s="6">
        <v>4.8545451152669239</v>
      </c>
    </row>
    <row r="1122" spans="2:4">
      <c r="B1122" t="s">
        <v>1124</v>
      </c>
      <c r="C1122" s="3">
        <v>2.433612196191549E-3</v>
      </c>
      <c r="D1122" s="6">
        <v>1.3702026824927855</v>
      </c>
    </row>
    <row r="1123" spans="2:4">
      <c r="B1123" t="s">
        <v>1125</v>
      </c>
      <c r="C1123" s="3">
        <v>10.903560328645039</v>
      </c>
      <c r="D1123" s="6">
        <v>14.164571868047966</v>
      </c>
    </row>
    <row r="1124" spans="2:4">
      <c r="B1124" t="s">
        <v>1126</v>
      </c>
      <c r="C1124" s="3">
        <v>1.0857313037139495</v>
      </c>
      <c r="D1124" s="6">
        <v>3.845516069771318</v>
      </c>
    </row>
    <row r="1125" spans="2:4">
      <c r="B1125" t="s">
        <v>1127</v>
      </c>
      <c r="C1125" s="3">
        <v>0.30698185581978871</v>
      </c>
      <c r="D1125" s="6">
        <v>3.4839116526064515</v>
      </c>
    </row>
    <row r="1126" spans="2:4">
      <c r="B1126" t="s">
        <v>1128</v>
      </c>
      <c r="C1126" s="3">
        <v>1.6987165024196931</v>
      </c>
      <c r="D1126" s="6">
        <v>2.6438622554331861</v>
      </c>
    </row>
    <row r="1127" spans="2:4">
      <c r="B1127" t="s">
        <v>1129</v>
      </c>
      <c r="C1127" s="3">
        <v>0.21515919329847999</v>
      </c>
      <c r="D1127" s="6">
        <v>2.0933395565667858</v>
      </c>
    </row>
    <row r="1128" spans="2:4">
      <c r="B1128" t="s">
        <v>1130</v>
      </c>
      <c r="C1128" s="3">
        <v>0.51888801546511687</v>
      </c>
      <c r="D1128" s="6">
        <v>2.9983576485850301</v>
      </c>
    </row>
    <row r="1129" spans="2:4">
      <c r="B1129" t="s">
        <v>1131</v>
      </c>
      <c r="C1129" s="3">
        <v>0.85795688515308011</v>
      </c>
      <c r="D1129" s="6">
        <v>1.2936309030474815</v>
      </c>
    </row>
    <row r="1130" spans="2:4">
      <c r="B1130" t="s">
        <v>1132</v>
      </c>
      <c r="C1130" s="3">
        <v>3.8811058582875821</v>
      </c>
      <c r="D1130" s="6">
        <v>0.20460744551479154</v>
      </c>
    </row>
    <row r="1131" spans="2:4">
      <c r="B1131" t="s">
        <v>1133</v>
      </c>
      <c r="C1131" s="3">
        <v>6.555224374380952</v>
      </c>
      <c r="D1131" s="6">
        <v>0.50983031660809019</v>
      </c>
    </row>
    <row r="1132" spans="2:4">
      <c r="B1132" t="s">
        <v>1134</v>
      </c>
      <c r="C1132" s="3">
        <v>1.9123027773432359</v>
      </c>
      <c r="D1132" s="6">
        <v>3.5474445206654841</v>
      </c>
    </row>
    <row r="1133" spans="2:4">
      <c r="B1133" t="s">
        <v>1135</v>
      </c>
      <c r="C1133" s="3">
        <v>3.1534437567507361</v>
      </c>
      <c r="D1133" s="6">
        <v>14.838161403653491</v>
      </c>
    </row>
    <row r="1134" spans="2:4">
      <c r="B1134" t="s">
        <v>1136</v>
      </c>
      <c r="C1134" s="3">
        <v>7.9585689142741334</v>
      </c>
      <c r="D1134" s="6">
        <v>3.4794312752653744</v>
      </c>
    </row>
    <row r="1135" spans="2:4">
      <c r="B1135" t="s">
        <v>1137</v>
      </c>
      <c r="C1135" s="3">
        <v>1.4980103021904549</v>
      </c>
      <c r="D1135" s="6">
        <v>4.6721333808755574</v>
      </c>
    </row>
    <row r="1136" spans="2:4">
      <c r="B1136" t="s">
        <v>1138</v>
      </c>
      <c r="C1136" s="3">
        <v>2.6946759607588198</v>
      </c>
      <c r="D1136" s="6">
        <v>9.3266355045395226</v>
      </c>
    </row>
    <row r="1137" spans="2:4">
      <c r="B1137" t="s">
        <v>1139</v>
      </c>
      <c r="C1137" s="3">
        <v>0.28371268330288618</v>
      </c>
      <c r="D1137" s="6">
        <v>1.4931288871514254</v>
      </c>
    </row>
    <row r="1138" spans="2:4">
      <c r="B1138" t="s">
        <v>1140</v>
      </c>
      <c r="C1138" s="3">
        <v>4.4200101540288141</v>
      </c>
      <c r="D1138" s="6">
        <v>1.4499940815143373</v>
      </c>
    </row>
    <row r="1139" spans="2:4">
      <c r="B1139" t="s">
        <v>1141</v>
      </c>
      <c r="C1139" s="3">
        <v>2.4010260063417697</v>
      </c>
      <c r="D1139" s="6">
        <v>0.8797673152784059</v>
      </c>
    </row>
    <row r="1140" spans="2:4">
      <c r="B1140" t="s">
        <v>1142</v>
      </c>
      <c r="C1140" s="3">
        <v>7.1647195303275568</v>
      </c>
      <c r="D1140" s="6">
        <v>0.55237536770030848</v>
      </c>
    </row>
    <row r="1141" spans="2:4">
      <c r="B1141" t="s">
        <v>1143</v>
      </c>
      <c r="C1141" s="3">
        <v>0.41793140418062513</v>
      </c>
      <c r="D1141" s="6">
        <v>1.4419539045218026</v>
      </c>
    </row>
    <row r="1142" spans="2:4">
      <c r="B1142" t="s">
        <v>1144</v>
      </c>
      <c r="C1142" s="3">
        <v>2.4903999554317471</v>
      </c>
      <c r="D1142" s="6">
        <v>6.7278369222270475</v>
      </c>
    </row>
    <row r="1143" spans="2:4">
      <c r="B1143" t="s">
        <v>1145</v>
      </c>
      <c r="C1143" s="3">
        <v>2.9475545782108847</v>
      </c>
      <c r="D1143" s="6">
        <v>1.6542959241690915</v>
      </c>
    </row>
    <row r="1144" spans="2:4">
      <c r="B1144" t="s">
        <v>1146</v>
      </c>
      <c r="C1144" s="3">
        <v>1.3700955668414709</v>
      </c>
      <c r="D1144" s="6">
        <v>18.775875392487134</v>
      </c>
    </row>
    <row r="1145" spans="2:4">
      <c r="B1145" t="s">
        <v>1147</v>
      </c>
      <c r="C1145" s="3">
        <v>5.1779500954895212</v>
      </c>
      <c r="D1145" s="6">
        <v>1.6214728498578728</v>
      </c>
    </row>
    <row r="1146" spans="2:4">
      <c r="B1146" t="s">
        <v>1148</v>
      </c>
      <c r="C1146" s="3">
        <v>1.7555488103722188</v>
      </c>
      <c r="D1146" s="6">
        <v>1.6104481399441899</v>
      </c>
    </row>
    <row r="1147" spans="2:4">
      <c r="B1147" t="s">
        <v>1149</v>
      </c>
      <c r="C1147" s="3">
        <v>5.2838470409079594</v>
      </c>
      <c r="D1147" s="6">
        <v>6.0115997080913015</v>
      </c>
    </row>
    <row r="1148" spans="2:4">
      <c r="B1148" t="s">
        <v>1150</v>
      </c>
      <c r="C1148" s="3">
        <v>2.1010501183195593</v>
      </c>
      <c r="D1148" s="6">
        <v>0.54430766488436499</v>
      </c>
    </row>
    <row r="1149" spans="2:4">
      <c r="B1149" t="s">
        <v>1151</v>
      </c>
      <c r="C1149" s="3">
        <v>0.69198845666019859</v>
      </c>
      <c r="D1149" s="6">
        <v>4.6264125741934183</v>
      </c>
    </row>
    <row r="1150" spans="2:4">
      <c r="B1150" t="s">
        <v>1152</v>
      </c>
      <c r="C1150" s="3">
        <v>9.9592143699533029</v>
      </c>
      <c r="D1150" s="6">
        <v>0.22006986899396319</v>
      </c>
    </row>
    <row r="1151" spans="2:4">
      <c r="B1151" t="s">
        <v>1153</v>
      </c>
      <c r="C1151" s="3">
        <v>2.6157784044338541</v>
      </c>
      <c r="D1151" s="6">
        <v>0.43065067072846175</v>
      </c>
    </row>
    <row r="1152" spans="2:4">
      <c r="B1152" t="s">
        <v>1154</v>
      </c>
      <c r="C1152" s="3">
        <v>0.9413889412651526</v>
      </c>
      <c r="D1152" s="6">
        <v>6.1763700789602902</v>
      </c>
    </row>
    <row r="1153" spans="2:4">
      <c r="B1153" t="s">
        <v>1155</v>
      </c>
      <c r="C1153" s="3">
        <v>0.63012991719514244</v>
      </c>
      <c r="D1153" s="6">
        <v>5.2891737908302954</v>
      </c>
    </row>
    <row r="1154" spans="2:4">
      <c r="B1154" t="s">
        <v>1156</v>
      </c>
      <c r="C1154" s="3">
        <v>4.3573764021776515</v>
      </c>
      <c r="D1154" s="6">
        <v>2.4693888159138666</v>
      </c>
    </row>
    <row r="1155" spans="2:4">
      <c r="B1155" t="s">
        <v>1157</v>
      </c>
      <c r="C1155" s="3">
        <v>0.54713223808371869</v>
      </c>
      <c r="D1155" s="6">
        <v>16.308598719456054</v>
      </c>
    </row>
    <row r="1156" spans="2:4">
      <c r="B1156" t="s">
        <v>1158</v>
      </c>
      <c r="C1156" s="3">
        <v>0.91345946878465401</v>
      </c>
      <c r="D1156" s="6">
        <v>8.5839796495972713</v>
      </c>
    </row>
    <row r="1157" spans="2:4">
      <c r="B1157" t="s">
        <v>1159</v>
      </c>
      <c r="C1157" s="3">
        <v>1.2444457315086921</v>
      </c>
      <c r="D1157" s="6">
        <v>1.5633178856068148</v>
      </c>
    </row>
    <row r="1158" spans="2:4">
      <c r="B1158" t="s">
        <v>1160</v>
      </c>
      <c r="C1158" s="3">
        <v>0.67780172321884491</v>
      </c>
      <c r="D1158" s="6">
        <v>0.15605297573910965</v>
      </c>
    </row>
    <row r="1159" spans="2:4">
      <c r="B1159" t="s">
        <v>1161</v>
      </c>
      <c r="C1159" s="3">
        <v>1.3295695294831158</v>
      </c>
      <c r="D1159" s="6">
        <v>5.4688867321174524</v>
      </c>
    </row>
    <row r="1160" spans="2:4">
      <c r="B1160" t="s">
        <v>1162</v>
      </c>
      <c r="C1160" s="3">
        <v>0.1326409448342741</v>
      </c>
      <c r="D1160" s="6">
        <v>0.50959179683488709</v>
      </c>
    </row>
    <row r="1161" spans="2:4">
      <c r="B1161" t="s">
        <v>1163</v>
      </c>
      <c r="C1161" s="3">
        <v>0.35270522481684685</v>
      </c>
      <c r="D1161" s="6">
        <v>6.4034106800757007</v>
      </c>
    </row>
    <row r="1162" spans="2:4">
      <c r="B1162" t="s">
        <v>1164</v>
      </c>
      <c r="C1162" s="3">
        <v>2.1174123506570512</v>
      </c>
      <c r="D1162" s="6">
        <v>1.7810138961144264</v>
      </c>
    </row>
    <row r="1163" spans="2:4">
      <c r="B1163" t="s">
        <v>1165</v>
      </c>
      <c r="C1163" s="3">
        <v>0.48053409329807095</v>
      </c>
      <c r="D1163" s="6">
        <v>8.207846145452244</v>
      </c>
    </row>
    <row r="1164" spans="2:4">
      <c r="B1164" t="s">
        <v>1166</v>
      </c>
      <c r="C1164" s="3">
        <v>0.2319385205201821</v>
      </c>
      <c r="D1164" s="6">
        <v>6.1401781128568036</v>
      </c>
    </row>
    <row r="1165" spans="2:4">
      <c r="B1165" t="s">
        <v>1167</v>
      </c>
      <c r="C1165" s="3">
        <v>3.9601970920605289</v>
      </c>
      <c r="D1165" s="6">
        <v>4.1078951571818187</v>
      </c>
    </row>
    <row r="1166" spans="2:4">
      <c r="B1166" t="s">
        <v>1168</v>
      </c>
      <c r="C1166" s="3">
        <v>0.37038386583813943</v>
      </c>
      <c r="D1166" s="6">
        <v>1.124969949988869</v>
      </c>
    </row>
    <row r="1167" spans="2:4">
      <c r="B1167" t="s">
        <v>1169</v>
      </c>
      <c r="C1167" s="3">
        <v>13.193048359477267</v>
      </c>
      <c r="D1167" s="6">
        <v>5.7927987412464343</v>
      </c>
    </row>
    <row r="1168" spans="2:4">
      <c r="B1168" t="s">
        <v>1170</v>
      </c>
      <c r="C1168" s="3">
        <v>0.3114111513995137</v>
      </c>
      <c r="D1168" s="6">
        <v>2.0725351153690879</v>
      </c>
    </row>
    <row r="1169" spans="2:4">
      <c r="B1169" t="s">
        <v>1171</v>
      </c>
      <c r="C1169" s="3">
        <v>2.6097489099860987</v>
      </c>
      <c r="D1169" s="6">
        <v>3.2088835348963149</v>
      </c>
    </row>
    <row r="1170" spans="2:4">
      <c r="B1170" t="s">
        <v>1172</v>
      </c>
      <c r="C1170" s="3">
        <v>1.4921624394759034</v>
      </c>
      <c r="D1170" s="6">
        <v>0.47962625619471327</v>
      </c>
    </row>
    <row r="1171" spans="2:4">
      <c r="B1171" t="s">
        <v>1173</v>
      </c>
      <c r="C1171" s="3">
        <v>1.466329869228747</v>
      </c>
      <c r="D1171" s="6">
        <v>3.6859593068788117</v>
      </c>
    </row>
    <row r="1172" spans="2:4">
      <c r="B1172" t="s">
        <v>1174</v>
      </c>
      <c r="C1172" s="3">
        <v>1.7386378770496407</v>
      </c>
      <c r="D1172" s="6">
        <v>0.4714478326558269</v>
      </c>
    </row>
    <row r="1173" spans="2:4">
      <c r="B1173" t="s">
        <v>1175</v>
      </c>
      <c r="C1173" s="3">
        <v>5.0983147609568764</v>
      </c>
      <c r="D1173" s="6">
        <v>5.9483286846060102</v>
      </c>
    </row>
    <row r="1174" spans="2:4">
      <c r="B1174" t="s">
        <v>1176</v>
      </c>
      <c r="C1174" s="3">
        <v>8.3208031030450051</v>
      </c>
      <c r="D1174" s="6">
        <v>9.975227814033973</v>
      </c>
    </row>
    <row r="1175" spans="2:4">
      <c r="B1175" t="s">
        <v>1177</v>
      </c>
      <c r="C1175" s="3">
        <v>6.6880874658766656</v>
      </c>
      <c r="D1175" s="6">
        <v>2.6897228041562644</v>
      </c>
    </row>
    <row r="1176" spans="2:4">
      <c r="B1176" t="s">
        <v>1178</v>
      </c>
      <c r="C1176" s="3">
        <v>2.1298058510361848</v>
      </c>
      <c r="D1176" s="6">
        <v>3.2080773810046179</v>
      </c>
    </row>
    <row r="1177" spans="2:4">
      <c r="B1177" t="s">
        <v>1179</v>
      </c>
      <c r="C1177" s="3">
        <v>1.2937748758110779</v>
      </c>
      <c r="D1177" s="6">
        <v>2.8064297959334588</v>
      </c>
    </row>
    <row r="1178" spans="2:4">
      <c r="B1178" t="s">
        <v>1180</v>
      </c>
      <c r="C1178" s="3">
        <v>1.0243377739127757</v>
      </c>
      <c r="D1178" s="6">
        <v>0.57868419330623067</v>
      </c>
    </row>
    <row r="1179" spans="2:4">
      <c r="B1179" t="s">
        <v>1181</v>
      </c>
      <c r="C1179" s="3">
        <v>3.9938033979200442</v>
      </c>
      <c r="D1179" s="6">
        <v>0.47750256788310608</v>
      </c>
    </row>
    <row r="1180" spans="2:4">
      <c r="B1180" t="s">
        <v>1182</v>
      </c>
      <c r="C1180" s="3">
        <v>2.3516914305554208</v>
      </c>
      <c r="D1180" s="6">
        <v>4.2425774744670077</v>
      </c>
    </row>
    <row r="1181" spans="2:4">
      <c r="B1181" t="s">
        <v>1183</v>
      </c>
      <c r="C1181" s="3">
        <v>0.91413601370991038</v>
      </c>
      <c r="D1181" s="6">
        <v>0.1585718912285432</v>
      </c>
    </row>
    <row r="1182" spans="2:4">
      <c r="B1182" t="s">
        <v>1184</v>
      </c>
      <c r="C1182" s="3">
        <v>2.8409591678090726</v>
      </c>
      <c r="D1182" s="6">
        <v>0.31199971983856323</v>
      </c>
    </row>
    <row r="1183" spans="2:4">
      <c r="B1183" t="s">
        <v>1185</v>
      </c>
      <c r="C1183" s="3">
        <v>10.152553894879663</v>
      </c>
      <c r="D1183" s="6">
        <v>1.4969696966874106</v>
      </c>
    </row>
    <row r="1184" spans="2:4">
      <c r="B1184" t="s">
        <v>1186</v>
      </c>
      <c r="C1184" s="3">
        <v>0.24802403071084367</v>
      </c>
      <c r="D1184" s="6">
        <v>9.6472611293313069</v>
      </c>
    </row>
    <row r="1185" spans="2:4">
      <c r="B1185" t="s">
        <v>1187</v>
      </c>
      <c r="C1185" s="3">
        <v>0.10846081300630803</v>
      </c>
      <c r="D1185" s="6">
        <v>7.2627269975407236</v>
      </c>
    </row>
    <row r="1186" spans="2:4">
      <c r="B1186" t="s">
        <v>1188</v>
      </c>
      <c r="C1186" s="3">
        <v>2.5897704540657993</v>
      </c>
      <c r="D1186" s="6">
        <v>7.8328013551781899</v>
      </c>
    </row>
    <row r="1187" spans="2:4">
      <c r="B1187" t="s">
        <v>1189</v>
      </c>
      <c r="C1187" s="3">
        <v>2.8541648804067963</v>
      </c>
      <c r="D1187" s="6">
        <v>1.3877448651499193</v>
      </c>
    </row>
    <row r="1188" spans="2:4">
      <c r="B1188" t="s">
        <v>1190</v>
      </c>
      <c r="C1188" s="3">
        <v>16.227325671615496</v>
      </c>
      <c r="D1188" s="6">
        <v>7.0380115325166054E-2</v>
      </c>
    </row>
    <row r="1189" spans="2:4">
      <c r="B1189" t="s">
        <v>1191</v>
      </c>
      <c r="C1189" s="3">
        <v>2.4566436421561169</v>
      </c>
      <c r="D1189" s="6">
        <v>1.1776538421643346</v>
      </c>
    </row>
    <row r="1190" spans="2:4">
      <c r="B1190" t="s">
        <v>1192</v>
      </c>
      <c r="C1190" s="3">
        <v>0.95606119575171422</v>
      </c>
      <c r="D1190" s="6">
        <v>15.640611535442378</v>
      </c>
    </row>
    <row r="1191" spans="2:4">
      <c r="B1191" t="s">
        <v>1193</v>
      </c>
      <c r="C1191" s="3">
        <v>2.3581022621316725</v>
      </c>
      <c r="D1191" s="6">
        <v>0.22783276056071017</v>
      </c>
    </row>
    <row r="1192" spans="2:4">
      <c r="B1192" t="s">
        <v>1194</v>
      </c>
      <c r="C1192" s="3">
        <v>0.72341598101631066</v>
      </c>
      <c r="D1192" s="6">
        <v>16.611776870920764</v>
      </c>
    </row>
    <row r="1193" spans="2:4">
      <c r="B1193" t="s">
        <v>1195</v>
      </c>
      <c r="C1193" s="3">
        <v>6.0654088264752684</v>
      </c>
      <c r="D1193" s="6">
        <v>0.33156619698624484</v>
      </c>
    </row>
    <row r="1194" spans="2:4">
      <c r="B1194" t="s">
        <v>1196</v>
      </c>
      <c r="C1194" s="3">
        <v>1.0883500295961779</v>
      </c>
      <c r="D1194" s="6">
        <v>1.4653145547501363</v>
      </c>
    </row>
    <row r="1195" spans="2:4">
      <c r="B1195" t="s">
        <v>1197</v>
      </c>
      <c r="C1195" s="3">
        <v>3.8192936295560296</v>
      </c>
      <c r="D1195" s="6">
        <v>5.1007396889225056</v>
      </c>
    </row>
    <row r="1196" spans="2:4">
      <c r="B1196" t="s">
        <v>1198</v>
      </c>
      <c r="C1196" s="3">
        <v>6.3717239729093169</v>
      </c>
      <c r="D1196" s="6">
        <v>0.49046092677438868</v>
      </c>
    </row>
    <row r="1197" spans="2:4">
      <c r="B1197" t="s">
        <v>1199</v>
      </c>
      <c r="C1197" s="3">
        <v>1.9363994422972945</v>
      </c>
      <c r="D1197" s="6">
        <v>0.63298797940861939</v>
      </c>
    </row>
    <row r="1198" spans="2:4">
      <c r="B1198" t="s">
        <v>1200</v>
      </c>
      <c r="C1198" s="3">
        <v>0.24130628655788539</v>
      </c>
      <c r="D1198" s="6">
        <v>14.05691992153533</v>
      </c>
    </row>
    <row r="1199" spans="2:4">
      <c r="B1199" t="s">
        <v>1201</v>
      </c>
      <c r="C1199" s="3">
        <v>1.3039054207085314</v>
      </c>
      <c r="D1199" s="6">
        <v>9.4044744492314314E-2</v>
      </c>
    </row>
    <row r="1200" spans="2:4">
      <c r="B1200" t="s">
        <v>1202</v>
      </c>
      <c r="C1200" s="3">
        <v>0.20053859325582959</v>
      </c>
      <c r="D1200" s="6">
        <v>0.72299226087941471</v>
      </c>
    </row>
    <row r="1201" spans="2:4">
      <c r="B1201" t="s">
        <v>1203</v>
      </c>
      <c r="C1201" s="3">
        <v>0.32120220390801291</v>
      </c>
      <c r="D1201" s="6">
        <v>0.19634197487013549</v>
      </c>
    </row>
    <row r="1202" spans="2:4">
      <c r="B1202" t="s">
        <v>1204</v>
      </c>
      <c r="C1202" s="3">
        <v>1.7417392488581163</v>
      </c>
      <c r="D1202" s="6">
        <v>3.6391574032644076</v>
      </c>
    </row>
    <row r="1203" spans="2:4">
      <c r="B1203" t="s">
        <v>1205</v>
      </c>
      <c r="C1203" s="3">
        <v>7.7320361189420064</v>
      </c>
      <c r="D1203" s="6">
        <v>3.4788578668285419</v>
      </c>
    </row>
    <row r="1204" spans="2:4">
      <c r="B1204" t="s">
        <v>1206</v>
      </c>
      <c r="C1204" s="3">
        <v>1.7486121681407583</v>
      </c>
      <c r="D1204" s="6">
        <v>2.0644678289928602</v>
      </c>
    </row>
    <row r="1205" spans="2:4">
      <c r="B1205" t="s">
        <v>1207</v>
      </c>
      <c r="C1205" s="3">
        <v>1.6680320824506703</v>
      </c>
      <c r="D1205" s="6">
        <v>0.20336386652402655</v>
      </c>
    </row>
    <row r="1206" spans="2:4">
      <c r="B1206" t="s">
        <v>1208</v>
      </c>
      <c r="C1206" s="3">
        <v>3.1354162775032233</v>
      </c>
      <c r="D1206" s="6">
        <v>7.578848775243352</v>
      </c>
    </row>
    <row r="1207" spans="2:4">
      <c r="B1207" t="s">
        <v>1209</v>
      </c>
      <c r="C1207" s="3">
        <v>5.0838357896888304</v>
      </c>
      <c r="D1207" s="6">
        <v>1.0367986759588246</v>
      </c>
    </row>
    <row r="1208" spans="2:4">
      <c r="B1208" t="s">
        <v>1210</v>
      </c>
      <c r="C1208" s="3">
        <v>2.5682357194951622</v>
      </c>
      <c r="D1208" s="6">
        <v>2.0428392452242852</v>
      </c>
    </row>
    <row r="1209" spans="2:4">
      <c r="B1209" t="s">
        <v>1211</v>
      </c>
      <c r="C1209" s="3">
        <v>4.0621124995868421</v>
      </c>
      <c r="D1209" s="6">
        <v>3.0587505899675307</v>
      </c>
    </row>
    <row r="1210" spans="2:4">
      <c r="B1210" t="s">
        <v>1212</v>
      </c>
      <c r="C1210" s="3">
        <v>4.4436182908924113</v>
      </c>
      <c r="D1210" s="6">
        <v>2.8498918781050624</v>
      </c>
    </row>
    <row r="1211" spans="2:4">
      <c r="B1211" t="s">
        <v>1213</v>
      </c>
      <c r="C1211" s="3">
        <v>3.9150140720807203</v>
      </c>
      <c r="D1211" s="6">
        <v>3.4452679557145975</v>
      </c>
    </row>
    <row r="1212" spans="2:4">
      <c r="B1212" t="s">
        <v>1214</v>
      </c>
      <c r="C1212" s="3">
        <v>7.9519111313627624</v>
      </c>
      <c r="D1212" s="6">
        <v>2.9459473102690183</v>
      </c>
    </row>
    <row r="1213" spans="2:4">
      <c r="B1213" t="s">
        <v>1215</v>
      </c>
      <c r="C1213" s="3">
        <v>0.77545882398500177</v>
      </c>
      <c r="D1213" s="6">
        <v>24.039738604695884</v>
      </c>
    </row>
    <row r="1214" spans="2:4">
      <c r="B1214" t="s">
        <v>1216</v>
      </c>
      <c r="C1214" s="3">
        <v>1.6654024426017635</v>
      </c>
      <c r="D1214" s="6">
        <v>0.77958020487543578</v>
      </c>
    </row>
    <row r="1215" spans="2:4">
      <c r="B1215" t="s">
        <v>1217</v>
      </c>
      <c r="C1215" s="3">
        <v>2.3422157721930681</v>
      </c>
      <c r="D1215" s="6">
        <v>2.488543604823624</v>
      </c>
    </row>
    <row r="1216" spans="2:4">
      <c r="B1216" t="s">
        <v>1218</v>
      </c>
      <c r="C1216" s="3">
        <v>7.3652597918645384</v>
      </c>
      <c r="D1216" s="6">
        <v>3.7240049970413982</v>
      </c>
    </row>
    <row r="1217" spans="2:4">
      <c r="B1217" t="s">
        <v>1219</v>
      </c>
      <c r="C1217" s="3">
        <v>13.882309908068699</v>
      </c>
      <c r="D1217" s="6">
        <v>1.7033183561191154</v>
      </c>
    </row>
    <row r="1218" spans="2:4">
      <c r="B1218" t="s">
        <v>1220</v>
      </c>
      <c r="C1218" s="3">
        <v>4.9629561926023378</v>
      </c>
      <c r="D1218" s="6">
        <v>7.4330678185241833E-2</v>
      </c>
    </row>
    <row r="1219" spans="2:4">
      <c r="B1219" t="s">
        <v>1221</v>
      </c>
      <c r="C1219" s="3">
        <v>6.1380839453760903</v>
      </c>
      <c r="D1219" s="6">
        <v>4.4697566569692126</v>
      </c>
    </row>
    <row r="1220" spans="2:4">
      <c r="B1220" t="s">
        <v>1222</v>
      </c>
      <c r="C1220" s="3">
        <v>6.5634687043127151</v>
      </c>
      <c r="D1220" s="6">
        <v>2.9817597833113996</v>
      </c>
    </row>
    <row r="1221" spans="2:4">
      <c r="B1221" t="s">
        <v>1223</v>
      </c>
      <c r="C1221" s="3">
        <v>3.6341021526176125E-2</v>
      </c>
      <c r="D1221" s="6">
        <v>0.64993736868318985</v>
      </c>
    </row>
    <row r="1222" spans="2:4">
      <c r="B1222" t="s">
        <v>1224</v>
      </c>
      <c r="C1222" s="3">
        <v>0.54465446073748658</v>
      </c>
      <c r="D1222" s="6">
        <v>0.70933312394994963</v>
      </c>
    </row>
    <row r="1223" spans="2:4">
      <c r="B1223" t="s">
        <v>1225</v>
      </c>
      <c r="C1223" s="3">
        <v>0.20455740706520897</v>
      </c>
      <c r="D1223" s="6">
        <v>1.0013269988963891</v>
      </c>
    </row>
    <row r="1224" spans="2:4">
      <c r="B1224" t="s">
        <v>1226</v>
      </c>
      <c r="C1224" s="3">
        <v>2.1762831738254547</v>
      </c>
      <c r="D1224" s="6">
        <v>6.8279706639135807</v>
      </c>
    </row>
    <row r="1225" spans="2:4">
      <c r="B1225" t="s">
        <v>1227</v>
      </c>
      <c r="C1225" s="3">
        <v>0.75052933951410727</v>
      </c>
      <c r="D1225" s="6">
        <v>8.0444431132101923E-2</v>
      </c>
    </row>
    <row r="1226" spans="2:4">
      <c r="B1226" t="s">
        <v>1228</v>
      </c>
      <c r="C1226" s="3">
        <v>3.0769493689233558</v>
      </c>
      <c r="D1226" s="6">
        <v>1.3610974341206192</v>
      </c>
    </row>
    <row r="1227" spans="2:4">
      <c r="B1227" t="s">
        <v>1229</v>
      </c>
      <c r="C1227" s="3">
        <v>0.99843626846029543</v>
      </c>
      <c r="D1227" s="6">
        <v>1.7348390120489254</v>
      </c>
    </row>
    <row r="1228" spans="2:4">
      <c r="B1228" t="s">
        <v>1230</v>
      </c>
      <c r="C1228" s="3">
        <v>1.2400788028584986</v>
      </c>
      <c r="D1228" s="6">
        <v>0.92530363524273707</v>
      </c>
    </row>
    <row r="1229" spans="2:4">
      <c r="B1229" t="s">
        <v>1231</v>
      </c>
      <c r="C1229" s="3">
        <v>15.823302341552592</v>
      </c>
      <c r="D1229" s="6">
        <v>8.3976745622151761</v>
      </c>
    </row>
    <row r="1230" spans="2:4">
      <c r="B1230" t="s">
        <v>1232</v>
      </c>
      <c r="C1230" s="3">
        <v>0.83790042765705974</v>
      </c>
      <c r="D1230" s="6">
        <v>3.3669270951347174</v>
      </c>
    </row>
    <row r="1231" spans="2:4">
      <c r="B1231" t="s">
        <v>1233</v>
      </c>
      <c r="C1231" s="3">
        <v>1.0451068563247399</v>
      </c>
      <c r="D1231" s="6">
        <v>1.2221509067861307</v>
      </c>
    </row>
    <row r="1232" spans="2:4">
      <c r="B1232" t="s">
        <v>1234</v>
      </c>
      <c r="C1232" s="3">
        <v>6.5129052119518782</v>
      </c>
      <c r="D1232" s="6">
        <v>1.8490768305812986</v>
      </c>
    </row>
    <row r="1233" spans="2:4">
      <c r="B1233" t="s">
        <v>1235</v>
      </c>
      <c r="C1233" s="3">
        <v>1.3621443915858136</v>
      </c>
      <c r="D1233" s="6">
        <v>0.43572125956049801</v>
      </c>
    </row>
    <row r="1234" spans="2:4">
      <c r="B1234" t="s">
        <v>1236</v>
      </c>
      <c r="C1234" s="3">
        <v>0.37892338645576351</v>
      </c>
      <c r="D1234" s="6">
        <v>0.94503454979520085</v>
      </c>
    </row>
    <row r="1235" spans="2:4">
      <c r="B1235" t="s">
        <v>1237</v>
      </c>
      <c r="C1235" s="3">
        <v>0.84842138007616241</v>
      </c>
      <c r="D1235" s="6">
        <v>0.81749837143001669</v>
      </c>
    </row>
    <row r="1236" spans="2:4">
      <c r="B1236" t="s">
        <v>1238</v>
      </c>
      <c r="C1236" s="3">
        <v>3.1795577769722621</v>
      </c>
      <c r="D1236" s="6">
        <v>7.9476759628290017</v>
      </c>
    </row>
    <row r="1237" spans="2:4">
      <c r="B1237" t="s">
        <v>1239</v>
      </c>
      <c r="C1237" s="3">
        <v>3.8594587721863611</v>
      </c>
      <c r="D1237" s="6">
        <v>21.459161068514597</v>
      </c>
    </row>
    <row r="1238" spans="2:4">
      <c r="B1238" t="s">
        <v>1240</v>
      </c>
      <c r="C1238" s="3">
        <v>2.411941320463046</v>
      </c>
      <c r="D1238" s="6">
        <v>0.20247528765620249</v>
      </c>
    </row>
    <row r="1239" spans="2:4">
      <c r="B1239" t="s">
        <v>1241</v>
      </c>
      <c r="C1239" s="3">
        <v>5.1660667400207894</v>
      </c>
      <c r="D1239" s="6">
        <v>0.98172984393565355</v>
      </c>
    </row>
    <row r="1240" spans="2:4">
      <c r="B1240" t="s">
        <v>1242</v>
      </c>
      <c r="C1240" s="3">
        <v>2.7319181579112004</v>
      </c>
      <c r="D1240" s="6">
        <v>2.8811225524791646</v>
      </c>
    </row>
    <row r="1241" spans="2:4">
      <c r="B1241" t="s">
        <v>1243</v>
      </c>
      <c r="C1241" s="3">
        <v>9.9752192204630941E-2</v>
      </c>
      <c r="D1241" s="6">
        <v>0.73969868484452994</v>
      </c>
    </row>
    <row r="1242" spans="2:4">
      <c r="B1242" t="s">
        <v>1244</v>
      </c>
      <c r="C1242" s="3">
        <v>4.8107448316468382</v>
      </c>
      <c r="D1242" s="6">
        <v>7.7825100954300481</v>
      </c>
    </row>
    <row r="1243" spans="2:4">
      <c r="B1243" t="s">
        <v>1245</v>
      </c>
      <c r="C1243" s="3">
        <v>9.5942084738850468</v>
      </c>
      <c r="D1243" s="6">
        <v>1.2290920195900197</v>
      </c>
    </row>
    <row r="1244" spans="2:4">
      <c r="B1244" t="s">
        <v>1246</v>
      </c>
      <c r="C1244" s="3">
        <v>5.9697113375311082</v>
      </c>
      <c r="D1244" s="6">
        <v>0.33000918140912883</v>
      </c>
    </row>
    <row r="1245" spans="2:4">
      <c r="B1245" t="s">
        <v>1247</v>
      </c>
      <c r="C1245" s="3">
        <v>1.3924050685403078</v>
      </c>
      <c r="D1245" s="6">
        <v>8.9543327429094841</v>
      </c>
    </row>
    <row r="1246" spans="2:4">
      <c r="B1246" t="s">
        <v>1248</v>
      </c>
      <c r="C1246" s="3">
        <v>0.29218081711038585</v>
      </c>
      <c r="D1246" s="6">
        <v>3.7065507649352334</v>
      </c>
    </row>
    <row r="1247" spans="2:4">
      <c r="B1247" t="s">
        <v>1249</v>
      </c>
      <c r="C1247" s="3">
        <v>9.0453855414204334</v>
      </c>
      <c r="D1247" s="6">
        <v>1.1651387791300765</v>
      </c>
    </row>
    <row r="1248" spans="2:4">
      <c r="B1248" t="s">
        <v>1250</v>
      </c>
      <c r="C1248" s="3">
        <v>3.5297421724894518</v>
      </c>
      <c r="D1248" s="6">
        <v>5.3643711728531187</v>
      </c>
    </row>
    <row r="1249" spans="2:4">
      <c r="B1249" t="s">
        <v>1251</v>
      </c>
      <c r="C1249" s="3">
        <v>0.95414578233628522</v>
      </c>
      <c r="D1249" s="6">
        <v>0.13743290794715962</v>
      </c>
    </row>
    <row r="1250" spans="2:4">
      <c r="B1250" t="s">
        <v>1252</v>
      </c>
      <c r="C1250" s="3">
        <v>1.9756640917053458</v>
      </c>
      <c r="D1250" s="6">
        <v>4.0955712165754781</v>
      </c>
    </row>
    <row r="1251" spans="2:4">
      <c r="B1251" t="s">
        <v>1253</v>
      </c>
      <c r="C1251" s="3">
        <v>4.0610541180289266</v>
      </c>
      <c r="D1251" s="6">
        <v>5.0576907336060408</v>
      </c>
    </row>
    <row r="1252" spans="2:4">
      <c r="B1252" t="s">
        <v>1254</v>
      </c>
      <c r="C1252" s="3">
        <v>0.10121874429272587</v>
      </c>
      <c r="D1252" s="6">
        <v>20.964572067730764</v>
      </c>
    </row>
    <row r="1253" spans="2:4">
      <c r="B1253" t="s">
        <v>1255</v>
      </c>
      <c r="C1253" s="3">
        <v>6.1697127569079067</v>
      </c>
      <c r="D1253" s="6">
        <v>2.7514030820844559</v>
      </c>
    </row>
    <row r="1254" spans="2:4">
      <c r="B1254" t="s">
        <v>1256</v>
      </c>
      <c r="C1254" s="3">
        <v>3.4904814504419011</v>
      </c>
      <c r="D1254" s="6">
        <v>3.0571146980059132E-2</v>
      </c>
    </row>
    <row r="1255" spans="2:4">
      <c r="B1255" t="s">
        <v>1257</v>
      </c>
      <c r="C1255" s="3">
        <v>2.1979139215919332</v>
      </c>
      <c r="D1255" s="6">
        <v>4.7135395033586303</v>
      </c>
    </row>
    <row r="1256" spans="2:4">
      <c r="B1256" t="s">
        <v>1258</v>
      </c>
      <c r="C1256" s="3">
        <v>2.35576970481209</v>
      </c>
      <c r="D1256" s="6">
        <v>0.16989922558635007</v>
      </c>
    </row>
    <row r="1257" spans="2:4">
      <c r="B1257" t="s">
        <v>1259</v>
      </c>
      <c r="C1257" s="3">
        <v>7.9212958775180017E-2</v>
      </c>
      <c r="D1257" s="6">
        <v>6.447972212256678</v>
      </c>
    </row>
    <row r="1258" spans="2:4">
      <c r="B1258" t="s">
        <v>1260</v>
      </c>
      <c r="C1258" s="3">
        <v>2.7215460773962006</v>
      </c>
      <c r="D1258" s="6">
        <v>0.32939220345783854</v>
      </c>
    </row>
    <row r="1259" spans="2:4">
      <c r="B1259" t="s">
        <v>1261</v>
      </c>
      <c r="C1259" s="3">
        <v>8.73171770344665</v>
      </c>
      <c r="D1259" s="6">
        <v>6.6951535904119783</v>
      </c>
    </row>
    <row r="1260" spans="2:4">
      <c r="B1260" t="s">
        <v>1262</v>
      </c>
      <c r="C1260" s="3">
        <v>0.78629281550553443</v>
      </c>
      <c r="D1260" s="6">
        <v>2.2379953166044677</v>
      </c>
    </row>
    <row r="1261" spans="2:4">
      <c r="B1261" t="s">
        <v>1263</v>
      </c>
      <c r="C1261" s="3">
        <v>1.5780856536677081</v>
      </c>
      <c r="D1261" s="6">
        <v>3.8597876271718268</v>
      </c>
    </row>
    <row r="1262" spans="2:4">
      <c r="B1262" t="s">
        <v>1264</v>
      </c>
      <c r="C1262" s="3">
        <v>0.19058939547028864</v>
      </c>
      <c r="D1262" s="6">
        <v>1.4947125305807221</v>
      </c>
    </row>
    <row r="1263" spans="2:4">
      <c r="B1263" t="s">
        <v>1265</v>
      </c>
      <c r="C1263" s="3">
        <v>0.1009285292847831</v>
      </c>
      <c r="D1263" s="6">
        <v>2.4978962947155208</v>
      </c>
    </row>
    <row r="1264" spans="2:4">
      <c r="B1264" t="s">
        <v>1266</v>
      </c>
      <c r="C1264" s="3">
        <v>1.4636830793643205</v>
      </c>
      <c r="D1264" s="6">
        <v>0.61152015588387265</v>
      </c>
    </row>
    <row r="1265" spans="2:4">
      <c r="B1265" t="s">
        <v>1267</v>
      </c>
      <c r="C1265" s="3">
        <v>4.1694244109472587</v>
      </c>
      <c r="D1265" s="6">
        <v>1.9416910590709731</v>
      </c>
    </row>
    <row r="1266" spans="2:4">
      <c r="B1266" t="s">
        <v>1268</v>
      </c>
      <c r="C1266" s="3">
        <v>3.2716734009920034E-2</v>
      </c>
      <c r="D1266" s="6">
        <v>7.0242504466744515</v>
      </c>
    </row>
    <row r="1267" spans="2:4">
      <c r="B1267" t="s">
        <v>1269</v>
      </c>
      <c r="C1267" s="3">
        <v>4.4702047193769854</v>
      </c>
      <c r="D1267" s="6">
        <v>1.2687241136717979</v>
      </c>
    </row>
    <row r="1268" spans="2:4">
      <c r="B1268" t="s">
        <v>1270</v>
      </c>
      <c r="C1268" s="3">
        <v>0.23176811883534409</v>
      </c>
      <c r="D1268" s="6">
        <v>1.8557957331208754</v>
      </c>
    </row>
    <row r="1269" spans="2:4">
      <c r="B1269" t="s">
        <v>1271</v>
      </c>
      <c r="C1269" s="3">
        <v>1.0736875333044802</v>
      </c>
      <c r="D1269" s="6">
        <v>5.938942834294533</v>
      </c>
    </row>
    <row r="1270" spans="2:4">
      <c r="B1270" t="s">
        <v>1272</v>
      </c>
      <c r="C1270" s="3">
        <v>0.1537175025650705</v>
      </c>
      <c r="D1270" s="6">
        <v>7.6328623493910959</v>
      </c>
    </row>
    <row r="1271" spans="2:4">
      <c r="B1271" t="s">
        <v>1273</v>
      </c>
      <c r="C1271" s="3">
        <v>1.6578371775938936</v>
      </c>
      <c r="D1271" s="6">
        <v>0.2364050307084391</v>
      </c>
    </row>
    <row r="1272" spans="2:4">
      <c r="B1272" t="s">
        <v>1274</v>
      </c>
      <c r="C1272" s="3">
        <v>1.8383716628475648</v>
      </c>
      <c r="D1272" s="6">
        <v>7.5259451368447365</v>
      </c>
    </row>
    <row r="1273" spans="2:4">
      <c r="B1273" t="s">
        <v>1275</v>
      </c>
      <c r="C1273" s="3">
        <v>4.4016871246066813</v>
      </c>
      <c r="D1273" s="6">
        <v>3.5297117382733547</v>
      </c>
    </row>
    <row r="1274" spans="2:4">
      <c r="B1274" t="s">
        <v>1276</v>
      </c>
      <c r="C1274" s="3">
        <v>4.9842263791254506</v>
      </c>
      <c r="D1274" s="6">
        <v>1.8924345108629663</v>
      </c>
    </row>
    <row r="1275" spans="2:4">
      <c r="B1275" t="s">
        <v>1277</v>
      </c>
      <c r="C1275" s="3">
        <v>0.65173503834564461</v>
      </c>
      <c r="D1275" s="6">
        <v>1.0228898440006824</v>
      </c>
    </row>
    <row r="1276" spans="2:4">
      <c r="B1276" t="s">
        <v>1278</v>
      </c>
      <c r="C1276" s="3">
        <v>2.4315411563885245</v>
      </c>
      <c r="D1276" s="6">
        <v>2.3134961502367113</v>
      </c>
    </row>
    <row r="1277" spans="2:4">
      <c r="B1277" t="s">
        <v>1279</v>
      </c>
      <c r="C1277" s="3">
        <v>1.0210310851096829</v>
      </c>
      <c r="D1277" s="6">
        <v>1.1982814420655672</v>
      </c>
    </row>
    <row r="1278" spans="2:4">
      <c r="B1278" t="s">
        <v>1280</v>
      </c>
      <c r="C1278" s="3">
        <v>5.9043597743739831</v>
      </c>
      <c r="D1278" s="6">
        <v>0.99010145891230161</v>
      </c>
    </row>
    <row r="1279" spans="2:4">
      <c r="B1279" t="s">
        <v>1281</v>
      </c>
      <c r="C1279" s="3">
        <v>1.2417011320251552</v>
      </c>
      <c r="D1279" s="6">
        <v>1.6110057308381682</v>
      </c>
    </row>
    <row r="1280" spans="2:4">
      <c r="B1280" t="s">
        <v>1282</v>
      </c>
      <c r="C1280" s="3">
        <v>0.13314338996136582</v>
      </c>
      <c r="D1280" s="6">
        <v>3.2202161639803561</v>
      </c>
    </row>
    <row r="1281" spans="2:4">
      <c r="B1281" t="s">
        <v>1283</v>
      </c>
      <c r="C1281" s="3">
        <v>7.4054830642939935</v>
      </c>
      <c r="D1281" s="6">
        <v>1.510773035963739</v>
      </c>
    </row>
    <row r="1282" spans="2:4">
      <c r="B1282" t="s">
        <v>1284</v>
      </c>
      <c r="C1282" s="3">
        <v>2.2748878669109662</v>
      </c>
      <c r="D1282" s="6">
        <v>1.7710904537453172</v>
      </c>
    </row>
    <row r="1283" spans="2:4">
      <c r="B1283" t="s">
        <v>1285</v>
      </c>
      <c r="C1283" s="3">
        <v>3.3945601738924074E-2</v>
      </c>
      <c r="D1283" s="6">
        <v>2.922703165627996</v>
      </c>
    </row>
    <row r="1284" spans="2:4">
      <c r="B1284" t="s">
        <v>1286</v>
      </c>
      <c r="C1284" s="3">
        <v>0.52523451558222567</v>
      </c>
      <c r="D1284" s="6">
        <v>22.511186920914124</v>
      </c>
    </row>
    <row r="1285" spans="2:4">
      <c r="B1285" t="s">
        <v>1287</v>
      </c>
      <c r="C1285" s="3">
        <v>2.6017418632055826</v>
      </c>
      <c r="D1285" s="6">
        <v>15.291812655347526</v>
      </c>
    </row>
    <row r="1286" spans="2:4">
      <c r="B1286" t="s">
        <v>1288</v>
      </c>
      <c r="C1286" s="3">
        <v>4.5812469899447734</v>
      </c>
      <c r="D1286" s="6">
        <v>2.2976861041334806</v>
      </c>
    </row>
    <row r="1287" spans="2:4">
      <c r="B1287" t="s">
        <v>1289</v>
      </c>
      <c r="C1287" s="3">
        <v>6.6015200975758512</v>
      </c>
      <c r="D1287" s="6">
        <v>14.84811988668012</v>
      </c>
    </row>
    <row r="1288" spans="2:4">
      <c r="B1288" t="s">
        <v>1290</v>
      </c>
      <c r="C1288" s="3">
        <v>6.5394107496043734</v>
      </c>
      <c r="D1288" s="6">
        <v>3.4264295170824051</v>
      </c>
    </row>
    <row r="1289" spans="2:4">
      <c r="B1289" t="s">
        <v>1291</v>
      </c>
      <c r="C1289" s="3">
        <v>5.0261643966547238</v>
      </c>
      <c r="D1289" s="6">
        <v>2.2448880879464324</v>
      </c>
    </row>
    <row r="1290" spans="2:4">
      <c r="B1290" t="s">
        <v>1292</v>
      </c>
      <c r="C1290" s="3">
        <v>2.1331388204795392</v>
      </c>
      <c r="D1290" s="6">
        <v>1.2910003359225823</v>
      </c>
    </row>
    <row r="1291" spans="2:4">
      <c r="B1291" t="s">
        <v>1293</v>
      </c>
      <c r="C1291" s="3">
        <v>2.6338024664163333</v>
      </c>
      <c r="D1291" s="6">
        <v>17.981902025472849</v>
      </c>
    </row>
    <row r="1292" spans="2:4">
      <c r="B1292" t="s">
        <v>1294</v>
      </c>
      <c r="C1292" s="3">
        <v>1.7876021918550564</v>
      </c>
      <c r="D1292" s="6">
        <v>1.1940331742037598</v>
      </c>
    </row>
    <row r="1293" spans="2:4">
      <c r="B1293" t="s">
        <v>1295</v>
      </c>
      <c r="C1293" s="3">
        <v>3.8385701085704023</v>
      </c>
      <c r="D1293" s="6">
        <v>0.57027790535876888</v>
      </c>
    </row>
    <row r="1294" spans="2:4">
      <c r="B1294" t="s">
        <v>1296</v>
      </c>
      <c r="C1294" s="3">
        <v>0.3535156066722695</v>
      </c>
      <c r="D1294" s="6">
        <v>5.549999633363444</v>
      </c>
    </row>
    <row r="1295" spans="2:4">
      <c r="B1295" t="s">
        <v>1297</v>
      </c>
      <c r="C1295" s="3">
        <v>0.79447455013689994</v>
      </c>
      <c r="D1295" s="6">
        <v>1.7321985715909738</v>
      </c>
    </row>
    <row r="1296" spans="2:4">
      <c r="B1296" t="s">
        <v>1298</v>
      </c>
      <c r="C1296" s="3">
        <v>2.9810302750115634</v>
      </c>
      <c r="D1296" s="6">
        <v>2.2261167111134279</v>
      </c>
    </row>
    <row r="1297" spans="2:4">
      <c r="B1297" t="s">
        <v>1299</v>
      </c>
      <c r="C1297" s="3">
        <v>1.3535217118164473</v>
      </c>
      <c r="D1297" s="6">
        <v>1.5376253131019506</v>
      </c>
    </row>
    <row r="1298" spans="2:4">
      <c r="B1298" t="s">
        <v>1300</v>
      </c>
      <c r="C1298" s="3">
        <v>1.6304678770258465</v>
      </c>
      <c r="D1298" s="6">
        <v>2.0974761974503169</v>
      </c>
    </row>
    <row r="1299" spans="2:4">
      <c r="B1299" t="s">
        <v>1301</v>
      </c>
      <c r="C1299" s="3">
        <v>4.0306300270477564</v>
      </c>
      <c r="D1299" s="6">
        <v>2.3466868454750012</v>
      </c>
    </row>
    <row r="1300" spans="2:4">
      <c r="B1300" t="s">
        <v>1302</v>
      </c>
      <c r="C1300" s="3">
        <v>3.2158064528421668E-2</v>
      </c>
      <c r="D1300" s="6">
        <v>9.3316994079011408</v>
      </c>
    </row>
    <row r="1301" spans="2:4">
      <c r="B1301" t="s">
        <v>1303</v>
      </c>
      <c r="C1301" s="3">
        <v>1.5416526967313708</v>
      </c>
      <c r="D1301" s="6">
        <v>0.78239510616602403</v>
      </c>
    </row>
    <row r="1302" spans="2:4">
      <c r="B1302" t="s">
        <v>1304</v>
      </c>
      <c r="C1302" s="3">
        <v>0.77249035849046055</v>
      </c>
      <c r="D1302" s="6">
        <v>7.23050008962357</v>
      </c>
    </row>
    <row r="1303" spans="2:4">
      <c r="B1303" t="s">
        <v>1305</v>
      </c>
      <c r="C1303" s="3">
        <v>6.494727617354874</v>
      </c>
      <c r="D1303" s="6">
        <v>4.3191631925239662</v>
      </c>
    </row>
    <row r="1304" spans="2:4">
      <c r="B1304" t="s">
        <v>1306</v>
      </c>
      <c r="C1304" s="3">
        <v>2.194080884308951</v>
      </c>
      <c r="D1304" s="6">
        <v>1.7547985977876053</v>
      </c>
    </row>
    <row r="1305" spans="2:4">
      <c r="B1305" t="s">
        <v>1307</v>
      </c>
      <c r="C1305" s="3">
        <v>6.4894841742091529</v>
      </c>
      <c r="D1305" s="6">
        <v>4.6010925631036849E-2</v>
      </c>
    </row>
    <row r="1306" spans="2:4">
      <c r="B1306" t="s">
        <v>1308</v>
      </c>
      <c r="C1306" s="3">
        <v>1.1555858075189096</v>
      </c>
      <c r="D1306" s="6">
        <v>3.7297592803222805</v>
      </c>
    </row>
    <row r="1307" spans="2:4">
      <c r="B1307" t="s">
        <v>1309</v>
      </c>
      <c r="C1307" s="3">
        <v>3.8980572396137827</v>
      </c>
      <c r="D1307" s="6">
        <v>2.9974142851400702</v>
      </c>
    </row>
    <row r="1308" spans="2:4">
      <c r="B1308" t="s">
        <v>1310</v>
      </c>
      <c r="C1308" s="3">
        <v>1.8592389311918653</v>
      </c>
      <c r="D1308" s="6">
        <v>7.72639891337161</v>
      </c>
    </row>
    <row r="1309" spans="2:4">
      <c r="B1309" t="s">
        <v>1311</v>
      </c>
      <c r="C1309" s="3">
        <v>4.5235924627147286</v>
      </c>
      <c r="D1309" s="6">
        <v>3.9266329891464755</v>
      </c>
    </row>
    <row r="1310" spans="2:4">
      <c r="B1310" t="s">
        <v>1312</v>
      </c>
      <c r="C1310" s="3">
        <v>3.6039532200436541</v>
      </c>
      <c r="D1310" s="6">
        <v>0.39488421275276187</v>
      </c>
    </row>
    <row r="1311" spans="2:4">
      <c r="B1311" t="s">
        <v>1313</v>
      </c>
      <c r="C1311" s="3">
        <v>5.3703402228185526</v>
      </c>
      <c r="D1311" s="6">
        <v>2.8778210980884738</v>
      </c>
    </row>
    <row r="1312" spans="2:4">
      <c r="B1312" t="s">
        <v>1314</v>
      </c>
      <c r="C1312" s="3">
        <v>5.3986140280444062</v>
      </c>
      <c r="D1312" s="6">
        <v>0.54642155242846835</v>
      </c>
    </row>
    <row r="1313" spans="2:4">
      <c r="B1313" t="s">
        <v>1315</v>
      </c>
      <c r="C1313" s="3">
        <v>2.0874206552980077</v>
      </c>
      <c r="D1313" s="6">
        <v>0.18685432376035149</v>
      </c>
    </row>
    <row r="1314" spans="2:4">
      <c r="B1314" t="s">
        <v>1316</v>
      </c>
      <c r="C1314" s="3">
        <v>1.4292151380266429</v>
      </c>
      <c r="D1314" s="6">
        <v>2.1590041565832272</v>
      </c>
    </row>
    <row r="1315" spans="2:4">
      <c r="B1315" t="s">
        <v>1317</v>
      </c>
      <c r="C1315" s="3">
        <v>2.6691619356231913</v>
      </c>
      <c r="D1315" s="6">
        <v>1.1613197574003014</v>
      </c>
    </row>
    <row r="1316" spans="2:4">
      <c r="B1316" t="s">
        <v>1318</v>
      </c>
      <c r="C1316" s="3">
        <v>4.1439660776409797</v>
      </c>
      <c r="D1316" s="6">
        <v>0.67086609524553653</v>
      </c>
    </row>
    <row r="1317" spans="2:4">
      <c r="B1317" t="s">
        <v>1319</v>
      </c>
      <c r="C1317" s="3">
        <v>2.9294821896976364</v>
      </c>
      <c r="D1317" s="6">
        <v>0.64125843232705482</v>
      </c>
    </row>
    <row r="1318" spans="2:4">
      <c r="B1318" t="s">
        <v>1320</v>
      </c>
      <c r="C1318" s="3">
        <v>2.7110423317544381</v>
      </c>
      <c r="D1318" s="6">
        <v>4.2335472165850661</v>
      </c>
    </row>
    <row r="1319" spans="2:4">
      <c r="B1319" t="s">
        <v>1321</v>
      </c>
      <c r="C1319" s="3">
        <v>0.88716077587223374</v>
      </c>
      <c r="D1319" s="6">
        <v>2.4340973060404609</v>
      </c>
    </row>
    <row r="1320" spans="2:4">
      <c r="B1320" t="s">
        <v>1322</v>
      </c>
      <c r="C1320" s="3">
        <v>14.455158958695225</v>
      </c>
      <c r="D1320" s="6">
        <v>0.22033804507256449</v>
      </c>
    </row>
    <row r="1321" spans="2:4">
      <c r="B1321" t="s">
        <v>1323</v>
      </c>
      <c r="C1321" s="3">
        <v>0.1460352024155705</v>
      </c>
      <c r="D1321" s="6">
        <v>2.112993015094415</v>
      </c>
    </row>
    <row r="1322" spans="2:4">
      <c r="B1322" t="s">
        <v>1324</v>
      </c>
      <c r="C1322" s="3">
        <v>0.79891502688683458</v>
      </c>
      <c r="D1322" s="6">
        <v>1.3216948725541644</v>
      </c>
    </row>
    <row r="1323" spans="2:4">
      <c r="B1323" t="s">
        <v>1325</v>
      </c>
      <c r="C1323" s="3">
        <v>1.4086370697620947</v>
      </c>
      <c r="D1323" s="6">
        <v>3.2978306283275183</v>
      </c>
    </row>
    <row r="1324" spans="2:4">
      <c r="B1324" t="s">
        <v>1326</v>
      </c>
      <c r="C1324" s="3">
        <v>0.81079129749732382</v>
      </c>
      <c r="D1324" s="6">
        <v>3.1618482355524065</v>
      </c>
    </row>
    <row r="1325" spans="2:4">
      <c r="B1325" t="s">
        <v>1327</v>
      </c>
      <c r="C1325" s="3">
        <v>0.33449970291658815</v>
      </c>
      <c r="D1325" s="6">
        <v>6.2040252738235466</v>
      </c>
    </row>
    <row r="1326" spans="2:4">
      <c r="B1326" t="s">
        <v>1328</v>
      </c>
      <c r="C1326" s="3">
        <v>1.9955592685690897</v>
      </c>
      <c r="D1326" s="6">
        <v>1.1231432939085972</v>
      </c>
    </row>
    <row r="1327" spans="2:4">
      <c r="B1327" t="s">
        <v>1329</v>
      </c>
      <c r="C1327" s="3">
        <v>4.5343763697661235</v>
      </c>
      <c r="D1327" s="6">
        <v>2.4407834945148008</v>
      </c>
    </row>
    <row r="1328" spans="2:4">
      <c r="B1328" t="s">
        <v>1330</v>
      </c>
      <c r="C1328" s="3">
        <v>1.538015438751106</v>
      </c>
      <c r="D1328" s="6">
        <v>1.1971258342195663</v>
      </c>
    </row>
    <row r="1329" spans="2:4">
      <c r="B1329" t="s">
        <v>1331</v>
      </c>
      <c r="C1329" s="3">
        <v>6.3184816539391644</v>
      </c>
      <c r="D1329" s="6">
        <v>4.9375970107798928</v>
      </c>
    </row>
    <row r="1330" spans="2:4">
      <c r="B1330" t="s">
        <v>1332</v>
      </c>
      <c r="C1330" s="3">
        <v>2.4250052997774398</v>
      </c>
      <c r="D1330" s="6">
        <v>2.8694782657155669</v>
      </c>
    </row>
    <row r="1331" spans="2:4">
      <c r="B1331" t="s">
        <v>1333</v>
      </c>
      <c r="C1331" s="3">
        <v>1.6174406371102141</v>
      </c>
      <c r="D1331" s="6">
        <v>5.4435401163927262</v>
      </c>
    </row>
    <row r="1332" spans="2:4">
      <c r="B1332" t="s">
        <v>1334</v>
      </c>
      <c r="C1332" s="3">
        <v>1.5161104932155067</v>
      </c>
      <c r="D1332" s="6">
        <v>2.9912007859309226</v>
      </c>
    </row>
    <row r="1333" spans="2:4">
      <c r="B1333" t="s">
        <v>1335</v>
      </c>
      <c r="C1333" s="3">
        <v>1.5837010023762419</v>
      </c>
      <c r="D1333" s="6">
        <v>2.6064580979316352</v>
      </c>
    </row>
    <row r="1334" spans="2:4">
      <c r="B1334" t="s">
        <v>1336</v>
      </c>
      <c r="C1334" s="3">
        <v>11.562203087704845</v>
      </c>
      <c r="D1334" s="6">
        <v>2.0793476150004642</v>
      </c>
    </row>
    <row r="1335" spans="2:4">
      <c r="B1335" t="s">
        <v>1337</v>
      </c>
      <c r="C1335" s="3">
        <v>2.0831659153421418</v>
      </c>
      <c r="D1335" s="6">
        <v>0.25788445635619894</v>
      </c>
    </row>
    <row r="1336" spans="2:4">
      <c r="B1336" t="s">
        <v>1338</v>
      </c>
      <c r="C1336" s="3">
        <v>3.7273352332935832</v>
      </c>
      <c r="D1336" s="6">
        <v>1.2502222995818406</v>
      </c>
    </row>
    <row r="1337" spans="2:4">
      <c r="B1337" t="s">
        <v>1339</v>
      </c>
      <c r="C1337" s="3">
        <v>1.0939511702570031</v>
      </c>
      <c r="D1337" s="6">
        <v>6.6746519345932125</v>
      </c>
    </row>
    <row r="1338" spans="2:4">
      <c r="B1338" t="s">
        <v>1340</v>
      </c>
      <c r="C1338" s="3">
        <v>0.53697007685324716</v>
      </c>
      <c r="D1338" s="6">
        <v>1.3664567423009641</v>
      </c>
    </row>
    <row r="1339" spans="2:4">
      <c r="B1339" t="s">
        <v>1341</v>
      </c>
      <c r="C1339" s="3">
        <v>3.0396838860715425</v>
      </c>
      <c r="D1339" s="6">
        <v>20.734825328706403</v>
      </c>
    </row>
    <row r="1340" spans="2:4">
      <c r="B1340" t="s">
        <v>1342</v>
      </c>
      <c r="C1340" s="3">
        <v>0.145978517985733</v>
      </c>
      <c r="D1340" s="6">
        <v>1.4370922326577498</v>
      </c>
    </row>
    <row r="1341" spans="2:4">
      <c r="B1341" t="s">
        <v>1343</v>
      </c>
      <c r="C1341" s="3">
        <v>0.27476340296095059</v>
      </c>
      <c r="D1341" s="6">
        <v>3.0191516085886674</v>
      </c>
    </row>
    <row r="1342" spans="2:4">
      <c r="B1342" t="s">
        <v>1344</v>
      </c>
      <c r="C1342" s="3">
        <v>8.5177902767066787</v>
      </c>
      <c r="D1342" s="6">
        <v>2.3493894072688177</v>
      </c>
    </row>
    <row r="1343" spans="2:4">
      <c r="B1343" t="s">
        <v>1345</v>
      </c>
      <c r="C1343" s="3">
        <v>0.81706671902959416</v>
      </c>
      <c r="D1343" s="6">
        <v>4.4411350995113104</v>
      </c>
    </row>
    <row r="1344" spans="2:4">
      <c r="B1344" t="s">
        <v>1346</v>
      </c>
      <c r="C1344" s="3">
        <v>10.275473917669988</v>
      </c>
      <c r="D1344" s="6">
        <v>5.0242871624354102</v>
      </c>
    </row>
    <row r="1345" spans="2:4">
      <c r="B1345" t="s">
        <v>1347</v>
      </c>
      <c r="C1345" s="3">
        <v>4.4404554535356962</v>
      </c>
      <c r="D1345" s="6">
        <v>2.3615199278215879</v>
      </c>
    </row>
    <row r="1346" spans="2:4">
      <c r="B1346" t="s">
        <v>1348</v>
      </c>
      <c r="C1346" s="3">
        <v>2.5345506865476577</v>
      </c>
      <c r="D1346" s="6">
        <v>2.179193181590823</v>
      </c>
    </row>
    <row r="1347" spans="2:4">
      <c r="B1347" t="s">
        <v>1349</v>
      </c>
      <c r="C1347" s="3">
        <v>0.56312414750721929</v>
      </c>
      <c r="D1347" s="6">
        <v>5.5885718957743054</v>
      </c>
    </row>
    <row r="1348" spans="2:4">
      <c r="B1348" t="s">
        <v>1350</v>
      </c>
      <c r="C1348" s="3">
        <v>0.62335707375764438</v>
      </c>
      <c r="D1348" s="6">
        <v>0.12583853318447444</v>
      </c>
    </row>
    <row r="1349" spans="2:4">
      <c r="B1349" t="s">
        <v>1351</v>
      </c>
      <c r="C1349" s="3">
        <v>1.7448141143322475</v>
      </c>
      <c r="D1349" s="6">
        <v>6.7405850682871122</v>
      </c>
    </row>
    <row r="1350" spans="2:4">
      <c r="B1350" t="s">
        <v>1352</v>
      </c>
      <c r="C1350" s="3">
        <v>1.6634519908003793</v>
      </c>
      <c r="D1350" s="6">
        <v>3.7283230133286849</v>
      </c>
    </row>
    <row r="1351" spans="2:4">
      <c r="B1351" t="s">
        <v>1353</v>
      </c>
      <c r="C1351" s="3">
        <v>0.7517293028616574</v>
      </c>
      <c r="D1351" s="6">
        <v>7.0446706794991112</v>
      </c>
    </row>
    <row r="1352" spans="2:4">
      <c r="B1352" t="s">
        <v>1354</v>
      </c>
      <c r="C1352" s="3">
        <v>2.1624893027300374</v>
      </c>
      <c r="D1352" s="6">
        <v>2.5029097799940501</v>
      </c>
    </row>
    <row r="1353" spans="2:4">
      <c r="B1353" t="s">
        <v>1355</v>
      </c>
      <c r="C1353" s="3">
        <v>8.0590068861775102</v>
      </c>
      <c r="D1353" s="6">
        <v>8.10285686470535</v>
      </c>
    </row>
    <row r="1354" spans="2:4">
      <c r="B1354" t="s">
        <v>1356</v>
      </c>
      <c r="C1354" s="3">
        <v>5.6268641469244915</v>
      </c>
      <c r="D1354" s="6">
        <v>0.69138793287343558</v>
      </c>
    </row>
    <row r="1355" spans="2:4">
      <c r="B1355" t="s">
        <v>1357</v>
      </c>
      <c r="C1355" s="3">
        <v>0.12415756315870605</v>
      </c>
      <c r="D1355" s="6">
        <v>8.691215174463645</v>
      </c>
    </row>
    <row r="1356" spans="2:4">
      <c r="B1356" t="s">
        <v>1358</v>
      </c>
      <c r="C1356" s="3">
        <v>9.1478059248999521</v>
      </c>
      <c r="D1356" s="6">
        <v>4.1412156742828587</v>
      </c>
    </row>
    <row r="1357" spans="2:4">
      <c r="B1357" t="s">
        <v>1359</v>
      </c>
      <c r="C1357" s="3">
        <v>0.58099506165841586</v>
      </c>
      <c r="D1357" s="6">
        <v>1.3260317161798603</v>
      </c>
    </row>
    <row r="1358" spans="2:4">
      <c r="B1358" t="s">
        <v>1360</v>
      </c>
      <c r="C1358" s="3">
        <v>1.8985303120959207</v>
      </c>
      <c r="D1358" s="6">
        <v>7.73378449355278</v>
      </c>
    </row>
    <row r="1359" spans="2:4">
      <c r="B1359" t="s">
        <v>1361</v>
      </c>
      <c r="C1359" s="3">
        <v>4.3246420407728685</v>
      </c>
      <c r="D1359" s="6">
        <v>1.8048683266460848</v>
      </c>
    </row>
    <row r="1360" spans="2:4">
      <c r="B1360" t="s">
        <v>1362</v>
      </c>
      <c r="C1360" s="3">
        <v>12.156209977381447</v>
      </c>
      <c r="D1360" s="6">
        <v>4.5480238635138637</v>
      </c>
    </row>
    <row r="1361" spans="2:4">
      <c r="B1361" t="s">
        <v>1363</v>
      </c>
      <c r="C1361" s="3">
        <v>1.9077167825881602</v>
      </c>
      <c r="D1361" s="6">
        <v>1.7027612695644982</v>
      </c>
    </row>
    <row r="1362" spans="2:4">
      <c r="B1362" t="s">
        <v>1364</v>
      </c>
      <c r="C1362" s="3">
        <v>3.6828536722920395</v>
      </c>
      <c r="D1362" s="6">
        <v>0.32727428595593011</v>
      </c>
    </row>
    <row r="1363" spans="2:4">
      <c r="B1363" t="s">
        <v>1365</v>
      </c>
      <c r="C1363" s="3">
        <v>2.0336718343153697</v>
      </c>
      <c r="D1363" s="6">
        <v>14.015246954004112</v>
      </c>
    </row>
    <row r="1364" spans="2:4">
      <c r="B1364" t="s">
        <v>1366</v>
      </c>
      <c r="C1364" s="3">
        <v>0.27948024886263895</v>
      </c>
      <c r="D1364" s="6">
        <v>1.4563731047681043</v>
      </c>
    </row>
    <row r="1365" spans="2:4">
      <c r="B1365" t="s">
        <v>1367</v>
      </c>
      <c r="C1365" s="3">
        <v>4.1995192732770423</v>
      </c>
      <c r="D1365" s="6">
        <v>5.312728869026266</v>
      </c>
    </row>
    <row r="1366" spans="2:4">
      <c r="B1366" t="s">
        <v>1368</v>
      </c>
      <c r="C1366" s="3">
        <v>1.3668663450234204</v>
      </c>
      <c r="D1366" s="6">
        <v>1.7041776810482476</v>
      </c>
    </row>
    <row r="1367" spans="2:4">
      <c r="B1367" t="s">
        <v>1369</v>
      </c>
      <c r="C1367" s="3">
        <v>7.0083528332053699</v>
      </c>
      <c r="D1367" s="6">
        <v>0.69962140217144031</v>
      </c>
    </row>
    <row r="1368" spans="2:4">
      <c r="B1368" t="s">
        <v>1370</v>
      </c>
      <c r="C1368" s="3">
        <v>6.1567661861827725</v>
      </c>
      <c r="D1368" s="6">
        <v>1.7506759704282233E-2</v>
      </c>
    </row>
    <row r="1369" spans="2:4">
      <c r="B1369" t="s">
        <v>1371</v>
      </c>
      <c r="C1369" s="3">
        <v>5.6283393744344155</v>
      </c>
      <c r="D1369" s="6">
        <v>0.88412026258239573</v>
      </c>
    </row>
    <row r="1370" spans="2:4">
      <c r="B1370" t="s">
        <v>1372</v>
      </c>
      <c r="C1370" s="3">
        <v>0.79370756250463548</v>
      </c>
      <c r="D1370" s="6">
        <v>1.1901991960326936</v>
      </c>
    </row>
    <row r="1371" spans="2:4">
      <c r="B1371" t="s">
        <v>1373</v>
      </c>
      <c r="C1371" s="3">
        <v>1.0307883665627573</v>
      </c>
      <c r="D1371" s="6">
        <v>1.3719047377296079</v>
      </c>
    </row>
    <row r="1372" spans="2:4">
      <c r="B1372" t="s">
        <v>1374</v>
      </c>
      <c r="C1372" s="3">
        <v>8.1446932915942636</v>
      </c>
      <c r="D1372" s="6">
        <v>0.50291466728454948</v>
      </c>
    </row>
    <row r="1373" spans="2:4">
      <c r="B1373" t="s">
        <v>1375</v>
      </c>
      <c r="C1373" s="3">
        <v>6.870835478545409E-2</v>
      </c>
      <c r="D1373" s="6">
        <v>2.4037956719908795</v>
      </c>
    </row>
    <row r="1374" spans="2:4">
      <c r="B1374" t="s">
        <v>1376</v>
      </c>
      <c r="C1374" s="3">
        <v>0.77901642681411554</v>
      </c>
      <c r="D1374" s="6">
        <v>1.4265068533104153</v>
      </c>
    </row>
    <row r="1375" spans="2:4">
      <c r="B1375" t="s">
        <v>1377</v>
      </c>
      <c r="C1375" s="3">
        <v>3.203863016231141</v>
      </c>
      <c r="D1375" s="6">
        <v>0.41851373855871871</v>
      </c>
    </row>
    <row r="1376" spans="2:4">
      <c r="B1376" t="s">
        <v>1378</v>
      </c>
      <c r="C1376" s="3">
        <v>3.7322965321450807</v>
      </c>
      <c r="D1376" s="6">
        <v>8.7415528712947896</v>
      </c>
    </row>
    <row r="1377" spans="2:4">
      <c r="B1377" t="s">
        <v>1379</v>
      </c>
      <c r="C1377" s="3">
        <v>5.9581997681368746</v>
      </c>
      <c r="D1377" s="6">
        <v>2.1387280216204658</v>
      </c>
    </row>
    <row r="1378" spans="2:4">
      <c r="B1378" t="s">
        <v>1380</v>
      </c>
      <c r="C1378" s="3">
        <v>2.2034510231144395</v>
      </c>
      <c r="D1378" s="6">
        <v>0.90629005776885707</v>
      </c>
    </row>
    <row r="1379" spans="2:4">
      <c r="B1379" t="s">
        <v>1381</v>
      </c>
      <c r="C1379" s="3">
        <v>6.3500433571140817</v>
      </c>
      <c r="D1379" s="6">
        <v>2.4928588940314804</v>
      </c>
    </row>
    <row r="1380" spans="2:4">
      <c r="B1380" t="s">
        <v>1382</v>
      </c>
      <c r="C1380" s="3">
        <v>2.1913924154626225</v>
      </c>
      <c r="D1380" s="6">
        <v>2.1217275449880275</v>
      </c>
    </row>
    <row r="1381" spans="2:4">
      <c r="B1381" t="s">
        <v>1383</v>
      </c>
      <c r="C1381" s="3">
        <v>3.9482695884393673</v>
      </c>
      <c r="D1381" s="6">
        <v>5.0336827150345709</v>
      </c>
    </row>
    <row r="1382" spans="2:4">
      <c r="B1382" t="s">
        <v>1384</v>
      </c>
      <c r="C1382" s="3">
        <v>2.6570226494564606</v>
      </c>
      <c r="D1382" s="6">
        <v>4.9091234278928368</v>
      </c>
    </row>
    <row r="1383" spans="2:4">
      <c r="B1383" t="s">
        <v>1385</v>
      </c>
      <c r="C1383" s="3">
        <v>4.9889984133517231</v>
      </c>
      <c r="D1383" s="6">
        <v>1.0587632862539371</v>
      </c>
    </row>
    <row r="1384" spans="2:4">
      <c r="B1384" t="s">
        <v>1386</v>
      </c>
      <c r="C1384" s="3">
        <v>2.5170184229945835E-2</v>
      </c>
      <c r="D1384" s="6">
        <v>0.6472363078903588</v>
      </c>
    </row>
    <row r="1385" spans="2:4">
      <c r="B1385" t="s">
        <v>1387</v>
      </c>
      <c r="C1385" s="3">
        <v>3.9873108691239043</v>
      </c>
      <c r="D1385" s="6">
        <v>2.1458213223397977</v>
      </c>
    </row>
    <row r="1386" spans="2:4">
      <c r="B1386" t="s">
        <v>1388</v>
      </c>
      <c r="C1386" s="3">
        <v>2.5236697357690021</v>
      </c>
      <c r="D1386" s="6">
        <v>0.31834616524598597</v>
      </c>
    </row>
    <row r="1387" spans="2:4">
      <c r="B1387" t="s">
        <v>1389</v>
      </c>
      <c r="C1387" s="3">
        <v>2.7610351095186068</v>
      </c>
      <c r="D1387" s="6">
        <v>2.0550050119958856</v>
      </c>
    </row>
    <row r="1388" spans="2:4">
      <c r="B1388" t="s">
        <v>1390</v>
      </c>
      <c r="C1388" s="3">
        <v>0.20102562278570718</v>
      </c>
      <c r="D1388" s="6">
        <v>0.78320445695808238</v>
      </c>
    </row>
    <row r="1389" spans="2:4">
      <c r="B1389" t="s">
        <v>1391</v>
      </c>
      <c r="C1389" s="3">
        <v>1.3823567473410292</v>
      </c>
      <c r="D1389" s="6">
        <v>4.8364013981075828</v>
      </c>
    </row>
    <row r="1390" spans="2:4">
      <c r="B1390" t="s">
        <v>1392</v>
      </c>
      <c r="C1390" s="3">
        <v>8.8786098244191702</v>
      </c>
      <c r="D1390" s="6">
        <v>8.8799729552516791</v>
      </c>
    </row>
    <row r="1391" spans="2:4">
      <c r="B1391" t="s">
        <v>1393</v>
      </c>
      <c r="C1391" s="3">
        <v>4.9767991069059736</v>
      </c>
      <c r="D1391" s="6">
        <v>9.2895866988329481E-2</v>
      </c>
    </row>
    <row r="1392" spans="2:4">
      <c r="B1392" t="s">
        <v>1394</v>
      </c>
      <c r="C1392" s="3">
        <v>0.45133930705241965</v>
      </c>
      <c r="D1392" s="6">
        <v>15.29391271973387</v>
      </c>
    </row>
    <row r="1393" spans="2:4">
      <c r="B1393" t="s">
        <v>1395</v>
      </c>
      <c r="C1393" s="3">
        <v>2.1214343236209805</v>
      </c>
      <c r="D1393" s="6">
        <v>4.5877519751701321</v>
      </c>
    </row>
    <row r="1394" spans="2:4">
      <c r="B1394" t="s">
        <v>1396</v>
      </c>
      <c r="C1394" s="3">
        <v>1.7507099700647422</v>
      </c>
      <c r="D1394" s="6">
        <v>0.9921157913876153</v>
      </c>
    </row>
    <row r="1395" spans="2:4">
      <c r="B1395" t="s">
        <v>1397</v>
      </c>
      <c r="C1395" s="3">
        <v>6.5179097894526272</v>
      </c>
      <c r="D1395" s="6">
        <v>2.1393587713677573</v>
      </c>
    </row>
    <row r="1396" spans="2:4">
      <c r="B1396" t="s">
        <v>1398</v>
      </c>
      <c r="C1396" s="3">
        <v>3.2813164171151605</v>
      </c>
      <c r="D1396" s="6">
        <v>5.1446272022234112</v>
      </c>
    </row>
    <row r="1397" spans="2:4">
      <c r="B1397" t="s">
        <v>1399</v>
      </c>
      <c r="C1397" s="3">
        <v>9.1565439956317487</v>
      </c>
      <c r="D1397" s="6">
        <v>16.036887254650228</v>
      </c>
    </row>
    <row r="1398" spans="2:4">
      <c r="B1398" t="s">
        <v>1400</v>
      </c>
      <c r="C1398" s="3">
        <v>0.27482173186966657</v>
      </c>
      <c r="D1398" s="6">
        <v>4.0697451698370202</v>
      </c>
    </row>
    <row r="1399" spans="2:4">
      <c r="B1399" t="s">
        <v>1401</v>
      </c>
      <c r="C1399" s="3">
        <v>4.3800453694764325</v>
      </c>
      <c r="D1399" s="6">
        <v>2.7155153670128982</v>
      </c>
    </row>
    <row r="1400" spans="2:4">
      <c r="B1400" t="s">
        <v>1402</v>
      </c>
      <c r="C1400" s="3">
        <v>0.69290981060823109</v>
      </c>
      <c r="D1400" s="6">
        <v>4.6833438903498559</v>
      </c>
    </row>
    <row r="1401" spans="2:4">
      <c r="B1401" t="s">
        <v>1403</v>
      </c>
      <c r="C1401" s="3">
        <v>0.93637568250318215</v>
      </c>
      <c r="D1401" s="6">
        <v>7.005953423615674</v>
      </c>
    </row>
    <row r="1402" spans="2:4">
      <c r="B1402" t="s">
        <v>1404</v>
      </c>
      <c r="C1402" s="3">
        <v>4.5191602425990132</v>
      </c>
      <c r="D1402" s="6">
        <v>3.2905532805001814</v>
      </c>
    </row>
    <row r="1403" spans="2:4">
      <c r="B1403" t="s">
        <v>1405</v>
      </c>
      <c r="C1403" s="3">
        <v>1.7235340495360099</v>
      </c>
      <c r="D1403" s="6">
        <v>2.1679637583338098</v>
      </c>
    </row>
    <row r="1404" spans="2:4">
      <c r="B1404" t="s">
        <v>1406</v>
      </c>
      <c r="C1404" s="3">
        <v>7.189402697411898E-2</v>
      </c>
      <c r="D1404" s="6">
        <v>6.6515466622428399</v>
      </c>
    </row>
    <row r="1405" spans="2:4">
      <c r="B1405" t="s">
        <v>1407</v>
      </c>
      <c r="C1405" s="3">
        <v>4.9975693424990091</v>
      </c>
      <c r="D1405" s="6">
        <v>4.8408116676815882E-2</v>
      </c>
    </row>
    <row r="1406" spans="2:4">
      <c r="B1406" t="s">
        <v>1408</v>
      </c>
      <c r="C1406" s="3">
        <v>3.0124349010970306</v>
      </c>
      <c r="D1406" s="6">
        <v>5.0204331010413688</v>
      </c>
    </row>
    <row r="1407" spans="2:4">
      <c r="B1407" t="s">
        <v>1409</v>
      </c>
      <c r="C1407" s="3">
        <v>3.702932716770817</v>
      </c>
      <c r="D1407" s="6">
        <v>3.5421177639119135</v>
      </c>
    </row>
    <row r="1408" spans="2:4">
      <c r="B1408" t="s">
        <v>1410</v>
      </c>
      <c r="C1408" s="3">
        <v>10.691176490486274</v>
      </c>
      <c r="D1408" s="6">
        <v>4.1345544352914354</v>
      </c>
    </row>
    <row r="1409" spans="2:4">
      <c r="B1409" t="s">
        <v>1411</v>
      </c>
      <c r="C1409" s="3">
        <v>2.4536759895370386</v>
      </c>
      <c r="D1409" s="6">
        <v>4.3584785739651668</v>
      </c>
    </row>
    <row r="1410" spans="2:4">
      <c r="B1410" t="s">
        <v>1412</v>
      </c>
      <c r="C1410" s="3">
        <v>15.840462278981418</v>
      </c>
      <c r="D1410" s="6">
        <v>4.0945746898299182</v>
      </c>
    </row>
    <row r="1411" spans="2:4">
      <c r="B1411" t="s">
        <v>1413</v>
      </c>
      <c r="C1411" s="3">
        <v>2.8207758070685314</v>
      </c>
      <c r="D1411" s="6">
        <v>4.4341604846455969</v>
      </c>
    </row>
    <row r="1412" spans="2:4">
      <c r="B1412" t="s">
        <v>1414</v>
      </c>
      <c r="C1412" s="3">
        <v>1.5580418239804226</v>
      </c>
      <c r="D1412" s="6">
        <v>0.29318329248257335</v>
      </c>
    </row>
    <row r="1413" spans="2:4">
      <c r="B1413" t="s">
        <v>1415</v>
      </c>
      <c r="C1413" s="3">
        <v>0.12009975753763691</v>
      </c>
      <c r="D1413" s="6">
        <v>0.90853338673509842</v>
      </c>
    </row>
    <row r="1414" spans="2:4">
      <c r="B1414" t="s">
        <v>1416</v>
      </c>
      <c r="C1414" s="3">
        <v>9.2518298968191157</v>
      </c>
      <c r="D1414" s="6">
        <v>2.7450836637278075</v>
      </c>
    </row>
    <row r="1415" spans="2:4">
      <c r="B1415" t="s">
        <v>1417</v>
      </c>
      <c r="C1415" s="3">
        <v>1.581961828711052E-2</v>
      </c>
      <c r="D1415" s="6">
        <v>1.1737638797677439</v>
      </c>
    </row>
    <row r="1416" spans="2:4">
      <c r="B1416" t="s">
        <v>1418</v>
      </c>
      <c r="C1416" s="3">
        <v>1.4129938628949292</v>
      </c>
      <c r="D1416" s="6">
        <v>0.17979403238142777</v>
      </c>
    </row>
    <row r="1417" spans="2:4">
      <c r="B1417" t="s">
        <v>1419</v>
      </c>
      <c r="C1417" s="3">
        <v>5.0803311547633383</v>
      </c>
      <c r="D1417" s="6">
        <v>2.8750223758671565</v>
      </c>
    </row>
    <row r="1418" spans="2:4">
      <c r="B1418" t="s">
        <v>1420</v>
      </c>
      <c r="C1418" s="3">
        <v>5.9497179759008425</v>
      </c>
      <c r="D1418" s="6">
        <v>0.33377806489500617</v>
      </c>
    </row>
    <row r="1419" spans="2:4">
      <c r="B1419" t="s">
        <v>1421</v>
      </c>
      <c r="C1419" s="3">
        <v>2.1967573354928538</v>
      </c>
      <c r="D1419" s="6">
        <v>1.0108886339476366</v>
      </c>
    </row>
    <row r="1420" spans="2:4">
      <c r="B1420" t="s">
        <v>1422</v>
      </c>
      <c r="C1420" s="3">
        <v>0.81672235178439312</v>
      </c>
      <c r="D1420" s="6">
        <v>3.4482389861432177</v>
      </c>
    </row>
    <row r="1421" spans="2:4">
      <c r="B1421" t="s">
        <v>1423</v>
      </c>
      <c r="C1421" s="3">
        <v>1.0714194528207592</v>
      </c>
      <c r="D1421" s="6">
        <v>1.2975591101427031</v>
      </c>
    </row>
    <row r="1422" spans="2:4">
      <c r="B1422" t="s">
        <v>1424</v>
      </c>
      <c r="C1422" s="3">
        <v>4.2124014026257512</v>
      </c>
      <c r="D1422" s="6">
        <v>0.53150311466285882</v>
      </c>
    </row>
    <row r="1423" spans="2:4">
      <c r="B1423" t="s">
        <v>1425</v>
      </c>
      <c r="C1423" s="3">
        <v>4.8775337838627264</v>
      </c>
      <c r="D1423" s="6">
        <v>2.4067623452955091</v>
      </c>
    </row>
    <row r="1424" spans="2:4">
      <c r="B1424" t="s">
        <v>1426</v>
      </c>
      <c r="C1424" s="3">
        <v>1.5323597919022984</v>
      </c>
      <c r="D1424" s="6">
        <v>4.5299749788129962</v>
      </c>
    </row>
    <row r="1425" spans="2:4">
      <c r="B1425" t="s">
        <v>1427</v>
      </c>
      <c r="C1425" s="3">
        <v>2.6221966888592418</v>
      </c>
      <c r="D1425" s="6">
        <v>2.0704250009707259</v>
      </c>
    </row>
    <row r="1426" spans="2:4">
      <c r="B1426" t="s">
        <v>1428</v>
      </c>
      <c r="C1426" s="3">
        <v>0.66446065848822466</v>
      </c>
      <c r="D1426" s="6">
        <v>0.49973105938945539</v>
      </c>
    </row>
    <row r="1427" spans="2:4">
      <c r="B1427" t="s">
        <v>1429</v>
      </c>
      <c r="C1427" s="3">
        <v>8.5031910309873826</v>
      </c>
      <c r="D1427" s="6">
        <v>18.960800096405393</v>
      </c>
    </row>
    <row r="1428" spans="2:4">
      <c r="B1428" t="s">
        <v>1430</v>
      </c>
      <c r="C1428" s="3">
        <v>3.799166103183639</v>
      </c>
      <c r="D1428" s="6">
        <v>4.2241201350951991</v>
      </c>
    </row>
    <row r="1429" spans="2:4">
      <c r="B1429" t="s">
        <v>1431</v>
      </c>
      <c r="C1429" s="3">
        <v>2.5271920567335351</v>
      </c>
      <c r="D1429" s="6">
        <v>0.3289164434263136</v>
      </c>
    </row>
    <row r="1430" spans="2:4">
      <c r="B1430" t="s">
        <v>1432</v>
      </c>
      <c r="C1430" s="3">
        <v>2.4435174608323411</v>
      </c>
      <c r="D1430" s="6">
        <v>1.6165727030118835</v>
      </c>
    </row>
    <row r="1431" spans="2:4">
      <c r="B1431" t="s">
        <v>1433</v>
      </c>
      <c r="C1431" s="3">
        <v>2.5766141827665923</v>
      </c>
      <c r="D1431" s="6">
        <v>7.6394801052513612</v>
      </c>
    </row>
    <row r="1432" spans="2:4">
      <c r="B1432" t="s">
        <v>1434</v>
      </c>
      <c r="C1432" s="3">
        <v>3.035422047149882E-2</v>
      </c>
      <c r="D1432" s="6">
        <v>3.5336270770611322</v>
      </c>
    </row>
    <row r="1433" spans="2:4">
      <c r="B1433" t="s">
        <v>1435</v>
      </c>
      <c r="C1433" s="3">
        <v>3.0871784111167804</v>
      </c>
      <c r="D1433" s="6">
        <v>3.9864014570557256</v>
      </c>
    </row>
    <row r="1434" spans="2:4">
      <c r="B1434" t="s">
        <v>1436</v>
      </c>
      <c r="C1434" s="3">
        <v>3.9554361015807227E-2</v>
      </c>
      <c r="D1434" s="6">
        <v>6.2556591687463534</v>
      </c>
    </row>
    <row r="1435" spans="2:4">
      <c r="B1435" t="s">
        <v>1437</v>
      </c>
      <c r="C1435" s="3">
        <v>6.3535256890621232</v>
      </c>
      <c r="D1435" s="6">
        <v>2.3938861073361259</v>
      </c>
    </row>
    <row r="1436" spans="2:4">
      <c r="B1436" t="s">
        <v>1438</v>
      </c>
      <c r="C1436" s="3">
        <v>6.4468089344008366</v>
      </c>
      <c r="D1436" s="6">
        <v>1.0911808482277341</v>
      </c>
    </row>
    <row r="1437" spans="2:4">
      <c r="B1437" t="s">
        <v>1439</v>
      </c>
      <c r="C1437" s="3">
        <v>1.3193272058551648</v>
      </c>
      <c r="D1437" s="6">
        <v>3.3550649773255632</v>
      </c>
    </row>
    <row r="1438" spans="2:4">
      <c r="B1438" t="s">
        <v>1440</v>
      </c>
      <c r="C1438" s="3">
        <v>1.4104940838384015</v>
      </c>
      <c r="D1438" s="6">
        <v>0.12158587120709663</v>
      </c>
    </row>
    <row r="1439" spans="2:4">
      <c r="B1439" t="s">
        <v>1441</v>
      </c>
      <c r="C1439" s="3">
        <v>2.9197339591181839</v>
      </c>
      <c r="D1439" s="6">
        <v>1.8206150990590417</v>
      </c>
    </row>
    <row r="1440" spans="2:4">
      <c r="B1440" t="s">
        <v>1442</v>
      </c>
      <c r="C1440" s="3">
        <v>1.0014128264575766</v>
      </c>
      <c r="D1440" s="6">
        <v>0.48355274683245164</v>
      </c>
    </row>
    <row r="1441" spans="2:4">
      <c r="B1441" t="s">
        <v>1443</v>
      </c>
      <c r="C1441" s="3">
        <v>2.0132045502935592</v>
      </c>
      <c r="D1441" s="6">
        <v>1.4467557460037272</v>
      </c>
    </row>
    <row r="1442" spans="2:4">
      <c r="B1442" t="s">
        <v>1444</v>
      </c>
      <c r="C1442" s="3">
        <v>9.3757100989594253</v>
      </c>
      <c r="D1442" s="6">
        <v>2.2163909843693452</v>
      </c>
    </row>
    <row r="1443" spans="2:4">
      <c r="B1443" t="s">
        <v>1445</v>
      </c>
      <c r="C1443" s="3">
        <v>0.51282421357153885</v>
      </c>
      <c r="D1443" s="6">
        <v>1.5920020025187005</v>
      </c>
    </row>
    <row r="1444" spans="2:4">
      <c r="B1444" t="s">
        <v>1446</v>
      </c>
      <c r="C1444" s="3">
        <v>1.0359520384672369</v>
      </c>
      <c r="D1444" s="6">
        <v>0.59282582448191179</v>
      </c>
    </row>
    <row r="1445" spans="2:4">
      <c r="B1445" t="s">
        <v>1447</v>
      </c>
      <c r="C1445" s="3">
        <v>0.72348165669884423</v>
      </c>
      <c r="D1445" s="6">
        <v>4.2083770660331368</v>
      </c>
    </row>
    <row r="1446" spans="2:4">
      <c r="B1446" t="s">
        <v>1448</v>
      </c>
      <c r="C1446" s="3">
        <v>4.0601182580122916</v>
      </c>
      <c r="D1446" s="6">
        <v>0.17182282282502476</v>
      </c>
    </row>
    <row r="1447" spans="2:4">
      <c r="B1447" t="s">
        <v>1449</v>
      </c>
      <c r="C1447" s="3">
        <v>0.80409978624942857</v>
      </c>
      <c r="D1447" s="6">
        <v>2.1550700130771792</v>
      </c>
    </row>
    <row r="1448" spans="2:4">
      <c r="B1448" t="s">
        <v>1450</v>
      </c>
      <c r="C1448" s="3">
        <v>4.1017511742948374</v>
      </c>
      <c r="D1448" s="6">
        <v>2.31560849892072</v>
      </c>
    </row>
    <row r="1449" spans="2:4">
      <c r="B1449" t="s">
        <v>1451</v>
      </c>
      <c r="C1449" s="3">
        <v>2.0619489348115132</v>
      </c>
      <c r="D1449" s="6">
        <v>1.303846128563674</v>
      </c>
    </row>
    <row r="1450" spans="2:4">
      <c r="B1450" t="s">
        <v>1452</v>
      </c>
      <c r="C1450" s="3">
        <v>2.5475645315177524</v>
      </c>
      <c r="D1450" s="6">
        <v>1.5137892809750919</v>
      </c>
    </row>
    <row r="1451" spans="2:4">
      <c r="B1451" t="s">
        <v>1453</v>
      </c>
      <c r="C1451" s="3">
        <v>3.1567421679376357</v>
      </c>
      <c r="D1451" s="6">
        <v>9.3136184797331836E-2</v>
      </c>
    </row>
    <row r="1452" spans="2:4">
      <c r="B1452" t="s">
        <v>1454</v>
      </c>
      <c r="C1452" s="3">
        <v>10.715337202532263</v>
      </c>
      <c r="D1452" s="6">
        <v>3.9238137351877156</v>
      </c>
    </row>
    <row r="1453" spans="2:4">
      <c r="B1453" t="s">
        <v>1455</v>
      </c>
      <c r="C1453" s="3">
        <v>5.4455489438344644</v>
      </c>
      <c r="D1453" s="6">
        <v>17.575183757349784</v>
      </c>
    </row>
    <row r="1454" spans="2:4">
      <c r="B1454" t="s">
        <v>1456</v>
      </c>
      <c r="C1454" s="3">
        <v>4.9467256821723424</v>
      </c>
      <c r="D1454" s="6">
        <v>5.8370748728670412</v>
      </c>
    </row>
    <row r="1455" spans="2:4">
      <c r="B1455" t="s">
        <v>1457</v>
      </c>
      <c r="C1455" s="3">
        <v>3.1779388217620954</v>
      </c>
      <c r="D1455" s="6">
        <v>1.378374180909955</v>
      </c>
    </row>
    <row r="1456" spans="2:4">
      <c r="B1456" t="s">
        <v>1458</v>
      </c>
      <c r="C1456" s="3">
        <v>5.3473428483907481</v>
      </c>
      <c r="D1456" s="6">
        <v>0.48650331475270597</v>
      </c>
    </row>
    <row r="1457" spans="2:4">
      <c r="B1457" t="s">
        <v>1459</v>
      </c>
      <c r="C1457" s="3">
        <v>2.52183781000087</v>
      </c>
      <c r="D1457" s="6">
        <v>14.62259543528263</v>
      </c>
    </row>
    <row r="1458" spans="2:4">
      <c r="B1458" t="s">
        <v>1460</v>
      </c>
      <c r="C1458" s="3">
        <v>3.1031912847776622</v>
      </c>
      <c r="D1458" s="6">
        <v>15.154756279102559</v>
      </c>
    </row>
    <row r="1459" spans="2:4">
      <c r="B1459" t="s">
        <v>1461</v>
      </c>
      <c r="C1459" s="3">
        <v>0.95002280362491454</v>
      </c>
      <c r="D1459" s="6">
        <v>1.3306064702626077</v>
      </c>
    </row>
    <row r="1460" spans="2:4">
      <c r="B1460" t="s">
        <v>1462</v>
      </c>
      <c r="C1460" s="3">
        <v>7.4144152449503222</v>
      </c>
      <c r="D1460" s="6">
        <v>0.65192763412166455</v>
      </c>
    </row>
    <row r="1461" spans="2:4">
      <c r="B1461" t="s">
        <v>1463</v>
      </c>
      <c r="C1461" s="3">
        <v>0.37211206361673715</v>
      </c>
      <c r="D1461" s="6">
        <v>0.36673158200698086</v>
      </c>
    </row>
    <row r="1462" spans="2:4">
      <c r="B1462" t="s">
        <v>1464</v>
      </c>
      <c r="C1462" s="3">
        <v>1.3041927362556334</v>
      </c>
      <c r="D1462" s="6">
        <v>4.1589600292364741</v>
      </c>
    </row>
    <row r="1463" spans="2:4">
      <c r="B1463" t="s">
        <v>1465</v>
      </c>
      <c r="C1463" s="3">
        <v>1.8364838460127908</v>
      </c>
      <c r="D1463" s="6">
        <v>5.6854364545216303</v>
      </c>
    </row>
    <row r="1464" spans="2:4">
      <c r="B1464" t="s">
        <v>1466</v>
      </c>
      <c r="C1464" s="3">
        <v>6.6273801070106746</v>
      </c>
      <c r="D1464" s="6">
        <v>4.9862600875440855</v>
      </c>
    </row>
    <row r="1465" spans="2:4">
      <c r="B1465" t="s">
        <v>1467</v>
      </c>
      <c r="C1465" s="3">
        <v>2.4674318716862955</v>
      </c>
      <c r="D1465" s="6">
        <v>2.0348763439133659</v>
      </c>
    </row>
    <row r="1466" spans="2:4">
      <c r="B1466" t="s">
        <v>1468</v>
      </c>
      <c r="C1466" s="3">
        <v>1.2654649568925889</v>
      </c>
      <c r="D1466" s="6">
        <v>3.7499295324496424</v>
      </c>
    </row>
    <row r="1467" spans="2:4">
      <c r="B1467" t="s">
        <v>1469</v>
      </c>
      <c r="C1467" s="3">
        <v>1.8266683168422988</v>
      </c>
      <c r="D1467" s="6">
        <v>1.7268637197209022</v>
      </c>
    </row>
    <row r="1468" spans="2:4">
      <c r="B1468" t="s">
        <v>1470</v>
      </c>
      <c r="C1468" s="3">
        <v>0.33395436018143765</v>
      </c>
      <c r="D1468" s="6">
        <v>0.17152443002553752</v>
      </c>
    </row>
    <row r="1469" spans="2:4">
      <c r="B1469" t="s">
        <v>1471</v>
      </c>
      <c r="C1469" s="3">
        <v>0.4519010299933981</v>
      </c>
      <c r="D1469" s="6">
        <v>4.6086014043315426</v>
      </c>
    </row>
    <row r="1470" spans="2:4">
      <c r="B1470" t="s">
        <v>1472</v>
      </c>
      <c r="C1470" s="3">
        <v>2.159188733407944</v>
      </c>
      <c r="D1470" s="6">
        <v>0.31190027312583313</v>
      </c>
    </row>
    <row r="1471" spans="2:4">
      <c r="B1471" t="s">
        <v>1473</v>
      </c>
      <c r="C1471" s="3">
        <v>10.584917032284377</v>
      </c>
      <c r="D1471" s="6">
        <v>0.73241593662988047</v>
      </c>
    </row>
    <row r="1472" spans="2:4">
      <c r="B1472" t="s">
        <v>1474</v>
      </c>
      <c r="C1472" s="3">
        <v>5.9151123654270759</v>
      </c>
      <c r="D1472" s="6">
        <v>2.2916923285949657</v>
      </c>
    </row>
    <row r="1473" spans="2:4">
      <c r="B1473" t="s">
        <v>1475</v>
      </c>
      <c r="C1473" s="3">
        <v>8.8423097682696454</v>
      </c>
      <c r="D1473" s="6">
        <v>18.672811346335607</v>
      </c>
    </row>
    <row r="1474" spans="2:4">
      <c r="B1474" t="s">
        <v>1476</v>
      </c>
      <c r="C1474" s="3">
        <v>1.1357921653918055</v>
      </c>
      <c r="D1474" s="6">
        <v>1.3846614526614538</v>
      </c>
    </row>
    <row r="1475" spans="2:4">
      <c r="B1475" t="s">
        <v>1477</v>
      </c>
      <c r="C1475" s="3">
        <v>0.43031760259163498</v>
      </c>
      <c r="D1475" s="6">
        <v>1.488295379314359</v>
      </c>
    </row>
    <row r="1476" spans="2:4">
      <c r="B1476" t="s">
        <v>1478</v>
      </c>
      <c r="C1476" s="3">
        <v>9.9186854477404468E-2</v>
      </c>
      <c r="D1476" s="6">
        <v>2.3746482418988295</v>
      </c>
    </row>
    <row r="1477" spans="2:4">
      <c r="B1477" t="s">
        <v>1479</v>
      </c>
      <c r="C1477" s="3">
        <v>6.362217637636558E-2</v>
      </c>
      <c r="D1477" s="6">
        <v>2.3312088856543616</v>
      </c>
    </row>
    <row r="1478" spans="2:4">
      <c r="B1478" t="s">
        <v>1480</v>
      </c>
      <c r="C1478" s="3">
        <v>1.223798374308857</v>
      </c>
      <c r="D1478" s="6">
        <v>4.011569928335379E-2</v>
      </c>
    </row>
    <row r="1479" spans="2:4">
      <c r="B1479" t="s">
        <v>1481</v>
      </c>
      <c r="C1479" s="3">
        <v>4.6533535280889513</v>
      </c>
      <c r="D1479" s="6">
        <v>2.612228889166643</v>
      </c>
    </row>
    <row r="1480" spans="2:4">
      <c r="B1480" t="s">
        <v>1482</v>
      </c>
      <c r="C1480" s="3">
        <v>0.70339545392516323</v>
      </c>
      <c r="D1480" s="6">
        <v>0.15377644981298189</v>
      </c>
    </row>
    <row r="1481" spans="2:4">
      <c r="B1481" t="s">
        <v>1483</v>
      </c>
      <c r="C1481" s="3">
        <v>6.4924110147365433</v>
      </c>
      <c r="D1481" s="6">
        <v>2.843240484956103</v>
      </c>
    </row>
    <row r="1482" spans="2:4">
      <c r="B1482" t="s">
        <v>1484</v>
      </c>
      <c r="C1482" s="3">
        <v>2.5036000325149317</v>
      </c>
      <c r="D1482" s="6">
        <v>2.175936455308503</v>
      </c>
    </row>
    <row r="1483" spans="2:4">
      <c r="B1483" t="s">
        <v>1485</v>
      </c>
      <c r="C1483" s="3">
        <v>7.2721837437592924</v>
      </c>
      <c r="D1483" s="6">
        <v>9.3886127803851558</v>
      </c>
    </row>
    <row r="1484" spans="2:4">
      <c r="B1484" t="s">
        <v>1486</v>
      </c>
      <c r="C1484" s="3">
        <v>1.2817820802804887</v>
      </c>
      <c r="D1484" s="6">
        <v>2.7881154412096483</v>
      </c>
    </row>
    <row r="1485" spans="2:4">
      <c r="B1485" t="s">
        <v>1487</v>
      </c>
      <c r="C1485" s="3">
        <v>0.18428936564878451</v>
      </c>
      <c r="D1485" s="6">
        <v>1.3144570651727565</v>
      </c>
    </row>
    <row r="1486" spans="2:4">
      <c r="B1486" t="s">
        <v>1488</v>
      </c>
      <c r="C1486" s="3">
        <v>2.1013316306006575</v>
      </c>
      <c r="D1486" s="6">
        <v>0.18387420539416643</v>
      </c>
    </row>
    <row r="1487" spans="2:4">
      <c r="B1487" t="s">
        <v>1489</v>
      </c>
      <c r="C1487" s="3">
        <v>3.4033035716012101</v>
      </c>
      <c r="D1487" s="6">
        <v>2.3148956839277406</v>
      </c>
    </row>
    <row r="1488" spans="2:4">
      <c r="B1488" t="s">
        <v>1490</v>
      </c>
      <c r="C1488" s="3">
        <v>0.67208355438254097</v>
      </c>
      <c r="D1488" s="6">
        <v>4.8541607109184826</v>
      </c>
    </row>
    <row r="1489" spans="2:4">
      <c r="B1489" t="s">
        <v>1491</v>
      </c>
      <c r="C1489" s="3">
        <v>11.144000939228718</v>
      </c>
      <c r="D1489" s="6">
        <v>0.70386341815313602</v>
      </c>
    </row>
    <row r="1490" spans="2:4">
      <c r="B1490" t="s">
        <v>1492</v>
      </c>
      <c r="C1490" s="3">
        <v>1.4864464837260645</v>
      </c>
      <c r="D1490" s="6">
        <v>2.0339397724471753</v>
      </c>
    </row>
    <row r="1491" spans="2:4">
      <c r="B1491" t="s">
        <v>1493</v>
      </c>
      <c r="C1491" s="3">
        <v>1.862008864410468</v>
      </c>
      <c r="D1491" s="6">
        <v>0.9239931365731473</v>
      </c>
    </row>
    <row r="1492" spans="2:4">
      <c r="B1492" t="s">
        <v>1494</v>
      </c>
      <c r="C1492" s="3">
        <v>0.52966139495193498</v>
      </c>
      <c r="D1492" s="6">
        <v>1.3709026875373376</v>
      </c>
    </row>
    <row r="1493" spans="2:4">
      <c r="B1493" t="s">
        <v>1495</v>
      </c>
      <c r="C1493" s="3">
        <v>1.8471570138113642</v>
      </c>
      <c r="D1493" s="6">
        <v>3.8667462906672752</v>
      </c>
    </row>
    <row r="1494" spans="2:4">
      <c r="B1494" t="s">
        <v>1496</v>
      </c>
      <c r="C1494" s="3">
        <v>3.7943899865514616</v>
      </c>
      <c r="D1494" s="6">
        <v>0.33247913093516762</v>
      </c>
    </row>
    <row r="1495" spans="2:4">
      <c r="B1495" t="s">
        <v>1497</v>
      </c>
      <c r="C1495" s="3">
        <v>1.3007778502211034</v>
      </c>
      <c r="D1495" s="6">
        <v>0.42010012762494486</v>
      </c>
    </row>
    <row r="1496" spans="2:4">
      <c r="B1496" t="s">
        <v>1498</v>
      </c>
      <c r="C1496" s="3">
        <v>3.0813846645837932</v>
      </c>
      <c r="D1496" s="6">
        <v>8.4481889885879671</v>
      </c>
    </row>
    <row r="1497" spans="2:4">
      <c r="B1497" t="s">
        <v>1499</v>
      </c>
      <c r="C1497" s="3">
        <v>3.0255159531120586</v>
      </c>
      <c r="D1497" s="6">
        <v>17.120292499521621</v>
      </c>
    </row>
    <row r="1498" spans="2:4">
      <c r="B1498" t="s">
        <v>1500</v>
      </c>
      <c r="C1498" s="3">
        <v>0.1630024059902743</v>
      </c>
      <c r="D1498" s="6">
        <v>0.35176318516455307</v>
      </c>
    </row>
    <row r="1499" spans="2:4">
      <c r="B1499" t="s">
        <v>1501</v>
      </c>
      <c r="C1499" s="3">
        <v>9.7766952655010186</v>
      </c>
      <c r="D1499" s="6">
        <v>0.47001551501268701</v>
      </c>
    </row>
    <row r="1500" spans="2:4">
      <c r="B1500" t="s">
        <v>1502</v>
      </c>
      <c r="C1500" s="3">
        <v>2.0750689753980285</v>
      </c>
      <c r="D1500" s="6">
        <v>5.263929762738643</v>
      </c>
    </row>
    <row r="1501" spans="2:4">
      <c r="B1501" t="s">
        <v>1503</v>
      </c>
      <c r="C1501" s="3">
        <v>1.1459210935575601</v>
      </c>
      <c r="D1501" s="6">
        <v>2.6221747872575478</v>
      </c>
    </row>
    <row r="1502" spans="2:4">
      <c r="B1502" t="s">
        <v>1504</v>
      </c>
      <c r="C1502" s="3">
        <v>0.47971297541731139</v>
      </c>
      <c r="D1502" s="6">
        <v>1.8766408740938822</v>
      </c>
    </row>
    <row r="1503" spans="2:4">
      <c r="B1503" t="s">
        <v>1505</v>
      </c>
      <c r="C1503" s="3">
        <v>0.61079994943280558</v>
      </c>
      <c r="D1503" s="6">
        <v>4.7679500371239074</v>
      </c>
    </row>
    <row r="1504" spans="2:4">
      <c r="B1504" t="s">
        <v>1506</v>
      </c>
      <c r="C1504" s="3">
        <v>2.9488623958558575</v>
      </c>
      <c r="D1504" s="6">
        <v>5.6993773305429176</v>
      </c>
    </row>
    <row r="1505" spans="2:4">
      <c r="B1505" t="s">
        <v>1507</v>
      </c>
      <c r="C1505" s="3">
        <v>0.41713549028522046</v>
      </c>
      <c r="D1505" s="6">
        <v>2.15629084621209</v>
      </c>
    </row>
    <row r="1506" spans="2:4">
      <c r="B1506" t="s">
        <v>1508</v>
      </c>
      <c r="C1506" s="3">
        <v>0.50871187831002262</v>
      </c>
      <c r="D1506" s="6">
        <v>4.401021336436945</v>
      </c>
    </row>
    <row r="1507" spans="2:4">
      <c r="B1507" t="s">
        <v>1509</v>
      </c>
      <c r="C1507" s="3">
        <v>4.2172268999055822</v>
      </c>
      <c r="D1507" s="6">
        <v>7.5725416083616883</v>
      </c>
    </row>
    <row r="1508" spans="2:4">
      <c r="B1508" t="s">
        <v>1510</v>
      </c>
      <c r="C1508" s="3">
        <v>3.4869688434241191</v>
      </c>
      <c r="D1508" s="6">
        <v>0.16090835752615923</v>
      </c>
    </row>
    <row r="1509" spans="2:4">
      <c r="B1509" t="s">
        <v>1511</v>
      </c>
      <c r="C1509" s="3">
        <v>0.51475231917268904</v>
      </c>
      <c r="D1509" s="6">
        <v>0.98560728513671825</v>
      </c>
    </row>
    <row r="1510" spans="2:4">
      <c r="B1510" t="s">
        <v>1512</v>
      </c>
      <c r="C1510" s="3">
        <v>1.0168679225070434</v>
      </c>
      <c r="D1510" s="6">
        <v>0.88954741703077822</v>
      </c>
    </row>
    <row r="1511" spans="2:4">
      <c r="B1511" t="s">
        <v>1513</v>
      </c>
      <c r="C1511" s="3">
        <v>3.0289295792746191</v>
      </c>
      <c r="D1511" s="6">
        <v>4.6602479321439167</v>
      </c>
    </row>
    <row r="1512" spans="2:4">
      <c r="B1512" t="s">
        <v>1514</v>
      </c>
      <c r="C1512" s="3">
        <v>0.29960079478283874</v>
      </c>
      <c r="D1512" s="6">
        <v>1.1013858891785473</v>
      </c>
    </row>
    <row r="1513" spans="2:4">
      <c r="B1513" t="s">
        <v>1515</v>
      </c>
      <c r="C1513" s="3">
        <v>3.7146854921074852</v>
      </c>
      <c r="D1513" s="6">
        <v>8.7682190849366126</v>
      </c>
    </row>
    <row r="1514" spans="2:4">
      <c r="B1514" t="s">
        <v>1516</v>
      </c>
      <c r="C1514" s="3">
        <v>9.1122665369791491</v>
      </c>
      <c r="D1514" s="6">
        <v>1.8417987121871422</v>
      </c>
    </row>
    <row r="1515" spans="2:4">
      <c r="B1515" t="s">
        <v>1517</v>
      </c>
      <c r="C1515" s="3">
        <v>9.0585109392467622</v>
      </c>
      <c r="D1515" s="6">
        <v>1.6965611448940487</v>
      </c>
    </row>
    <row r="1516" spans="2:4">
      <c r="B1516" t="s">
        <v>1518</v>
      </c>
      <c r="C1516" s="3">
        <v>2.6302249251719978</v>
      </c>
      <c r="D1516" s="6">
        <v>0.71536344809253138</v>
      </c>
    </row>
    <row r="1517" spans="2:4">
      <c r="B1517" t="s">
        <v>1519</v>
      </c>
      <c r="C1517" s="3">
        <v>2.9404399001662278</v>
      </c>
      <c r="D1517" s="6">
        <v>2.9321810055610591</v>
      </c>
    </row>
    <row r="1518" spans="2:4">
      <c r="B1518" t="s">
        <v>1520</v>
      </c>
      <c r="C1518" s="3">
        <v>3.3959734294093815</v>
      </c>
      <c r="D1518" s="6">
        <v>3.6694550405166892</v>
      </c>
    </row>
    <row r="1519" spans="2:4">
      <c r="B1519" t="s">
        <v>1521</v>
      </c>
      <c r="C1519" s="3">
        <v>0.46921768143127307</v>
      </c>
      <c r="D1519" s="6">
        <v>2.3773576541080796</v>
      </c>
    </row>
    <row r="1520" spans="2:4">
      <c r="B1520" t="s">
        <v>1522</v>
      </c>
      <c r="C1520" s="3">
        <v>3.374573340612967</v>
      </c>
      <c r="D1520" s="6">
        <v>0.60294257114978567</v>
      </c>
    </row>
    <row r="1521" spans="2:4">
      <c r="B1521" t="s">
        <v>1523</v>
      </c>
      <c r="C1521" s="3">
        <v>0.18369751168501425</v>
      </c>
      <c r="D1521" s="6">
        <v>0.19642814432106637</v>
      </c>
    </row>
    <row r="1522" spans="2:4">
      <c r="B1522" t="s">
        <v>1524</v>
      </c>
      <c r="C1522" s="3">
        <v>1.5664821349572888</v>
      </c>
      <c r="D1522" s="6">
        <v>2.663391512381069</v>
      </c>
    </row>
    <row r="1523" spans="2:4">
      <c r="B1523" t="s">
        <v>1525</v>
      </c>
      <c r="C1523" s="3">
        <v>3.4343728636352755</v>
      </c>
      <c r="D1523" s="6">
        <v>8.8804638484870715</v>
      </c>
    </row>
    <row r="1524" spans="2:4">
      <c r="B1524" t="s">
        <v>1526</v>
      </c>
      <c r="C1524" s="3">
        <v>2.6924294191151565</v>
      </c>
      <c r="D1524" s="6">
        <v>1.9887870844527631</v>
      </c>
    </row>
    <row r="1525" spans="2:4">
      <c r="B1525" t="s">
        <v>1527</v>
      </c>
      <c r="C1525" s="3">
        <v>1.5356928132610015</v>
      </c>
      <c r="D1525" s="6">
        <v>0.15056699946715882</v>
      </c>
    </row>
    <row r="1526" spans="2:4">
      <c r="B1526" t="s">
        <v>1528</v>
      </c>
      <c r="C1526" s="3">
        <v>0.68910698911228963</v>
      </c>
      <c r="D1526" s="6">
        <v>7.0609713250312942E-2</v>
      </c>
    </row>
    <row r="1527" spans="2:4">
      <c r="B1527" t="s">
        <v>1529</v>
      </c>
      <c r="C1527" s="3">
        <v>0.47977198127369292</v>
      </c>
      <c r="D1527" s="6">
        <v>2.3123041281729604</v>
      </c>
    </row>
    <row r="1528" spans="2:4">
      <c r="B1528" t="s">
        <v>1530</v>
      </c>
      <c r="C1528" s="3">
        <v>2.4994134547972773</v>
      </c>
      <c r="D1528" s="6">
        <v>1.1627550780028639</v>
      </c>
    </row>
    <row r="1529" spans="2:4">
      <c r="B1529" t="s">
        <v>1531</v>
      </c>
      <c r="C1529" s="3">
        <v>1.7714526362596457</v>
      </c>
      <c r="D1529" s="6">
        <v>1.56322628471304</v>
      </c>
    </row>
    <row r="1530" spans="2:4">
      <c r="B1530" t="s">
        <v>1532</v>
      </c>
      <c r="C1530" s="3">
        <v>2.4152375112125193</v>
      </c>
      <c r="D1530" s="6">
        <v>0.42242664525354068</v>
      </c>
    </row>
    <row r="1531" spans="2:4">
      <c r="B1531" t="s">
        <v>1533</v>
      </c>
      <c r="C1531" s="3">
        <v>3.0415285404984305</v>
      </c>
      <c r="D1531" s="6">
        <v>17.771373614142664</v>
      </c>
    </row>
    <row r="1532" spans="2:4">
      <c r="B1532" t="s">
        <v>1534</v>
      </c>
      <c r="C1532" s="3">
        <v>0.78795246632629334</v>
      </c>
      <c r="D1532" s="6">
        <v>4.0407221170423773</v>
      </c>
    </row>
    <row r="1533" spans="2:4">
      <c r="B1533" t="s">
        <v>1535</v>
      </c>
      <c r="C1533" s="3">
        <v>3.1064093163594735</v>
      </c>
      <c r="D1533" s="6">
        <v>5.9758941415749458</v>
      </c>
    </row>
    <row r="1534" spans="2:4">
      <c r="B1534" t="s">
        <v>1536</v>
      </c>
      <c r="C1534" s="3">
        <v>9.6137279049448673E-2</v>
      </c>
      <c r="D1534" s="6">
        <v>3.3828237757491197</v>
      </c>
    </row>
    <row r="1535" spans="2:4">
      <c r="B1535" t="s">
        <v>1537</v>
      </c>
      <c r="C1535" s="3">
        <v>0.87850270780638462</v>
      </c>
      <c r="D1535" s="6">
        <v>2.4861010295589177</v>
      </c>
    </row>
    <row r="1536" spans="2:4">
      <c r="B1536" t="s">
        <v>1538</v>
      </c>
      <c r="C1536" s="3">
        <v>2.4029309677917752</v>
      </c>
      <c r="D1536" s="6">
        <v>2.3513075755023021</v>
      </c>
    </row>
    <row r="1537" spans="2:4">
      <c r="B1537" t="s">
        <v>1539</v>
      </c>
      <c r="C1537" s="3">
        <v>4.6093494224706131</v>
      </c>
      <c r="D1537" s="6">
        <v>4.0071984687935274</v>
      </c>
    </row>
    <row r="1538" spans="2:4">
      <c r="B1538" t="s">
        <v>1540</v>
      </c>
      <c r="C1538" s="3">
        <v>0.10683488145973215</v>
      </c>
      <c r="D1538" s="6">
        <v>0.17334917402522715</v>
      </c>
    </row>
    <row r="1539" spans="2:4">
      <c r="B1539" t="s">
        <v>1541</v>
      </c>
      <c r="C1539" s="3">
        <v>1.9545286016211585</v>
      </c>
      <c r="D1539" s="6">
        <v>5.611815188970181E-2</v>
      </c>
    </row>
    <row r="1540" spans="2:4">
      <c r="B1540" t="s">
        <v>1542</v>
      </c>
      <c r="C1540" s="3">
        <v>1.3116623726287835</v>
      </c>
      <c r="D1540" s="6">
        <v>0.15232598630915323</v>
      </c>
    </row>
    <row r="1541" spans="2:4">
      <c r="B1541" t="s">
        <v>1543</v>
      </c>
      <c r="C1541" s="3">
        <v>1.2102483282495033</v>
      </c>
      <c r="D1541" s="6">
        <v>0.59291353215203479</v>
      </c>
    </row>
    <row r="1542" spans="2:4">
      <c r="B1542" t="s">
        <v>1544</v>
      </c>
      <c r="C1542" s="3">
        <v>5.8677446698019056</v>
      </c>
      <c r="D1542" s="6">
        <v>1.041761156718469</v>
      </c>
    </row>
    <row r="1543" spans="2:4">
      <c r="B1543" t="s">
        <v>1545</v>
      </c>
      <c r="C1543" s="3">
        <v>5.9204482729449932</v>
      </c>
      <c r="D1543" s="6">
        <v>1.4323368694325238</v>
      </c>
    </row>
    <row r="1544" spans="2:4">
      <c r="B1544" t="s">
        <v>1546</v>
      </c>
      <c r="C1544" s="3">
        <v>0.8837218789574246</v>
      </c>
      <c r="D1544" s="6">
        <v>4.8131948134878897</v>
      </c>
    </row>
    <row r="1545" spans="2:4">
      <c r="B1545" t="s">
        <v>1547</v>
      </c>
      <c r="C1545" s="3">
        <v>4.6136798739034592</v>
      </c>
      <c r="D1545" s="6">
        <v>2.7297267487630044</v>
      </c>
    </row>
    <row r="1546" spans="2:4">
      <c r="B1546" t="s">
        <v>1548</v>
      </c>
      <c r="C1546" s="3">
        <v>2.8566999820920258</v>
      </c>
      <c r="D1546" s="6">
        <v>0.57451646889845076</v>
      </c>
    </row>
    <row r="1547" spans="2:4">
      <c r="B1547" t="s">
        <v>1549</v>
      </c>
      <c r="C1547" s="3">
        <v>1.7003025516864261</v>
      </c>
      <c r="D1547" s="6">
        <v>0.67847449199728971</v>
      </c>
    </row>
    <row r="1548" spans="2:4">
      <c r="B1548" t="s">
        <v>1550</v>
      </c>
      <c r="C1548" s="3">
        <v>1.131740225364696</v>
      </c>
      <c r="D1548" s="6">
        <v>2.4755233946051227</v>
      </c>
    </row>
    <row r="1549" spans="2:4">
      <c r="B1549" t="s">
        <v>1551</v>
      </c>
      <c r="C1549" s="3">
        <v>10.595919623716561</v>
      </c>
      <c r="D1549" s="6">
        <v>3.105729293228543</v>
      </c>
    </row>
    <row r="1550" spans="2:4">
      <c r="B1550" t="s">
        <v>1552</v>
      </c>
      <c r="C1550" s="3">
        <v>1.002031023122848</v>
      </c>
      <c r="D1550" s="6">
        <v>1.0188116694494853</v>
      </c>
    </row>
    <row r="1551" spans="2:4">
      <c r="B1551" t="s">
        <v>1553</v>
      </c>
      <c r="C1551" s="3">
        <v>5.4290975902981389</v>
      </c>
      <c r="D1551" s="6">
        <v>1.4753113349621336</v>
      </c>
    </row>
    <row r="1552" spans="2:4">
      <c r="B1552" t="s">
        <v>1554</v>
      </c>
      <c r="C1552" s="3">
        <v>0.84084818749296686</v>
      </c>
      <c r="D1552" s="6">
        <v>0.2450925804986705</v>
      </c>
    </row>
    <row r="1553" spans="2:4">
      <c r="B1553" t="s">
        <v>1555</v>
      </c>
      <c r="C1553" s="3">
        <v>0.72916144903258895</v>
      </c>
      <c r="D1553" s="6">
        <v>3.501327421123567</v>
      </c>
    </row>
    <row r="1554" spans="2:4">
      <c r="B1554" t="s">
        <v>1556</v>
      </c>
      <c r="C1554" s="3">
        <v>1.6006162214877269</v>
      </c>
      <c r="D1554" s="6">
        <v>3.0397189657091475</v>
      </c>
    </row>
    <row r="1555" spans="2:4">
      <c r="B1555" t="s">
        <v>1557</v>
      </c>
      <c r="C1555" s="3">
        <v>2.4862221757227125</v>
      </c>
      <c r="D1555" s="6">
        <v>6.8592745484925954</v>
      </c>
    </row>
    <row r="1556" spans="2:4">
      <c r="B1556" t="s">
        <v>1558</v>
      </c>
      <c r="C1556" s="3">
        <v>0.84875944805844195</v>
      </c>
      <c r="D1556" s="6">
        <v>2.0356761222072888</v>
      </c>
    </row>
    <row r="1557" spans="2:4">
      <c r="B1557" t="s">
        <v>1559</v>
      </c>
      <c r="C1557" s="3">
        <v>1.4160034828239745</v>
      </c>
      <c r="D1557" s="6">
        <v>0.61706622689667323</v>
      </c>
    </row>
    <row r="1558" spans="2:4">
      <c r="B1558" t="s">
        <v>1560</v>
      </c>
      <c r="C1558" s="3">
        <v>0.7896498847482365</v>
      </c>
      <c r="D1558" s="6">
        <v>24.053186983847493</v>
      </c>
    </row>
    <row r="1559" spans="2:4">
      <c r="B1559" t="s">
        <v>1561</v>
      </c>
      <c r="C1559" s="3">
        <v>0.12645332103751883</v>
      </c>
      <c r="D1559" s="6">
        <v>2.1611343878695277</v>
      </c>
    </row>
    <row r="1560" spans="2:4">
      <c r="B1560" t="s">
        <v>1562</v>
      </c>
      <c r="C1560" s="3">
        <v>2.1423849895027955</v>
      </c>
      <c r="D1560" s="6">
        <v>1.0636086034694077</v>
      </c>
    </row>
    <row r="1561" spans="2:4">
      <c r="B1561" t="s">
        <v>1563</v>
      </c>
      <c r="C1561" s="3">
        <v>5.0647303721357453</v>
      </c>
      <c r="D1561" s="6">
        <v>0.69688671242148104</v>
      </c>
    </row>
    <row r="1562" spans="2:4">
      <c r="B1562" t="s">
        <v>1564</v>
      </c>
      <c r="C1562" s="3">
        <v>0.21459021710892287</v>
      </c>
      <c r="D1562" s="6">
        <v>2.7219535892485882</v>
      </c>
    </row>
    <row r="1563" spans="2:4">
      <c r="B1563" t="s">
        <v>1565</v>
      </c>
      <c r="C1563" s="3">
        <v>5.2451975861866558</v>
      </c>
      <c r="D1563" s="6">
        <v>2.5509743490730963</v>
      </c>
    </row>
    <row r="1564" spans="2:4">
      <c r="B1564" t="s">
        <v>1566</v>
      </c>
      <c r="C1564" s="3">
        <v>5.6120464126247063</v>
      </c>
      <c r="D1564" s="6">
        <v>0.48695015347145781</v>
      </c>
    </row>
    <row r="1565" spans="2:4">
      <c r="B1565" t="s">
        <v>1567</v>
      </c>
      <c r="C1565" s="3">
        <v>3.4891435935705828</v>
      </c>
      <c r="D1565" s="6">
        <v>1.5790121973227105</v>
      </c>
    </row>
    <row r="1566" spans="2:4">
      <c r="B1566" t="s">
        <v>1568</v>
      </c>
      <c r="C1566" s="3">
        <v>1.6484252676085016</v>
      </c>
      <c r="D1566" s="6">
        <v>2.5164233438197821</v>
      </c>
    </row>
    <row r="1567" spans="2:4">
      <c r="B1567" t="s">
        <v>1569</v>
      </c>
      <c r="C1567" s="3">
        <v>2.803212411396288</v>
      </c>
      <c r="D1567" s="6">
        <v>2.632603808876028</v>
      </c>
    </row>
    <row r="1568" spans="2:4">
      <c r="B1568" t="s">
        <v>1570</v>
      </c>
      <c r="C1568" s="3">
        <v>2.011004430377529</v>
      </c>
      <c r="D1568" s="6">
        <v>0.39599941847674747</v>
      </c>
    </row>
    <row r="1569" spans="2:4">
      <c r="B1569" t="s">
        <v>1571</v>
      </c>
      <c r="C1569" s="3">
        <v>2.9840741876851657</v>
      </c>
      <c r="D1569" s="6">
        <v>1.6876648216839953</v>
      </c>
    </row>
    <row r="1570" spans="2:4">
      <c r="B1570" t="s">
        <v>1572</v>
      </c>
      <c r="C1570" s="3">
        <v>3.4121559112405144</v>
      </c>
      <c r="D1570" s="6">
        <v>3.8067272038921867</v>
      </c>
    </row>
    <row r="1571" spans="2:4">
      <c r="B1571" t="s">
        <v>1573</v>
      </c>
      <c r="C1571" s="3">
        <v>0.52842956911007177</v>
      </c>
      <c r="D1571" s="6">
        <v>0.66070525700776206</v>
      </c>
    </row>
    <row r="1572" spans="2:4">
      <c r="B1572" t="s">
        <v>1574</v>
      </c>
      <c r="C1572" s="3">
        <v>1.3031452656843037</v>
      </c>
      <c r="D1572" s="6">
        <v>2.8994907858742462</v>
      </c>
    </row>
    <row r="1573" spans="2:4">
      <c r="B1573" t="s">
        <v>1575</v>
      </c>
      <c r="C1573" s="3">
        <v>0.40253480443270234</v>
      </c>
      <c r="D1573" s="6">
        <v>1.175047927879298</v>
      </c>
    </row>
    <row r="1574" spans="2:4">
      <c r="B1574" t="s">
        <v>1576</v>
      </c>
      <c r="C1574" s="3">
        <v>7.2807807206136008</v>
      </c>
      <c r="D1574" s="6">
        <v>2.2742403314948763</v>
      </c>
    </row>
    <row r="1575" spans="2:4">
      <c r="B1575" t="s">
        <v>1577</v>
      </c>
      <c r="C1575" s="3">
        <v>0.11489781586157367</v>
      </c>
      <c r="D1575" s="6">
        <v>0.24904113758528118</v>
      </c>
    </row>
    <row r="1576" spans="2:4">
      <c r="B1576" t="s">
        <v>1578</v>
      </c>
      <c r="C1576" s="3">
        <v>0.37954813301002976</v>
      </c>
      <c r="D1576" s="6">
        <v>5.2936632136014792</v>
      </c>
    </row>
    <row r="1577" spans="2:4">
      <c r="B1577" t="s">
        <v>1579</v>
      </c>
      <c r="C1577" s="3">
        <v>4.9907096143660503</v>
      </c>
      <c r="D1577" s="6">
        <v>2.3803600484063012</v>
      </c>
    </row>
    <row r="1578" spans="2:4">
      <c r="B1578" t="s">
        <v>1580</v>
      </c>
      <c r="C1578" s="3">
        <v>6.6326100779505657</v>
      </c>
      <c r="D1578" s="6">
        <v>0.2238096379493637</v>
      </c>
    </row>
    <row r="1579" spans="2:4">
      <c r="B1579" t="s">
        <v>1581</v>
      </c>
      <c r="C1579" s="3">
        <v>2.1098031937756914</v>
      </c>
      <c r="D1579" s="6">
        <v>0.62975309710040128</v>
      </c>
    </row>
    <row r="1580" spans="2:4">
      <c r="B1580" t="s">
        <v>1582</v>
      </c>
      <c r="C1580" s="3">
        <v>1.8790085240204391</v>
      </c>
      <c r="D1580" s="6">
        <v>3.6580650650096289</v>
      </c>
    </row>
    <row r="1581" spans="2:4">
      <c r="B1581" t="s">
        <v>1583</v>
      </c>
      <c r="C1581" s="3">
        <v>15.815214239870304</v>
      </c>
      <c r="D1581" s="6">
        <v>3.4611566971953813</v>
      </c>
    </row>
    <row r="1582" spans="2:4">
      <c r="B1582" t="s">
        <v>1584</v>
      </c>
      <c r="C1582" s="3">
        <v>1.4375972779130273</v>
      </c>
      <c r="D1582" s="6">
        <v>3.1624508903133441</v>
      </c>
    </row>
    <row r="1583" spans="2:4">
      <c r="B1583" t="s">
        <v>1585</v>
      </c>
      <c r="C1583" s="3">
        <v>8.6721107223488456</v>
      </c>
      <c r="D1583" s="6">
        <v>5.8632192276594184</v>
      </c>
    </row>
    <row r="1584" spans="2:4">
      <c r="B1584" t="s">
        <v>1586</v>
      </c>
      <c r="C1584" s="3">
        <v>2.166767405635091</v>
      </c>
      <c r="D1584" s="6">
        <v>4.7736378536415423</v>
      </c>
    </row>
    <row r="1585" spans="2:4">
      <c r="B1585" t="s">
        <v>1587</v>
      </c>
      <c r="C1585" s="3">
        <v>0.29951299506883594</v>
      </c>
      <c r="D1585" s="6">
        <v>17.311398551343146</v>
      </c>
    </row>
    <row r="1586" spans="2:4">
      <c r="B1586" t="s">
        <v>1588</v>
      </c>
      <c r="C1586" s="3">
        <v>7.8521343083901289</v>
      </c>
      <c r="D1586" s="6">
        <v>1.6976885494189475</v>
      </c>
    </row>
    <row r="1587" spans="2:4">
      <c r="B1587" t="s">
        <v>1589</v>
      </c>
      <c r="C1587" s="3">
        <v>0.97887747390192748</v>
      </c>
      <c r="D1587" s="6">
        <v>5.6408727488747914</v>
      </c>
    </row>
    <row r="1588" spans="2:4">
      <c r="B1588" t="s">
        <v>1590</v>
      </c>
      <c r="C1588" s="3">
        <v>0.34701842412220091</v>
      </c>
      <c r="D1588" s="6">
        <v>1.9555694219424531</v>
      </c>
    </row>
    <row r="1589" spans="2:4">
      <c r="B1589" t="s">
        <v>1591</v>
      </c>
      <c r="C1589" s="3">
        <v>1.3138031048856649</v>
      </c>
      <c r="D1589" s="6">
        <v>5.3671175929298442</v>
      </c>
    </row>
    <row r="1590" spans="2:4">
      <c r="B1590" t="s">
        <v>1592</v>
      </c>
      <c r="C1590" s="3">
        <v>2.0940673276851305</v>
      </c>
      <c r="D1590" s="6">
        <v>0.66144355719010706</v>
      </c>
    </row>
    <row r="1591" spans="2:4">
      <c r="B1591" t="s">
        <v>1593</v>
      </c>
      <c r="C1591" s="3">
        <v>5.0944808124268901</v>
      </c>
      <c r="D1591" s="6">
        <v>2.5780962293244878</v>
      </c>
    </row>
    <row r="1592" spans="2:4">
      <c r="B1592" t="s">
        <v>1594</v>
      </c>
      <c r="C1592" s="3">
        <v>4.5833817904046654</v>
      </c>
      <c r="D1592" s="6">
        <v>3.8371276713009728</v>
      </c>
    </row>
    <row r="1593" spans="2:4">
      <c r="B1593" t="s">
        <v>1595</v>
      </c>
      <c r="C1593" s="3">
        <v>4.4422055342395863</v>
      </c>
      <c r="D1593" s="6">
        <v>2.8448333644555506</v>
      </c>
    </row>
    <row r="1594" spans="2:4">
      <c r="B1594" t="s">
        <v>1596</v>
      </c>
      <c r="C1594" s="3">
        <v>4.9563356190966287E-2</v>
      </c>
      <c r="D1594" s="6">
        <v>0.8551788813582184</v>
      </c>
    </row>
    <row r="1595" spans="2:4">
      <c r="B1595" t="s">
        <v>1597</v>
      </c>
      <c r="C1595" s="3">
        <v>1.640314552793023</v>
      </c>
      <c r="D1595" s="6">
        <v>6.830208231499892</v>
      </c>
    </row>
    <row r="1596" spans="2:4">
      <c r="B1596" t="s">
        <v>1598</v>
      </c>
      <c r="C1596" s="3">
        <v>5.3470311027686543</v>
      </c>
      <c r="D1596" s="6">
        <v>2.2179704536887024</v>
      </c>
    </row>
    <row r="1597" spans="2:4">
      <c r="B1597" t="s">
        <v>1599</v>
      </c>
      <c r="C1597" s="3">
        <v>3.6206410676958978</v>
      </c>
      <c r="D1597" s="6">
        <v>19.836022824506227</v>
      </c>
    </row>
    <row r="1598" spans="2:4">
      <c r="B1598" t="s">
        <v>1600</v>
      </c>
      <c r="C1598" s="3">
        <v>4.5154604156626892</v>
      </c>
      <c r="D1598" s="6">
        <v>1.1250090170206684</v>
      </c>
    </row>
    <row r="1599" spans="2:4">
      <c r="B1599" t="s">
        <v>1601</v>
      </c>
      <c r="C1599" s="3">
        <v>4.1564959752536863</v>
      </c>
      <c r="D1599" s="6">
        <v>0.74832089105803112</v>
      </c>
    </row>
    <row r="1600" spans="2:4">
      <c r="B1600" t="s">
        <v>1602</v>
      </c>
      <c r="C1600" s="3">
        <v>7.3465182094087345</v>
      </c>
      <c r="D1600" s="6">
        <v>0.68532633150062972</v>
      </c>
    </row>
    <row r="1601" spans="2:4">
      <c r="B1601" t="s">
        <v>1603</v>
      </c>
      <c r="C1601" s="3">
        <v>1.8730910026364289</v>
      </c>
      <c r="D1601" s="6">
        <v>0.12531212204068887</v>
      </c>
    </row>
    <row r="1602" spans="2:4">
      <c r="B1602" t="s">
        <v>1604</v>
      </c>
      <c r="C1602" s="3">
        <v>0.97131869125002634</v>
      </c>
      <c r="D1602" s="6">
        <v>1.5838074119147632</v>
      </c>
    </row>
    <row r="1603" spans="2:4">
      <c r="B1603" t="s">
        <v>1605</v>
      </c>
      <c r="C1603" s="3">
        <v>5.858623897957699</v>
      </c>
      <c r="D1603" s="6">
        <v>6.8734747013337198</v>
      </c>
    </row>
    <row r="1604" spans="2:4">
      <c r="B1604" t="s">
        <v>1606</v>
      </c>
      <c r="C1604" s="3">
        <v>2.4843527273850627</v>
      </c>
      <c r="D1604" s="6">
        <v>4.3851336836851145</v>
      </c>
    </row>
    <row r="1605" spans="2:4">
      <c r="B1605" t="s">
        <v>1607</v>
      </c>
      <c r="C1605" s="3">
        <v>0.39861911526537613</v>
      </c>
      <c r="D1605" s="6">
        <v>4.1777460294654691</v>
      </c>
    </row>
    <row r="1606" spans="2:4">
      <c r="B1606" t="s">
        <v>1608</v>
      </c>
      <c r="C1606" s="3">
        <v>8.6111961996622272E-2</v>
      </c>
      <c r="D1606" s="6">
        <v>1.7558648023783152</v>
      </c>
    </row>
    <row r="1607" spans="2:4">
      <c r="B1607" t="s">
        <v>1609</v>
      </c>
      <c r="C1607" s="3">
        <v>3.0336056700304077</v>
      </c>
      <c r="D1607" s="6">
        <v>1.66030984169805</v>
      </c>
    </row>
    <row r="1608" spans="2:4">
      <c r="B1608" t="s">
        <v>1610</v>
      </c>
      <c r="C1608" s="3">
        <v>1.1987015677572901</v>
      </c>
      <c r="D1608" s="6">
        <v>14.151997793366018</v>
      </c>
    </row>
    <row r="1609" spans="2:4">
      <c r="B1609" t="s">
        <v>1611</v>
      </c>
      <c r="C1609" s="3">
        <v>0.3514700250500285</v>
      </c>
      <c r="D1609" s="6">
        <v>2.1269719345648648</v>
      </c>
    </row>
    <row r="1610" spans="2:4">
      <c r="B1610" t="s">
        <v>1612</v>
      </c>
      <c r="C1610" s="3">
        <v>1.4394877485411244</v>
      </c>
      <c r="D1610" s="6">
        <v>0.41208703020496568</v>
      </c>
    </row>
    <row r="1611" spans="2:4">
      <c r="B1611" t="s">
        <v>1613</v>
      </c>
      <c r="C1611" s="3">
        <v>6.0272885759941044</v>
      </c>
      <c r="D1611" s="6">
        <v>0.20446999254175474</v>
      </c>
    </row>
    <row r="1612" spans="2:4">
      <c r="B1612" t="s">
        <v>1614</v>
      </c>
      <c r="C1612" s="3">
        <v>2.8399300866378265</v>
      </c>
      <c r="D1612" s="6">
        <v>0.10072738758737373</v>
      </c>
    </row>
    <row r="1613" spans="2:4">
      <c r="B1613" t="s">
        <v>1615</v>
      </c>
      <c r="C1613" s="3">
        <v>3.0176662028644481</v>
      </c>
      <c r="D1613" s="6">
        <v>0.85191013174444397</v>
      </c>
    </row>
    <row r="1614" spans="2:4">
      <c r="B1614" t="s">
        <v>1616</v>
      </c>
      <c r="C1614" s="3">
        <v>0.64156833695671223</v>
      </c>
      <c r="D1614" s="6">
        <v>5.7734424868494933</v>
      </c>
    </row>
    <row r="1615" spans="2:4">
      <c r="B1615" t="s">
        <v>1617</v>
      </c>
      <c r="C1615" s="3">
        <v>5.4329983864392331</v>
      </c>
      <c r="D1615" s="6">
        <v>3.0097842163600363</v>
      </c>
    </row>
    <row r="1616" spans="2:4">
      <c r="B1616" t="s">
        <v>1618</v>
      </c>
      <c r="C1616" s="3">
        <v>2.6638763336820159</v>
      </c>
      <c r="D1616" s="6">
        <v>3.2878794193713214</v>
      </c>
    </row>
    <row r="1617" spans="2:4">
      <c r="B1617" t="s">
        <v>1619</v>
      </c>
      <c r="C1617" s="3">
        <v>7.9018270938370065</v>
      </c>
      <c r="D1617" s="6">
        <v>4.7750250603665307</v>
      </c>
    </row>
    <row r="1618" spans="2:4">
      <c r="B1618" t="s">
        <v>1620</v>
      </c>
      <c r="C1618" s="3">
        <v>5.8618803978437839</v>
      </c>
      <c r="D1618" s="6">
        <v>5.9072536955637336</v>
      </c>
    </row>
    <row r="1619" spans="2:4">
      <c r="B1619" t="s">
        <v>1621</v>
      </c>
      <c r="C1619" s="3">
        <v>1.3587344892001465</v>
      </c>
      <c r="D1619" s="6">
        <v>2.3311054072524557</v>
      </c>
    </row>
    <row r="1620" spans="2:4">
      <c r="B1620" t="s">
        <v>1622</v>
      </c>
      <c r="C1620" s="3">
        <v>2.8449752456200104</v>
      </c>
      <c r="D1620" s="6">
        <v>0.74323862788163508</v>
      </c>
    </row>
    <row r="1621" spans="2:4">
      <c r="B1621" t="s">
        <v>1623</v>
      </c>
      <c r="C1621" s="3">
        <v>10.048862101389835</v>
      </c>
      <c r="D1621" s="6">
        <v>2.1579546905334923</v>
      </c>
    </row>
    <row r="1622" spans="2:4">
      <c r="B1622" t="s">
        <v>1624</v>
      </c>
      <c r="C1622" s="3">
        <v>0.72071506797577223</v>
      </c>
      <c r="D1622" s="6">
        <v>0.58347673096156971</v>
      </c>
    </row>
    <row r="1623" spans="2:4">
      <c r="B1623" t="s">
        <v>1625</v>
      </c>
      <c r="C1623" s="3">
        <v>1.9162196360857056</v>
      </c>
      <c r="D1623" s="6">
        <v>19.047313419940753</v>
      </c>
    </row>
    <row r="1624" spans="2:4">
      <c r="B1624" t="s">
        <v>1626</v>
      </c>
      <c r="C1624" s="3">
        <v>4.7301365360176302</v>
      </c>
      <c r="D1624" s="6">
        <v>9.5046344586640394</v>
      </c>
    </row>
    <row r="1625" spans="2:4">
      <c r="B1625" t="s">
        <v>1627</v>
      </c>
      <c r="C1625" s="3">
        <v>5.9327071717716064</v>
      </c>
      <c r="D1625" s="6">
        <v>2.0991697317870526</v>
      </c>
    </row>
    <row r="1626" spans="2:4">
      <c r="B1626" t="s">
        <v>1628</v>
      </c>
      <c r="C1626" s="3">
        <v>3.0336930781956282</v>
      </c>
      <c r="D1626" s="6">
        <v>1.1195959963416175</v>
      </c>
    </row>
    <row r="1627" spans="2:4">
      <c r="B1627" t="s">
        <v>1629</v>
      </c>
      <c r="C1627" s="3">
        <v>4.9467495972882514</v>
      </c>
      <c r="D1627" s="6">
        <v>1.5637002902789554</v>
      </c>
    </row>
    <row r="1628" spans="2:4">
      <c r="B1628" t="s">
        <v>1630</v>
      </c>
      <c r="C1628" s="3">
        <v>6.5233795464614541</v>
      </c>
      <c r="D1628" s="6">
        <v>2.5150692215320594</v>
      </c>
    </row>
    <row r="1629" spans="2:4">
      <c r="B1629" t="s">
        <v>1631</v>
      </c>
      <c r="C1629" s="3">
        <v>4.3817871339332495</v>
      </c>
      <c r="D1629" s="6">
        <v>2.2660336193113122</v>
      </c>
    </row>
    <row r="1630" spans="2:4">
      <c r="B1630" t="s">
        <v>1632</v>
      </c>
      <c r="C1630" s="3">
        <v>3.5255943342626486</v>
      </c>
      <c r="D1630" s="6">
        <v>0.3076022381670192</v>
      </c>
    </row>
    <row r="1631" spans="2:4">
      <c r="B1631" t="s">
        <v>1633</v>
      </c>
      <c r="C1631" s="3">
        <v>13.69093250732818</v>
      </c>
      <c r="D1631" s="6">
        <v>1.5850679197543447</v>
      </c>
    </row>
    <row r="1632" spans="2:4">
      <c r="B1632" t="s">
        <v>1634</v>
      </c>
      <c r="C1632" s="3">
        <v>2.2500020012842419</v>
      </c>
      <c r="D1632" s="6">
        <v>0.20356320073197795</v>
      </c>
    </row>
    <row r="1633" spans="2:4">
      <c r="B1633" t="s">
        <v>1635</v>
      </c>
      <c r="C1633" s="3">
        <v>1.4537666053243985</v>
      </c>
      <c r="D1633" s="6">
        <v>0.99457800903125149</v>
      </c>
    </row>
    <row r="1634" spans="2:4">
      <c r="B1634" t="s">
        <v>1636</v>
      </c>
      <c r="C1634" s="3">
        <v>4.592912199799474</v>
      </c>
      <c r="D1634" s="6">
        <v>1.9769959498149001</v>
      </c>
    </row>
    <row r="1635" spans="2:4">
      <c r="B1635" t="s">
        <v>1637</v>
      </c>
      <c r="C1635" s="3">
        <v>2.1144146223728528</v>
      </c>
      <c r="D1635" s="6">
        <v>1.2328614789600723</v>
      </c>
    </row>
    <row r="1636" spans="2:4">
      <c r="B1636" t="s">
        <v>1638</v>
      </c>
      <c r="C1636" s="3">
        <v>1.90697151947229</v>
      </c>
      <c r="D1636" s="6">
        <v>0.56293808932794231</v>
      </c>
    </row>
    <row r="1637" spans="2:4">
      <c r="B1637" t="s">
        <v>1639</v>
      </c>
      <c r="C1637" s="3">
        <v>2.2941330544857634E-2</v>
      </c>
      <c r="D1637" s="6">
        <v>1.6860527382450126</v>
      </c>
    </row>
    <row r="1638" spans="2:4">
      <c r="B1638" t="s">
        <v>1640</v>
      </c>
      <c r="C1638" s="3">
        <v>0.42217685055336895</v>
      </c>
      <c r="D1638" s="6">
        <v>1.9666244546484652</v>
      </c>
    </row>
    <row r="1639" spans="2:4">
      <c r="B1639" t="s">
        <v>1641</v>
      </c>
      <c r="C1639" s="3">
        <v>3.2925917544852208</v>
      </c>
      <c r="D1639" s="6">
        <v>0.56827901964811489</v>
      </c>
    </row>
    <row r="1640" spans="2:4">
      <c r="B1640" t="s">
        <v>1642</v>
      </c>
      <c r="C1640" s="3">
        <v>4.2473046942533701</v>
      </c>
      <c r="D1640" s="6">
        <v>0.38535989028317313</v>
      </c>
    </row>
    <row r="1641" spans="2:4">
      <c r="B1641" t="s">
        <v>1643</v>
      </c>
      <c r="C1641" s="3">
        <v>8.109035580016636</v>
      </c>
      <c r="D1641" s="6">
        <v>23.742527875935572</v>
      </c>
    </row>
    <row r="1642" spans="2:4">
      <c r="B1642" t="s">
        <v>1644</v>
      </c>
      <c r="C1642" s="3">
        <v>1.4169669184271048</v>
      </c>
      <c r="D1642" s="6">
        <v>4.4231216972181464</v>
      </c>
    </row>
    <row r="1643" spans="2:4">
      <c r="B1643" t="s">
        <v>1645</v>
      </c>
      <c r="C1643" s="3">
        <v>0.60507651313216604</v>
      </c>
      <c r="D1643" s="6">
        <v>5.8429575331389625</v>
      </c>
    </row>
    <row r="1644" spans="2:4">
      <c r="B1644" t="s">
        <v>1646</v>
      </c>
      <c r="C1644" s="3">
        <v>0.71967033640834865</v>
      </c>
      <c r="D1644" s="6">
        <v>4.0521581886808171</v>
      </c>
    </row>
    <row r="1645" spans="2:4">
      <c r="B1645" t="s">
        <v>1647</v>
      </c>
      <c r="C1645" s="3">
        <v>0.32095342365651836</v>
      </c>
      <c r="D1645" s="6">
        <v>4.9499958290965962</v>
      </c>
    </row>
    <row r="1646" spans="2:4">
      <c r="B1646" t="s">
        <v>1648</v>
      </c>
      <c r="C1646" s="3">
        <v>2.3661203409994105</v>
      </c>
      <c r="D1646" s="6">
        <v>0.27477488771387604</v>
      </c>
    </row>
    <row r="1647" spans="2:4">
      <c r="B1647" t="s">
        <v>1649</v>
      </c>
      <c r="C1647" s="3">
        <v>4.0889089340475113</v>
      </c>
      <c r="D1647" s="6">
        <v>0.68491647140829304</v>
      </c>
    </row>
    <row r="1648" spans="2:4">
      <c r="B1648" t="s">
        <v>1650</v>
      </c>
      <c r="C1648" s="3">
        <v>5.979531271556894</v>
      </c>
      <c r="D1648" s="6">
        <v>4.2472080513240371</v>
      </c>
    </row>
    <row r="1649" spans="2:4">
      <c r="B1649" t="s">
        <v>1651</v>
      </c>
      <c r="C1649" s="3">
        <v>7.8113913409962613E-2</v>
      </c>
      <c r="D1649" s="6">
        <v>1.3014512149748536</v>
      </c>
    </row>
    <row r="1650" spans="2:4">
      <c r="B1650" t="s">
        <v>1652</v>
      </c>
      <c r="C1650" s="3">
        <v>1.8256691573290229</v>
      </c>
      <c r="D1650" s="6">
        <v>2.5981774812707923</v>
      </c>
    </row>
    <row r="1651" spans="2:4">
      <c r="B1651" t="s">
        <v>1653</v>
      </c>
      <c r="C1651" s="3">
        <v>2.0057820373118429</v>
      </c>
      <c r="D1651" s="6">
        <v>0.89783816559473995</v>
      </c>
    </row>
    <row r="1652" spans="2:4">
      <c r="B1652" t="s">
        <v>1654</v>
      </c>
      <c r="C1652" s="3">
        <v>1.3678313394095829</v>
      </c>
      <c r="D1652" s="6">
        <v>0.73468367424127579</v>
      </c>
    </row>
    <row r="1653" spans="2:4">
      <c r="B1653" t="s">
        <v>1655</v>
      </c>
      <c r="C1653" s="3">
        <v>0.67127460936936045</v>
      </c>
      <c r="D1653" s="6">
        <v>0.78898686329437928</v>
      </c>
    </row>
    <row r="1654" spans="2:4">
      <c r="B1654" t="s">
        <v>1656</v>
      </c>
      <c r="C1654" s="3">
        <v>0.87722585507401085</v>
      </c>
      <c r="D1654" s="6">
        <v>2.363900390182565</v>
      </c>
    </row>
    <row r="1655" spans="2:4">
      <c r="B1655" t="s">
        <v>1657</v>
      </c>
      <c r="C1655" s="3">
        <v>3.0752921587880193</v>
      </c>
      <c r="D1655" s="6">
        <v>2.4212507357655539</v>
      </c>
    </row>
    <row r="1656" spans="2:4">
      <c r="B1656" t="s">
        <v>1658</v>
      </c>
      <c r="C1656" s="3">
        <v>2.7408676213285053</v>
      </c>
      <c r="D1656" s="6">
        <v>9.3266699228480895E-2</v>
      </c>
    </row>
    <row r="1657" spans="2:4">
      <c r="B1657" t="s">
        <v>1659</v>
      </c>
      <c r="C1657" s="3">
        <v>0.12150003718975921</v>
      </c>
      <c r="D1657" s="6">
        <v>7.7760001465196821E-2</v>
      </c>
    </row>
    <row r="1658" spans="2:4">
      <c r="B1658" t="s">
        <v>1660</v>
      </c>
      <c r="C1658" s="3">
        <v>0.68183350296902079</v>
      </c>
      <c r="D1658" s="6">
        <v>1.2122836807106636</v>
      </c>
    </row>
    <row r="1659" spans="2:4">
      <c r="B1659" t="s">
        <v>1661</v>
      </c>
      <c r="C1659" s="3">
        <v>1.9095869190965193E-2</v>
      </c>
      <c r="D1659" s="6">
        <v>0.45646761521452334</v>
      </c>
    </row>
    <row r="1660" spans="2:4">
      <c r="B1660" t="s">
        <v>1662</v>
      </c>
      <c r="C1660" s="3">
        <v>4.5566712429874334</v>
      </c>
      <c r="D1660" s="6">
        <v>0.2267494358844738</v>
      </c>
    </row>
    <row r="1661" spans="2:4">
      <c r="B1661" t="s">
        <v>1663</v>
      </c>
      <c r="C1661" s="3">
        <v>1.9759927084386248</v>
      </c>
      <c r="D1661" s="6">
        <v>0.56177418565400739</v>
      </c>
    </row>
    <row r="1662" spans="2:4">
      <c r="B1662" t="s">
        <v>1664</v>
      </c>
      <c r="C1662" s="3">
        <v>0.16133257585155272</v>
      </c>
      <c r="D1662" s="6">
        <v>1.9804516931039136</v>
      </c>
    </row>
    <row r="1663" spans="2:4">
      <c r="B1663" t="s">
        <v>1665</v>
      </c>
      <c r="C1663" s="3">
        <v>1.5100968647481026E-3</v>
      </c>
      <c r="D1663" s="6">
        <v>2.4736506888225853</v>
      </c>
    </row>
    <row r="1664" spans="2:4">
      <c r="B1664" t="s">
        <v>1666</v>
      </c>
      <c r="C1664" s="3">
        <v>0.42219755258791131</v>
      </c>
      <c r="D1664" s="6">
        <v>3.5227792392784267</v>
      </c>
    </row>
    <row r="1665" spans="2:4">
      <c r="B1665" t="s">
        <v>1667</v>
      </c>
      <c r="C1665" s="3">
        <v>3.87851797133583</v>
      </c>
      <c r="D1665" s="6">
        <v>0.73251852682849838</v>
      </c>
    </row>
    <row r="1666" spans="2:4">
      <c r="B1666" t="s">
        <v>1668</v>
      </c>
      <c r="C1666" s="3">
        <v>6.4125853934631172</v>
      </c>
      <c r="D1666" s="6">
        <v>3.2982592185202506</v>
      </c>
    </row>
    <row r="1667" spans="2:4">
      <c r="B1667" t="s">
        <v>1669</v>
      </c>
      <c r="C1667" s="3">
        <v>3.5174794870759305</v>
      </c>
      <c r="D1667" s="6">
        <v>0.49788276309044643</v>
      </c>
    </row>
    <row r="1668" spans="2:4">
      <c r="B1668" t="s">
        <v>1670</v>
      </c>
      <c r="C1668" s="3">
        <v>0.51559792264213589</v>
      </c>
      <c r="D1668" s="6">
        <v>19.843095212764993</v>
      </c>
    </row>
    <row r="1669" spans="2:4">
      <c r="B1669" t="s">
        <v>1671</v>
      </c>
      <c r="C1669" s="3">
        <v>0.76130901472989065</v>
      </c>
      <c r="D1669" s="6">
        <v>0.55762081607165492</v>
      </c>
    </row>
    <row r="1670" spans="2:4">
      <c r="B1670" t="s">
        <v>1672</v>
      </c>
      <c r="C1670" s="3">
        <v>1.6730638653496757</v>
      </c>
      <c r="D1670" s="6">
        <v>5.571714715156828</v>
      </c>
    </row>
    <row r="1671" spans="2:4">
      <c r="B1671" t="s">
        <v>1673</v>
      </c>
      <c r="C1671" s="3">
        <v>2.313609259390514</v>
      </c>
      <c r="D1671" s="6">
        <v>4.1473751067763596</v>
      </c>
    </row>
    <row r="1672" spans="2:4">
      <c r="B1672" t="s">
        <v>1674</v>
      </c>
      <c r="C1672" s="3">
        <v>2.5659683548200958</v>
      </c>
      <c r="D1672" s="6">
        <v>5.9737385599639481</v>
      </c>
    </row>
    <row r="1673" spans="2:4">
      <c r="B1673" t="s">
        <v>1675</v>
      </c>
      <c r="C1673" s="3">
        <v>4.9341194750316104</v>
      </c>
      <c r="D1673" s="6">
        <v>0.39252317849125951</v>
      </c>
    </row>
    <row r="1674" spans="2:4">
      <c r="B1674" t="s">
        <v>1676</v>
      </c>
      <c r="C1674" s="3">
        <v>3.2548475544302149</v>
      </c>
      <c r="D1674" s="6">
        <v>0.43387739442526307</v>
      </c>
    </row>
    <row r="1675" spans="2:4">
      <c r="B1675" t="s">
        <v>1677</v>
      </c>
      <c r="C1675" s="3">
        <v>1.3727936124191586</v>
      </c>
      <c r="D1675" s="6">
        <v>0.95652380608418797</v>
      </c>
    </row>
    <row r="1676" spans="2:4">
      <c r="B1676" t="s">
        <v>1678</v>
      </c>
      <c r="C1676" s="3">
        <v>2.7668950957501588</v>
      </c>
      <c r="D1676" s="6">
        <v>0.45005077524842507</v>
      </c>
    </row>
    <row r="1677" spans="2:4">
      <c r="B1677" t="s">
        <v>1679</v>
      </c>
      <c r="C1677" s="3">
        <v>2.6170787167641945</v>
      </c>
      <c r="D1677" s="6">
        <v>3.2712738147811282</v>
      </c>
    </row>
    <row r="1678" spans="2:4">
      <c r="B1678" t="s">
        <v>1680</v>
      </c>
      <c r="C1678" s="3">
        <v>6.1334587872366599</v>
      </c>
      <c r="D1678" s="6">
        <v>2.4737813239028452</v>
      </c>
    </row>
    <row r="1679" spans="2:4">
      <c r="B1679" t="s">
        <v>1681</v>
      </c>
      <c r="C1679" s="3">
        <v>0.94405885323565453</v>
      </c>
      <c r="D1679" s="6">
        <v>3.6009844425536315</v>
      </c>
    </row>
    <row r="1680" spans="2:4">
      <c r="B1680" t="s">
        <v>1682</v>
      </c>
      <c r="C1680" s="3">
        <v>1.125309974219145</v>
      </c>
      <c r="D1680" s="6">
        <v>8.4744414252781591E-2</v>
      </c>
    </row>
    <row r="1681" spans="2:4">
      <c r="B1681" t="s">
        <v>1683</v>
      </c>
      <c r="C1681" s="3">
        <v>6.4296445994100502</v>
      </c>
      <c r="D1681" s="6">
        <v>2.8730886006817182</v>
      </c>
    </row>
    <row r="1682" spans="2:4">
      <c r="B1682" t="s">
        <v>1684</v>
      </c>
      <c r="C1682" s="3">
        <v>8.7515248735905562</v>
      </c>
      <c r="D1682" s="6">
        <v>0.11265318914063588</v>
      </c>
    </row>
    <row r="1683" spans="2:4">
      <c r="B1683" t="s">
        <v>1685</v>
      </c>
      <c r="C1683" s="3">
        <v>10.969736148444273</v>
      </c>
      <c r="D1683" s="6">
        <v>0.47858260525344298</v>
      </c>
    </row>
    <row r="1684" spans="2:4">
      <c r="B1684" t="s">
        <v>1686</v>
      </c>
      <c r="C1684" s="3">
        <v>11.530067526346269</v>
      </c>
      <c r="D1684" s="6">
        <v>0.57052893244900837</v>
      </c>
    </row>
    <row r="1685" spans="2:4">
      <c r="B1685" t="s">
        <v>1687</v>
      </c>
      <c r="C1685" s="3">
        <v>3.1837278122959995</v>
      </c>
      <c r="D1685" s="6">
        <v>0.34029223525869806</v>
      </c>
    </row>
    <row r="1686" spans="2:4">
      <c r="B1686" t="s">
        <v>1688</v>
      </c>
      <c r="C1686" s="3">
        <v>1.7290055456765012</v>
      </c>
      <c r="D1686" s="6">
        <v>3.1722270707772107</v>
      </c>
    </row>
    <row r="1687" spans="2:4">
      <c r="B1687" t="s">
        <v>1689</v>
      </c>
      <c r="C1687" s="3">
        <v>1.2080548038520609</v>
      </c>
      <c r="D1687" s="6">
        <v>2.3762782200626731</v>
      </c>
    </row>
    <row r="1688" spans="2:4">
      <c r="B1688" t="s">
        <v>1690</v>
      </c>
      <c r="C1688" s="3">
        <v>1.1437875302453837</v>
      </c>
      <c r="D1688" s="6">
        <v>6.5243583473252</v>
      </c>
    </row>
    <row r="1689" spans="2:4">
      <c r="B1689" t="s">
        <v>1691</v>
      </c>
      <c r="C1689" s="3">
        <v>9.0461820517969453</v>
      </c>
      <c r="D1689" s="6">
        <v>7.5074763537913674</v>
      </c>
    </row>
    <row r="1690" spans="2:4">
      <c r="B1690" t="s">
        <v>1692</v>
      </c>
      <c r="C1690" s="3">
        <v>1.6775062832345278</v>
      </c>
      <c r="D1690" s="6">
        <v>7.4077534824405502</v>
      </c>
    </row>
    <row r="1691" spans="2:4">
      <c r="B1691" t="s">
        <v>1693</v>
      </c>
      <c r="C1691" s="3">
        <v>4.9619662872938433</v>
      </c>
      <c r="D1691" s="6">
        <v>0.53290882253880312</v>
      </c>
    </row>
    <row r="1692" spans="2:4">
      <c r="B1692" t="s">
        <v>1694</v>
      </c>
      <c r="C1692" s="3">
        <v>0.53195078299281517</v>
      </c>
      <c r="D1692" s="6">
        <v>8.6256996948820301</v>
      </c>
    </row>
    <row r="1693" spans="2:4">
      <c r="B1693" t="s">
        <v>1695</v>
      </c>
      <c r="C1693" s="3">
        <v>1.7704680810093101</v>
      </c>
      <c r="D1693" s="6">
        <v>0.83681103447404337</v>
      </c>
    </row>
    <row r="1694" spans="2:4">
      <c r="B1694" t="s">
        <v>1696</v>
      </c>
      <c r="C1694" s="3">
        <v>1.6505683855991813</v>
      </c>
      <c r="D1694" s="6">
        <v>1.7177311754671702</v>
      </c>
    </row>
    <row r="1695" spans="2:4">
      <c r="B1695" t="s">
        <v>1697</v>
      </c>
      <c r="C1695" s="3">
        <v>0.66285649150394821</v>
      </c>
      <c r="D1695" s="6">
        <v>1.6530931322350269</v>
      </c>
    </row>
    <row r="1696" spans="2:4">
      <c r="B1696" t="s">
        <v>1698</v>
      </c>
      <c r="C1696" s="3">
        <v>1.9167348834474156</v>
      </c>
      <c r="D1696" s="6">
        <v>5.3630281231117287</v>
      </c>
    </row>
    <row r="1697" spans="2:4">
      <c r="B1697" t="s">
        <v>1699</v>
      </c>
      <c r="C1697" s="3">
        <v>0.98278051322690785</v>
      </c>
      <c r="D1697" s="6">
        <v>2.1953404728866426</v>
      </c>
    </row>
    <row r="1698" spans="2:4">
      <c r="B1698" t="s">
        <v>1700</v>
      </c>
      <c r="C1698" s="3">
        <v>3.2322789196431589</v>
      </c>
      <c r="D1698" s="6">
        <v>5.5176435357433382</v>
      </c>
    </row>
    <row r="1699" spans="2:4">
      <c r="B1699" t="s">
        <v>1701</v>
      </c>
      <c r="C1699" s="3">
        <v>6.9463751384833058E-2</v>
      </c>
      <c r="D1699" s="6">
        <v>1.5049754602923993</v>
      </c>
    </row>
    <row r="1700" spans="2:4">
      <c r="B1700" t="s">
        <v>1702</v>
      </c>
      <c r="C1700" s="3">
        <v>0.92531838322338467</v>
      </c>
      <c r="D1700" s="6">
        <v>0.20008473734085774</v>
      </c>
    </row>
    <row r="1701" spans="2:4">
      <c r="B1701" t="s">
        <v>1703</v>
      </c>
      <c r="C1701" s="3">
        <v>5.0250937523818894E-2</v>
      </c>
      <c r="D1701" s="6">
        <v>0.73418411673517026</v>
      </c>
    </row>
    <row r="1702" spans="2:4">
      <c r="B1702" t="s">
        <v>1704</v>
      </c>
      <c r="C1702" s="3">
        <v>6.0448870107593837</v>
      </c>
      <c r="D1702" s="6">
        <v>0.2913490610863998</v>
      </c>
    </row>
    <row r="1703" spans="2:4">
      <c r="B1703" t="s">
        <v>1705</v>
      </c>
      <c r="C1703" s="3">
        <v>3.3525031877506106</v>
      </c>
      <c r="D1703" s="6">
        <v>0.14939770899990318</v>
      </c>
    </row>
    <row r="1704" spans="2:4">
      <c r="B1704" t="s">
        <v>1706</v>
      </c>
      <c r="C1704" s="3">
        <v>4.4766999650411883</v>
      </c>
      <c r="D1704" s="6">
        <v>1.1650019591163348</v>
      </c>
    </row>
    <row r="1705" spans="2:4">
      <c r="B1705" t="s">
        <v>1707</v>
      </c>
      <c r="C1705" s="3">
        <v>2.3187255488674179</v>
      </c>
      <c r="D1705" s="6">
        <v>0.7085833389525743</v>
      </c>
    </row>
    <row r="1706" spans="2:4">
      <c r="B1706" t="s">
        <v>1708</v>
      </c>
      <c r="C1706" s="3">
        <v>0.25909055790230623</v>
      </c>
      <c r="D1706" s="6">
        <v>2.6577177770008418</v>
      </c>
    </row>
    <row r="1707" spans="2:4">
      <c r="B1707" t="s">
        <v>1709</v>
      </c>
      <c r="C1707" s="3">
        <v>0.37916358741294764</v>
      </c>
      <c r="D1707" s="6">
        <v>1.5132045844166853</v>
      </c>
    </row>
    <row r="1708" spans="2:4">
      <c r="B1708" t="s">
        <v>1710</v>
      </c>
      <c r="C1708" s="3">
        <v>0.83889160208620983</v>
      </c>
      <c r="D1708" s="6">
        <v>7.2775318259696657</v>
      </c>
    </row>
    <row r="1709" spans="2:4">
      <c r="B1709" t="s">
        <v>1711</v>
      </c>
      <c r="C1709" s="3">
        <v>4.6451085979954172</v>
      </c>
      <c r="D1709" s="6">
        <v>15.434779199808766</v>
      </c>
    </row>
    <row r="1710" spans="2:4">
      <c r="B1710" t="s">
        <v>1712</v>
      </c>
      <c r="C1710" s="3">
        <v>11.793609577548034</v>
      </c>
      <c r="D1710" s="6">
        <v>4.2490644480999773</v>
      </c>
    </row>
    <row r="1711" spans="2:4">
      <c r="B1711" t="s">
        <v>1713</v>
      </c>
      <c r="C1711" s="3">
        <v>4.6547743293522368</v>
      </c>
      <c r="D1711" s="6">
        <v>0.25903956971618214</v>
      </c>
    </row>
    <row r="1712" spans="2:4">
      <c r="B1712" t="s">
        <v>1714</v>
      </c>
      <c r="C1712" s="3">
        <v>8.0721839942278297</v>
      </c>
      <c r="D1712" s="6">
        <v>2.02856869935541</v>
      </c>
    </row>
    <row r="1713" spans="2:4">
      <c r="B1713" t="s">
        <v>1715</v>
      </c>
      <c r="C1713" s="3">
        <v>1.5843594612945142</v>
      </c>
      <c r="D1713" s="6">
        <v>2.1157943252439457</v>
      </c>
    </row>
    <row r="1714" spans="2:4">
      <c r="B1714" t="s">
        <v>1716</v>
      </c>
      <c r="C1714" s="3">
        <v>0.73306728764631668</v>
      </c>
      <c r="D1714" s="6">
        <v>1.8187140134903375</v>
      </c>
    </row>
    <row r="1715" spans="2:4">
      <c r="B1715" t="s">
        <v>1717</v>
      </c>
      <c r="C1715" s="3">
        <v>0.6744781809165572</v>
      </c>
      <c r="D1715" s="6">
        <v>0.53002086519712388</v>
      </c>
    </row>
    <row r="1716" spans="2:4">
      <c r="B1716" t="s">
        <v>1718</v>
      </c>
      <c r="C1716" s="3">
        <v>5.4744588928898583</v>
      </c>
      <c r="D1716" s="6">
        <v>0.50423005871237014</v>
      </c>
    </row>
    <row r="1717" spans="2:4">
      <c r="B1717" t="s">
        <v>1719</v>
      </c>
      <c r="C1717" s="3">
        <v>12.629442124390735</v>
      </c>
      <c r="D1717" s="6">
        <v>4.0363494170740148</v>
      </c>
    </row>
    <row r="1718" spans="2:4">
      <c r="B1718" t="s">
        <v>1720</v>
      </c>
      <c r="C1718" s="3">
        <v>0.87418671616492538</v>
      </c>
      <c r="D1718" s="6">
        <v>0.91037770172133436</v>
      </c>
    </row>
    <row r="1719" spans="2:4">
      <c r="B1719" t="s">
        <v>1721</v>
      </c>
      <c r="C1719" s="3">
        <v>3.8731483020479534</v>
      </c>
      <c r="D1719" s="6">
        <v>3.4007842183183974</v>
      </c>
    </row>
    <row r="1720" spans="2:4">
      <c r="B1720" t="s">
        <v>1722</v>
      </c>
      <c r="C1720" s="3">
        <v>3.3068474388369609</v>
      </c>
      <c r="D1720" s="6">
        <v>0.28411612308591527</v>
      </c>
    </row>
    <row r="1721" spans="2:4">
      <c r="B1721" t="s">
        <v>1723</v>
      </c>
      <c r="C1721" s="3">
        <v>1.32088323381978</v>
      </c>
      <c r="D1721" s="6">
        <v>0.55897801241421519</v>
      </c>
    </row>
    <row r="1722" spans="2:4">
      <c r="B1722" t="s">
        <v>1724</v>
      </c>
      <c r="C1722" s="3">
        <v>4.9660753632265955</v>
      </c>
      <c r="D1722" s="6">
        <v>0.28706597221874541</v>
      </c>
    </row>
    <row r="1723" spans="2:4">
      <c r="B1723" t="s">
        <v>1725</v>
      </c>
      <c r="C1723" s="3">
        <v>3.4001079272423329</v>
      </c>
      <c r="D1723" s="6">
        <v>2.3034689718563546</v>
      </c>
    </row>
    <row r="1724" spans="2:4">
      <c r="B1724" t="s">
        <v>1726</v>
      </c>
      <c r="C1724" s="3">
        <v>1.8612078761975377</v>
      </c>
      <c r="D1724" s="6">
        <v>0.77860552421678153</v>
      </c>
    </row>
    <row r="1725" spans="2:4">
      <c r="B1725" t="s">
        <v>1727</v>
      </c>
      <c r="C1725" s="3">
        <v>2.4291823226115352</v>
      </c>
      <c r="D1725" s="6">
        <v>8.9153910570607238</v>
      </c>
    </row>
    <row r="1726" spans="2:4">
      <c r="B1726" t="s">
        <v>1728</v>
      </c>
      <c r="C1726" s="3">
        <v>3.7328759817039958</v>
      </c>
      <c r="D1726" s="6">
        <v>1.9127929035439433</v>
      </c>
    </row>
    <row r="1727" spans="2:4">
      <c r="B1727" t="s">
        <v>1729</v>
      </c>
      <c r="C1727" s="3">
        <v>3.0179284773211879</v>
      </c>
      <c r="D1727" s="6">
        <v>1.5474715916165394</v>
      </c>
    </row>
    <row r="1728" spans="2:4">
      <c r="B1728" t="s">
        <v>1730</v>
      </c>
      <c r="C1728" s="3">
        <v>1.6649433099594106</v>
      </c>
      <c r="D1728" s="6">
        <v>7.4473181698870627</v>
      </c>
    </row>
    <row r="1729" spans="2:4">
      <c r="B1729" t="s">
        <v>1731</v>
      </c>
      <c r="C1729" s="3">
        <v>1.9882108213191225</v>
      </c>
      <c r="D1729" s="6">
        <v>1.5060438378805574</v>
      </c>
    </row>
    <row r="1730" spans="2:4">
      <c r="B1730" t="s">
        <v>1732</v>
      </c>
      <c r="C1730" s="3">
        <v>2.6800587443430715</v>
      </c>
      <c r="D1730" s="6">
        <v>0.19416058559435276</v>
      </c>
    </row>
    <row r="1731" spans="2:4">
      <c r="B1731" t="s">
        <v>1733</v>
      </c>
      <c r="C1731" s="3">
        <v>7.2696139773114163</v>
      </c>
      <c r="D1731" s="6">
        <v>0.82838222890871827</v>
      </c>
    </row>
    <row r="1732" spans="2:4">
      <c r="B1732" t="s">
        <v>1734</v>
      </c>
      <c r="C1732" s="3">
        <v>7.4377188110666514E-2</v>
      </c>
      <c r="D1732" s="6">
        <v>0.7075872519453873</v>
      </c>
    </row>
    <row r="1733" spans="2:4">
      <c r="B1733" t="s">
        <v>1735</v>
      </c>
      <c r="C1733" s="3">
        <v>5.0764799728114918</v>
      </c>
      <c r="D1733" s="6">
        <v>2.5637668393593995</v>
      </c>
    </row>
    <row r="1734" spans="2:4">
      <c r="B1734" t="s">
        <v>1736</v>
      </c>
      <c r="C1734" s="3">
        <v>1.4429875709221724</v>
      </c>
      <c r="D1734" s="6">
        <v>5.6071937485750283</v>
      </c>
    </row>
    <row r="1735" spans="2:4">
      <c r="B1735" t="s">
        <v>1737</v>
      </c>
      <c r="C1735" s="3">
        <v>4.8827085672261541</v>
      </c>
      <c r="D1735" s="6">
        <v>0.89217296741637186</v>
      </c>
    </row>
    <row r="1736" spans="2:4">
      <c r="B1736" t="s">
        <v>1738</v>
      </c>
      <c r="C1736" s="3">
        <v>4.2293707630313691</v>
      </c>
      <c r="D1736" s="6">
        <v>15.411128418683282</v>
      </c>
    </row>
    <row r="1737" spans="2:4">
      <c r="B1737" t="s">
        <v>1739</v>
      </c>
      <c r="C1737" s="3">
        <v>10.614706305124445</v>
      </c>
      <c r="D1737" s="6">
        <v>1.9496162525443015</v>
      </c>
    </row>
    <row r="1738" spans="2:4">
      <c r="B1738" t="s">
        <v>1740</v>
      </c>
      <c r="C1738" s="3">
        <v>2.1592892364088385</v>
      </c>
      <c r="D1738" s="6">
        <v>5.2308407783192257</v>
      </c>
    </row>
    <row r="1739" spans="2:4">
      <c r="B1739" t="s">
        <v>1741</v>
      </c>
      <c r="C1739" s="3">
        <v>1.9252210586414149</v>
      </c>
      <c r="D1739" s="6">
        <v>0.54217080577564125</v>
      </c>
    </row>
    <row r="1740" spans="2:4">
      <c r="B1740" t="s">
        <v>1742</v>
      </c>
      <c r="C1740" s="3">
        <v>5.9308584959879669</v>
      </c>
      <c r="D1740" s="6">
        <v>2.1630453047845797</v>
      </c>
    </row>
    <row r="1741" spans="2:4">
      <c r="B1741" t="s">
        <v>1743</v>
      </c>
      <c r="C1741" s="3">
        <v>4.8104437084594958</v>
      </c>
      <c r="D1741" s="6">
        <v>2.6716406719370931</v>
      </c>
    </row>
    <row r="1742" spans="2:4">
      <c r="B1742" t="s">
        <v>1744</v>
      </c>
      <c r="C1742" s="3">
        <v>1.287338883587122</v>
      </c>
      <c r="D1742" s="6">
        <v>21.32605332861619</v>
      </c>
    </row>
    <row r="1743" spans="2:4">
      <c r="B1743" t="s">
        <v>1745</v>
      </c>
      <c r="C1743" s="3">
        <v>3.2087366486370987</v>
      </c>
      <c r="D1743" s="6">
        <v>0.9357548927904078</v>
      </c>
    </row>
    <row r="1744" spans="2:4">
      <c r="B1744" t="s">
        <v>1746</v>
      </c>
      <c r="C1744" s="3">
        <v>1.1403976746336197</v>
      </c>
      <c r="D1744" s="6">
        <v>1.2619965111703946</v>
      </c>
    </row>
    <row r="1745" spans="2:4">
      <c r="B1745" t="s">
        <v>1747</v>
      </c>
      <c r="C1745" s="3">
        <v>6.370613506156241</v>
      </c>
      <c r="D1745" s="6">
        <v>8.4760451360337239</v>
      </c>
    </row>
    <row r="1746" spans="2:4">
      <c r="B1746" t="s">
        <v>1748</v>
      </c>
      <c r="C1746" s="3">
        <v>4.1440350686336256</v>
      </c>
      <c r="D1746" s="6">
        <v>0.70363589115853797</v>
      </c>
    </row>
    <row r="1747" spans="2:4">
      <c r="B1747" t="s">
        <v>1749</v>
      </c>
      <c r="C1747" s="3">
        <v>1.1805635292527032</v>
      </c>
      <c r="D1747" s="6">
        <v>0.61720322485889911</v>
      </c>
    </row>
    <row r="1748" spans="2:4">
      <c r="B1748" t="s">
        <v>1750</v>
      </c>
      <c r="C1748" s="3">
        <v>1.5014313754813222</v>
      </c>
      <c r="D1748" s="6">
        <v>1.0637930504206006</v>
      </c>
    </row>
    <row r="1749" spans="2:4">
      <c r="B1749" t="s">
        <v>1751</v>
      </c>
      <c r="C1749" s="3">
        <v>3.5375316922818283</v>
      </c>
      <c r="D1749" s="6">
        <v>16.157258911445236</v>
      </c>
    </row>
    <row r="1750" spans="2:4">
      <c r="B1750" t="s">
        <v>1752</v>
      </c>
      <c r="C1750" s="3">
        <v>7.4457403929457948</v>
      </c>
      <c r="D1750" s="6">
        <v>2.7939079087695409</v>
      </c>
    </row>
    <row r="1751" spans="2:4">
      <c r="B1751" t="s">
        <v>1753</v>
      </c>
      <c r="C1751" s="3">
        <v>8.4201529757050775</v>
      </c>
      <c r="D1751" s="6">
        <v>0.8638538255304592</v>
      </c>
    </row>
    <row r="1752" spans="2:4">
      <c r="B1752" t="s">
        <v>1754</v>
      </c>
      <c r="C1752" s="3">
        <v>2.2108651096094118</v>
      </c>
      <c r="D1752" s="6">
        <v>3.4134210986012867</v>
      </c>
    </row>
    <row r="1753" spans="2:4">
      <c r="B1753" t="s">
        <v>1755</v>
      </c>
      <c r="C1753" s="3">
        <v>6.169941707199993E-3</v>
      </c>
      <c r="D1753" s="6">
        <v>0.94592629222975255</v>
      </c>
    </row>
    <row r="1754" spans="2:4">
      <c r="B1754" t="s">
        <v>1756</v>
      </c>
      <c r="C1754" s="3">
        <v>2.6027415976223613</v>
      </c>
      <c r="D1754" s="6">
        <v>2.5034499177444691</v>
      </c>
    </row>
    <row r="1755" spans="2:4">
      <c r="B1755" t="s">
        <v>1757</v>
      </c>
      <c r="C1755" s="3">
        <v>1.0140718783546294</v>
      </c>
      <c r="D1755" s="6">
        <v>1.8809409407292297</v>
      </c>
    </row>
    <row r="1756" spans="2:4">
      <c r="B1756" t="s">
        <v>1758</v>
      </c>
      <c r="C1756" s="3">
        <v>1.2790228907586561</v>
      </c>
      <c r="D1756" s="6">
        <v>5.0238512988874042</v>
      </c>
    </row>
    <row r="1757" spans="2:4">
      <c r="B1757" t="s">
        <v>1759</v>
      </c>
      <c r="C1757" s="3">
        <v>2.4634318155752544</v>
      </c>
      <c r="D1757" s="6">
        <v>0.28659325674782599</v>
      </c>
    </row>
    <row r="1758" spans="2:4">
      <c r="B1758" t="s">
        <v>1760</v>
      </c>
      <c r="C1758" s="3">
        <v>0.194073761046263</v>
      </c>
      <c r="D1758" s="6">
        <v>2.932474262304638</v>
      </c>
    </row>
    <row r="1759" spans="2:4">
      <c r="B1759" t="s">
        <v>1761</v>
      </c>
      <c r="C1759" s="3">
        <v>3.8050501884928436</v>
      </c>
      <c r="D1759" s="6">
        <v>0.68913556400058651</v>
      </c>
    </row>
    <row r="1760" spans="2:4">
      <c r="B1760" t="s">
        <v>1762</v>
      </c>
      <c r="C1760" s="3">
        <v>2.528405543847799</v>
      </c>
      <c r="D1760" s="6">
        <v>1.7558712007514865</v>
      </c>
    </row>
    <row r="1761" spans="2:4">
      <c r="B1761" t="s">
        <v>1763</v>
      </c>
      <c r="C1761" s="3">
        <v>0.65224391438474849</v>
      </c>
      <c r="D1761" s="6">
        <v>1.3826516549028205</v>
      </c>
    </row>
    <row r="1762" spans="2:4">
      <c r="B1762" t="s">
        <v>1764</v>
      </c>
      <c r="C1762" s="3">
        <v>4.4862143136495973</v>
      </c>
      <c r="D1762" s="6">
        <v>0.84330383026140965</v>
      </c>
    </row>
    <row r="1763" spans="2:4">
      <c r="B1763" t="s">
        <v>1765</v>
      </c>
      <c r="C1763" s="3">
        <v>0.83122569198354257</v>
      </c>
      <c r="D1763" s="6">
        <v>0.84246911344155995</v>
      </c>
    </row>
    <row r="1764" spans="2:4">
      <c r="B1764" t="s">
        <v>1766</v>
      </c>
      <c r="C1764" s="3">
        <v>1.8275748284087934</v>
      </c>
      <c r="D1764" s="6">
        <v>0.58914469348307319</v>
      </c>
    </row>
    <row r="1765" spans="2:4">
      <c r="B1765" t="s">
        <v>1767</v>
      </c>
      <c r="C1765" s="3">
        <v>6.193820968911635</v>
      </c>
      <c r="D1765" s="6">
        <v>4.8489588798501195</v>
      </c>
    </row>
    <row r="1766" spans="2:4">
      <c r="B1766" t="s">
        <v>1768</v>
      </c>
      <c r="C1766" s="3">
        <v>3.653586536251781</v>
      </c>
      <c r="D1766" s="6">
        <v>3.5596984541496801</v>
      </c>
    </row>
    <row r="1767" spans="2:4">
      <c r="B1767" t="s">
        <v>1769</v>
      </c>
      <c r="C1767" s="3">
        <v>1.0722323036244799</v>
      </c>
      <c r="D1767" s="6">
        <v>0.20027221712596627</v>
      </c>
    </row>
    <row r="1768" spans="2:4">
      <c r="B1768" t="s">
        <v>1770</v>
      </c>
      <c r="C1768" s="3">
        <v>4.1220592187305565</v>
      </c>
      <c r="D1768" s="6">
        <v>0.58609212410406231</v>
      </c>
    </row>
    <row r="1769" spans="2:4">
      <c r="B1769" t="s">
        <v>1771</v>
      </c>
      <c r="C1769" s="3">
        <v>0.5638536166875433</v>
      </c>
      <c r="D1769" s="6">
        <v>8.8692276800772234</v>
      </c>
    </row>
    <row r="1770" spans="2:4">
      <c r="B1770" t="s">
        <v>1772</v>
      </c>
      <c r="C1770" s="3">
        <v>0.56246518828650061</v>
      </c>
      <c r="D1770" s="6">
        <v>1.1345441853448501</v>
      </c>
    </row>
    <row r="1771" spans="2:4">
      <c r="B1771" t="s">
        <v>1773</v>
      </c>
      <c r="C1771" s="3">
        <v>9.0597479970095627</v>
      </c>
      <c r="D1771" s="6">
        <v>1.8177907319673856</v>
      </c>
    </row>
    <row r="1772" spans="2:4">
      <c r="B1772" t="s">
        <v>1774</v>
      </c>
      <c r="C1772" s="3">
        <v>0.68274884586874462</v>
      </c>
      <c r="D1772" s="6">
        <v>15.679081838452104</v>
      </c>
    </row>
    <row r="1773" spans="2:4">
      <c r="B1773" t="s">
        <v>1775</v>
      </c>
      <c r="C1773" s="3">
        <v>0.47627648059370414</v>
      </c>
      <c r="D1773" s="6">
        <v>0.20828538248200695</v>
      </c>
    </row>
    <row r="1774" spans="2:4">
      <c r="B1774" t="s">
        <v>1776</v>
      </c>
      <c r="C1774" s="3">
        <v>5.4299148501768295</v>
      </c>
      <c r="D1774" s="6">
        <v>3.4190421381760538</v>
      </c>
    </row>
    <row r="1775" spans="2:4">
      <c r="B1775" t="s">
        <v>1777</v>
      </c>
      <c r="C1775" s="3">
        <v>6.4707329611698556</v>
      </c>
      <c r="D1775" s="6">
        <v>4.1047544680749413</v>
      </c>
    </row>
    <row r="1776" spans="2:4">
      <c r="B1776" t="s">
        <v>1778</v>
      </c>
      <c r="C1776" s="3">
        <v>2.9659321410013324</v>
      </c>
      <c r="D1776" s="6">
        <v>2.5828375061657689</v>
      </c>
    </row>
    <row r="1777" spans="2:4">
      <c r="B1777" t="s">
        <v>1779</v>
      </c>
      <c r="C1777" s="3">
        <v>4.7139906960512326</v>
      </c>
      <c r="D1777" s="6">
        <v>4.3289766853200016</v>
      </c>
    </row>
    <row r="1778" spans="2:4">
      <c r="B1778" t="s">
        <v>1780</v>
      </c>
      <c r="C1778" s="3">
        <v>1.0585225661973601</v>
      </c>
      <c r="D1778" s="6">
        <v>3.9782657443289207</v>
      </c>
    </row>
    <row r="1779" spans="2:4">
      <c r="B1779" t="s">
        <v>1781</v>
      </c>
      <c r="C1779" s="3">
        <v>0.81176511976625876</v>
      </c>
      <c r="D1779" s="6">
        <v>1.7993843526445219</v>
      </c>
    </row>
    <row r="1780" spans="2:4">
      <c r="B1780" t="s">
        <v>1782</v>
      </c>
      <c r="C1780" s="3">
        <v>2.6066824658292265</v>
      </c>
      <c r="D1780" s="6">
        <v>17.120484396223162</v>
      </c>
    </row>
    <row r="1781" spans="2:4">
      <c r="B1781" t="s">
        <v>1783</v>
      </c>
      <c r="C1781" s="3">
        <v>4.7246242719774472</v>
      </c>
      <c r="D1781" s="6">
        <v>0.83793880320309544</v>
      </c>
    </row>
    <row r="1782" spans="2:4">
      <c r="B1782" t="s">
        <v>1784</v>
      </c>
      <c r="C1782" s="3">
        <v>2.3011357505243693</v>
      </c>
      <c r="D1782" s="6">
        <v>5.6013725030520218</v>
      </c>
    </row>
    <row r="1783" spans="2:4">
      <c r="B1783" t="s">
        <v>1785</v>
      </c>
      <c r="C1783" s="3">
        <v>1.693379170722414</v>
      </c>
      <c r="D1783" s="6">
        <v>4.4680061667786548</v>
      </c>
    </row>
    <row r="1784" spans="2:4">
      <c r="B1784" t="s">
        <v>1786</v>
      </c>
      <c r="C1784" s="3">
        <v>2.0718068297062651</v>
      </c>
      <c r="D1784" s="6">
        <v>0.18167760562324409</v>
      </c>
    </row>
    <row r="1785" spans="2:4">
      <c r="B1785" t="s">
        <v>1787</v>
      </c>
      <c r="C1785" s="3">
        <v>2.0135067561049369</v>
      </c>
      <c r="D1785" s="6">
        <v>1.284749773907075</v>
      </c>
    </row>
    <row r="1786" spans="2:4">
      <c r="B1786" t="s">
        <v>1788</v>
      </c>
      <c r="C1786" s="3">
        <v>7.8653664896632023</v>
      </c>
      <c r="D1786" s="6">
        <v>2.9143684046870941</v>
      </c>
    </row>
    <row r="1787" spans="2:4">
      <c r="B1787" t="s">
        <v>1789</v>
      </c>
      <c r="C1787" s="3">
        <v>2.2717436002631373</v>
      </c>
      <c r="D1787" s="6">
        <v>4.5191889335098949</v>
      </c>
    </row>
    <row r="1788" spans="2:4">
      <c r="B1788" t="s">
        <v>1790</v>
      </c>
      <c r="C1788" s="3">
        <v>0.39720792719107978</v>
      </c>
      <c r="D1788" s="6">
        <v>3.4452831673001425</v>
      </c>
    </row>
    <row r="1789" spans="2:4">
      <c r="B1789" t="s">
        <v>1791</v>
      </c>
      <c r="C1789" s="3">
        <v>2.535334259613669</v>
      </c>
      <c r="D1789" s="6">
        <v>1.1850197670177518</v>
      </c>
    </row>
    <row r="1790" spans="2:4">
      <c r="B1790" t="s">
        <v>1792</v>
      </c>
      <c r="C1790" s="3">
        <v>7.0314910834552391</v>
      </c>
      <c r="D1790" s="6">
        <v>0.90346553534497209</v>
      </c>
    </row>
    <row r="1791" spans="2:4">
      <c r="B1791" t="s">
        <v>1793</v>
      </c>
      <c r="C1791" s="3">
        <v>1.3560399780532899</v>
      </c>
      <c r="D1791" s="6">
        <v>2.1738450045392161</v>
      </c>
    </row>
    <row r="1792" spans="2:4">
      <c r="B1792" t="s">
        <v>1794</v>
      </c>
      <c r="C1792" s="3">
        <v>5.14238519251683</v>
      </c>
      <c r="D1792" s="6">
        <v>5.1215197442763918</v>
      </c>
    </row>
    <row r="1793" spans="2:4">
      <c r="B1793" t="s">
        <v>1795</v>
      </c>
      <c r="C1793" s="3">
        <v>11.086662954381556</v>
      </c>
      <c r="D1793" s="6">
        <v>4.0671292965369634</v>
      </c>
    </row>
    <row r="1794" spans="2:4">
      <c r="B1794" t="s">
        <v>1796</v>
      </c>
      <c r="C1794" s="3">
        <v>6.4947501828180254</v>
      </c>
      <c r="D1794" s="6">
        <v>6.0025212800628527</v>
      </c>
    </row>
    <row r="1795" spans="2:4">
      <c r="B1795" t="s">
        <v>1797</v>
      </c>
      <c r="C1795" s="3">
        <v>4.3605248772110698</v>
      </c>
      <c r="D1795" s="6">
        <v>1.8591100031546155</v>
      </c>
    </row>
    <row r="1796" spans="2:4">
      <c r="B1796" t="s">
        <v>1798</v>
      </c>
      <c r="C1796" s="3">
        <v>4.7767100683234052</v>
      </c>
      <c r="D1796" s="6">
        <v>0.19671334006761976</v>
      </c>
    </row>
    <row r="1797" spans="2:4">
      <c r="B1797" t="s">
        <v>1799</v>
      </c>
      <c r="C1797" s="3">
        <v>0.53666954862348548</v>
      </c>
      <c r="D1797" s="6">
        <v>0.75428635199736527</v>
      </c>
    </row>
    <row r="1798" spans="2:4">
      <c r="B1798" t="s">
        <v>1800</v>
      </c>
      <c r="C1798" s="3">
        <v>1.3234214536470728</v>
      </c>
      <c r="D1798" s="6">
        <v>1.054479682859335</v>
      </c>
    </row>
    <row r="1799" spans="2:4">
      <c r="B1799" t="s">
        <v>1801</v>
      </c>
      <c r="C1799" s="3">
        <v>4.6850876988891734</v>
      </c>
      <c r="D1799" s="6">
        <v>1.2505761424517998</v>
      </c>
    </row>
    <row r="1800" spans="2:4">
      <c r="B1800" t="s">
        <v>1802</v>
      </c>
      <c r="C1800" s="3">
        <v>0.17371621167237419</v>
      </c>
      <c r="D1800" s="6">
        <v>0.90001310183137007</v>
      </c>
    </row>
    <row r="1801" spans="2:4">
      <c r="B1801" t="s">
        <v>1803</v>
      </c>
      <c r="C1801" s="3">
        <v>1.2521404377802272</v>
      </c>
      <c r="D1801" s="6">
        <v>1.2284883143092586</v>
      </c>
    </row>
    <row r="1802" spans="2:4">
      <c r="B1802" t="s">
        <v>1804</v>
      </c>
      <c r="C1802" s="3">
        <v>0.3420269746438791</v>
      </c>
      <c r="D1802" s="6">
        <v>1.2822473640755778</v>
      </c>
    </row>
    <row r="1803" spans="2:4">
      <c r="B1803" t="s">
        <v>1805</v>
      </c>
      <c r="C1803" s="3">
        <v>4.6756574034618241</v>
      </c>
      <c r="D1803" s="6">
        <v>2.9483006318729403</v>
      </c>
    </row>
    <row r="1804" spans="2:4">
      <c r="B1804" t="s">
        <v>1806</v>
      </c>
      <c r="C1804" s="3">
        <v>5.1225830400761776</v>
      </c>
      <c r="D1804" s="6">
        <v>6.9822449768161867</v>
      </c>
    </row>
    <row r="1805" spans="2:4">
      <c r="B1805" t="s">
        <v>1807</v>
      </c>
      <c r="C1805" s="3">
        <v>0.33924460778572296</v>
      </c>
      <c r="D1805" s="6">
        <v>0.11263252390328259</v>
      </c>
    </row>
    <row r="1806" spans="2:4">
      <c r="B1806" t="s">
        <v>1808</v>
      </c>
      <c r="C1806" s="3">
        <v>1.5629749584234576</v>
      </c>
      <c r="D1806" s="6">
        <v>2.4298638818800926</v>
      </c>
    </row>
    <row r="1807" spans="2:4">
      <c r="B1807" t="s">
        <v>1809</v>
      </c>
      <c r="C1807" s="3">
        <v>5.8739570327249577</v>
      </c>
      <c r="D1807" s="6">
        <v>4.7150999977427475</v>
      </c>
    </row>
    <row r="1808" spans="2:4">
      <c r="B1808" t="s">
        <v>1810</v>
      </c>
      <c r="C1808" s="3">
        <v>2.6498440106960768</v>
      </c>
      <c r="D1808" s="6">
        <v>1.3976143681634994</v>
      </c>
    </row>
    <row r="1809" spans="2:4">
      <c r="B1809" t="s">
        <v>1811</v>
      </c>
      <c r="C1809" s="3">
        <v>6.4138550176194311</v>
      </c>
      <c r="D1809" s="6">
        <v>1.3328498601875054</v>
      </c>
    </row>
    <row r="1810" spans="2:4">
      <c r="B1810" t="s">
        <v>1812</v>
      </c>
      <c r="C1810" s="3">
        <v>1.0909783699571973</v>
      </c>
      <c r="D1810" s="6">
        <v>3.4050324809312307</v>
      </c>
    </row>
    <row r="1811" spans="2:4">
      <c r="B1811" t="s">
        <v>1813</v>
      </c>
      <c r="C1811" s="3">
        <v>1.5721012053105219</v>
      </c>
      <c r="D1811" s="6">
        <v>1.3434878125699479</v>
      </c>
    </row>
    <row r="1812" spans="2:4">
      <c r="B1812" t="s">
        <v>1814</v>
      </c>
      <c r="C1812" s="3">
        <v>0.47814802457791761</v>
      </c>
      <c r="D1812" s="6">
        <v>2.6206203440349176</v>
      </c>
    </row>
    <row r="1813" spans="2:4">
      <c r="B1813" t="s">
        <v>1815</v>
      </c>
      <c r="C1813" s="3">
        <v>2.2953496616724776</v>
      </c>
      <c r="D1813" s="6">
        <v>1.6082446970362974</v>
      </c>
    </row>
    <row r="1814" spans="2:4">
      <c r="B1814" t="s">
        <v>1816</v>
      </c>
      <c r="C1814" s="3">
        <v>1.157529610105273</v>
      </c>
      <c r="D1814" s="6">
        <v>4.6988458707733232</v>
      </c>
    </row>
    <row r="1815" spans="2:4">
      <c r="B1815" t="s">
        <v>1817</v>
      </c>
      <c r="C1815" s="3">
        <v>4.4446772168529325</v>
      </c>
      <c r="D1815" s="6">
        <v>3.3213823246444618</v>
      </c>
    </row>
    <row r="1816" spans="2:4">
      <c r="B1816" t="s">
        <v>1818</v>
      </c>
      <c r="C1816" s="3">
        <v>2.4119111849079315</v>
      </c>
      <c r="D1816" s="6">
        <v>5.22350584701356</v>
      </c>
    </row>
    <row r="1817" spans="2:4">
      <c r="B1817" t="s">
        <v>1819</v>
      </c>
      <c r="C1817" s="3">
        <v>8.1042870401993383</v>
      </c>
      <c r="D1817" s="6">
        <v>1.7323231264684598</v>
      </c>
    </row>
    <row r="1818" spans="2:4">
      <c r="B1818" t="s">
        <v>1820</v>
      </c>
      <c r="C1818" s="3">
        <v>5.1865365680501849</v>
      </c>
      <c r="D1818" s="6">
        <v>1.0090577798906961</v>
      </c>
    </row>
    <row r="1819" spans="2:4">
      <c r="B1819" t="s">
        <v>1821</v>
      </c>
      <c r="C1819" s="3">
        <v>4.0677749558089893</v>
      </c>
      <c r="D1819" s="6">
        <v>3.6118827767467288</v>
      </c>
    </row>
    <row r="1820" spans="2:4">
      <c r="B1820" t="s">
        <v>1822</v>
      </c>
      <c r="C1820" s="3">
        <v>0.10135710060768478</v>
      </c>
      <c r="D1820" s="6">
        <v>0.93124255495846175</v>
      </c>
    </row>
    <row r="1821" spans="2:4">
      <c r="B1821" t="s">
        <v>1823</v>
      </c>
      <c r="C1821" s="3">
        <v>3.2220200830991019</v>
      </c>
      <c r="D1821" s="6">
        <v>3.6176767530297429</v>
      </c>
    </row>
    <row r="1822" spans="2:4">
      <c r="B1822" t="s">
        <v>1824</v>
      </c>
      <c r="C1822" s="3">
        <v>5.0206593485367375</v>
      </c>
      <c r="D1822" s="6">
        <v>2.9369905812247383</v>
      </c>
    </row>
    <row r="1823" spans="2:4">
      <c r="B1823" t="s">
        <v>1825</v>
      </c>
      <c r="C1823" s="3">
        <v>1.4741149244664946</v>
      </c>
      <c r="D1823" s="6">
        <v>6.1352537510502456</v>
      </c>
    </row>
    <row r="1824" spans="2:4">
      <c r="B1824" t="s">
        <v>1826</v>
      </c>
      <c r="C1824" s="3">
        <v>0.38519196147376039</v>
      </c>
      <c r="D1824" s="6">
        <v>0.26761752021779955</v>
      </c>
    </row>
    <row r="1825" spans="2:4">
      <c r="B1825" t="s">
        <v>1827</v>
      </c>
      <c r="C1825" s="3">
        <v>0.19245696080791252</v>
      </c>
      <c r="D1825" s="6">
        <v>2.8401887961942505</v>
      </c>
    </row>
    <row r="1826" spans="2:4">
      <c r="B1826" t="s">
        <v>1828</v>
      </c>
      <c r="C1826" s="3">
        <v>2.1766040849958772</v>
      </c>
      <c r="D1826" s="6">
        <v>0.29363985521197766</v>
      </c>
    </row>
    <row r="1827" spans="2:4">
      <c r="B1827" t="s">
        <v>1829</v>
      </c>
      <c r="C1827" s="3">
        <v>11.071701261833372</v>
      </c>
      <c r="D1827" s="6">
        <v>1.8783470233933517</v>
      </c>
    </row>
    <row r="1828" spans="2:4">
      <c r="B1828" t="s">
        <v>1830</v>
      </c>
      <c r="C1828" s="3">
        <v>2.4353383218448235</v>
      </c>
      <c r="D1828" s="6">
        <v>0.73612221751934248</v>
      </c>
    </row>
    <row r="1829" spans="2:4">
      <c r="B1829" t="s">
        <v>1831</v>
      </c>
      <c r="C1829" s="3">
        <v>6.4295132265457617</v>
      </c>
      <c r="D1829" s="6">
        <v>4.5760623402269047</v>
      </c>
    </row>
    <row r="1830" spans="2:4">
      <c r="B1830" t="s">
        <v>1832</v>
      </c>
      <c r="C1830" s="3">
        <v>1.4577578986577442</v>
      </c>
      <c r="D1830" s="6">
        <v>5.0329593922159752</v>
      </c>
    </row>
    <row r="1831" spans="2:4">
      <c r="B1831" t="s">
        <v>1833</v>
      </c>
      <c r="C1831" s="3">
        <v>0.46225166751377028</v>
      </c>
      <c r="D1831" s="6">
        <v>0.70012465607038943</v>
      </c>
    </row>
    <row r="1832" spans="2:4">
      <c r="B1832" t="s">
        <v>1834</v>
      </c>
      <c r="C1832" s="3">
        <v>3.0609887869586441</v>
      </c>
      <c r="D1832" s="6">
        <v>7.1056770849153006</v>
      </c>
    </row>
    <row r="1833" spans="2:4">
      <c r="B1833" t="s">
        <v>1835</v>
      </c>
      <c r="C1833" s="3">
        <v>2.526615857539622</v>
      </c>
      <c r="D1833" s="6">
        <v>0.74924867732337197</v>
      </c>
    </row>
    <row r="1834" spans="2:4">
      <c r="B1834" t="s">
        <v>1836</v>
      </c>
      <c r="C1834" s="3">
        <v>1.7769714045259297</v>
      </c>
      <c r="D1834" s="6">
        <v>7.7982068297388851</v>
      </c>
    </row>
    <row r="1835" spans="2:4">
      <c r="B1835" t="s">
        <v>1837</v>
      </c>
      <c r="C1835" s="3">
        <v>10.782750395592089</v>
      </c>
      <c r="D1835" s="6">
        <v>1.0493427945320233</v>
      </c>
    </row>
    <row r="1836" spans="2:4">
      <c r="B1836" t="s">
        <v>1838</v>
      </c>
      <c r="C1836" s="3">
        <v>5.6629105337293471</v>
      </c>
      <c r="D1836" s="6">
        <v>1.2598500978661336</v>
      </c>
    </row>
    <row r="1837" spans="2:4">
      <c r="B1837" t="s">
        <v>1839</v>
      </c>
      <c r="C1837" s="3">
        <v>3.2540313297711148</v>
      </c>
      <c r="D1837" s="6">
        <v>1.379747976023846</v>
      </c>
    </row>
    <row r="1838" spans="2:4">
      <c r="B1838" t="s">
        <v>1840</v>
      </c>
      <c r="C1838" s="3">
        <v>0.7719706906201893</v>
      </c>
      <c r="D1838" s="6">
        <v>5.9347946570278323</v>
      </c>
    </row>
    <row r="1839" spans="2:4">
      <c r="B1839" t="s">
        <v>1841</v>
      </c>
      <c r="C1839" s="3">
        <v>1.0279916444776529</v>
      </c>
      <c r="D1839" s="6">
        <v>0.50809935044948051</v>
      </c>
    </row>
    <row r="1840" spans="2:4">
      <c r="B1840" t="s">
        <v>1842</v>
      </c>
      <c r="C1840" s="3">
        <v>4.9620997585838262</v>
      </c>
      <c r="D1840" s="6">
        <v>2.3000363087094944</v>
      </c>
    </row>
    <row r="1841" spans="2:4">
      <c r="B1841" t="s">
        <v>1843</v>
      </c>
      <c r="C1841" s="3">
        <v>0.37756214555479994</v>
      </c>
      <c r="D1841" s="6">
        <v>7.4123429250779855</v>
      </c>
    </row>
    <row r="1842" spans="2:4">
      <c r="B1842" t="s">
        <v>1844</v>
      </c>
      <c r="C1842" s="3">
        <v>0.64979430089401302</v>
      </c>
      <c r="D1842" s="6">
        <v>3.4621561241615963</v>
      </c>
    </row>
    <row r="1843" spans="2:4">
      <c r="B1843" t="s">
        <v>1845</v>
      </c>
      <c r="C1843" s="3">
        <v>1.6664736441842005</v>
      </c>
      <c r="D1843" s="6">
        <v>6.5236211824405919</v>
      </c>
    </row>
    <row r="1844" spans="2:4">
      <c r="B1844" t="s">
        <v>1846</v>
      </c>
      <c r="C1844" s="3">
        <v>2.1553269559654913</v>
      </c>
      <c r="D1844" s="6">
        <v>2.2604447863126356</v>
      </c>
    </row>
    <row r="1845" spans="2:4">
      <c r="B1845" t="s">
        <v>1847</v>
      </c>
      <c r="C1845" s="3">
        <v>2.566230786521249</v>
      </c>
      <c r="D1845" s="6">
        <v>2.0461263594507435</v>
      </c>
    </row>
    <row r="1846" spans="2:4">
      <c r="B1846" t="s">
        <v>1848</v>
      </c>
      <c r="C1846" s="3">
        <v>1.6228868560657721</v>
      </c>
      <c r="D1846" s="6">
        <v>2.2389624112330946</v>
      </c>
    </row>
    <row r="1847" spans="2:4">
      <c r="B1847" t="s">
        <v>1849</v>
      </c>
      <c r="C1847" s="3">
        <v>1.4513917129361258</v>
      </c>
      <c r="D1847" s="6">
        <v>7.0393522848422077</v>
      </c>
    </row>
    <row r="1848" spans="2:4">
      <c r="B1848" t="s">
        <v>1850</v>
      </c>
      <c r="C1848" s="3">
        <v>7.8277365473349014E-3</v>
      </c>
      <c r="D1848" s="6">
        <v>2.2549585995482406</v>
      </c>
    </row>
    <row r="1849" spans="2:4">
      <c r="B1849" t="s">
        <v>1851</v>
      </c>
      <c r="C1849" s="3">
        <v>2.7535909416018791</v>
      </c>
      <c r="D1849" s="6">
        <v>6.7360324203631299</v>
      </c>
    </row>
    <row r="1850" spans="2:4">
      <c r="B1850" t="s">
        <v>1852</v>
      </c>
      <c r="C1850" s="3">
        <v>0.87962696447357924</v>
      </c>
      <c r="D1850" s="6">
        <v>18.379680519452453</v>
      </c>
    </row>
    <row r="1851" spans="2:4">
      <c r="B1851" t="s">
        <v>1853</v>
      </c>
      <c r="C1851" s="3">
        <v>1.6538235966129964</v>
      </c>
      <c r="D1851" s="6">
        <v>0.62010842423325307</v>
      </c>
    </row>
    <row r="1852" spans="2:4">
      <c r="B1852" t="s">
        <v>1854</v>
      </c>
      <c r="C1852" s="3">
        <v>5.4747404064510041</v>
      </c>
      <c r="D1852" s="6">
        <v>4.2284620164276152</v>
      </c>
    </row>
    <row r="1853" spans="2:4">
      <c r="B1853" t="s">
        <v>1855</v>
      </c>
      <c r="C1853" s="3">
        <v>0.71649157373440198</v>
      </c>
      <c r="D1853" s="6">
        <v>2.6381041189642995</v>
      </c>
    </row>
    <row r="1854" spans="2:4">
      <c r="B1854" t="s">
        <v>1856</v>
      </c>
      <c r="C1854" s="3">
        <v>3.91574731339115</v>
      </c>
      <c r="D1854" s="6">
        <v>3.6135308980430554</v>
      </c>
    </row>
    <row r="1855" spans="2:4">
      <c r="B1855" t="s">
        <v>1857</v>
      </c>
      <c r="C1855" s="3">
        <v>5.831697133413579</v>
      </c>
      <c r="D1855" s="6">
        <v>0.94361188013843855</v>
      </c>
    </row>
    <row r="1856" spans="2:4">
      <c r="B1856" t="s">
        <v>1858</v>
      </c>
      <c r="C1856" s="3">
        <v>1.0594407061709146</v>
      </c>
      <c r="D1856" s="6">
        <v>4.9711375969716896</v>
      </c>
    </row>
    <row r="1857" spans="2:4">
      <c r="B1857" t="s">
        <v>1859</v>
      </c>
      <c r="C1857" s="3">
        <v>3.3328319242657209</v>
      </c>
      <c r="D1857" s="6">
        <v>1.3744028794306191</v>
      </c>
    </row>
    <row r="1858" spans="2:4">
      <c r="B1858" t="s">
        <v>1860</v>
      </c>
      <c r="C1858" s="3">
        <v>4.8428284253523639</v>
      </c>
      <c r="D1858" s="6">
        <v>2.4811894251073037</v>
      </c>
    </row>
    <row r="1859" spans="2:4">
      <c r="B1859" t="s">
        <v>1861</v>
      </c>
      <c r="C1859" s="3">
        <v>0.3907385330026667</v>
      </c>
      <c r="D1859" s="6">
        <v>1.1260695543035566</v>
      </c>
    </row>
    <row r="1860" spans="2:4">
      <c r="B1860" t="s">
        <v>1862</v>
      </c>
      <c r="C1860" s="3">
        <v>1.8965380902685482</v>
      </c>
      <c r="D1860" s="6">
        <v>4.1829847118315628</v>
      </c>
    </row>
    <row r="1861" spans="2:4">
      <c r="B1861" t="s">
        <v>1863</v>
      </c>
      <c r="C1861" s="3">
        <v>5.8883304775392524</v>
      </c>
      <c r="D1861" s="6">
        <v>1.7114934423849828</v>
      </c>
    </row>
    <row r="1862" spans="2:4">
      <c r="B1862" t="s">
        <v>1864</v>
      </c>
      <c r="C1862" s="3">
        <v>6.4603892602152797</v>
      </c>
      <c r="D1862" s="6">
        <v>8.3992299517299482</v>
      </c>
    </row>
    <row r="1863" spans="2:4">
      <c r="B1863" t="s">
        <v>1865</v>
      </c>
      <c r="C1863" s="3">
        <v>1.1940752745985705</v>
      </c>
      <c r="D1863" s="6">
        <v>16.603346723734276</v>
      </c>
    </row>
    <row r="1864" spans="2:4">
      <c r="B1864" t="s">
        <v>1866</v>
      </c>
      <c r="C1864" s="3">
        <v>0.84502384825186638</v>
      </c>
      <c r="D1864" s="6">
        <v>1.3512385379063021</v>
      </c>
    </row>
    <row r="1865" spans="2:4">
      <c r="B1865" t="s">
        <v>1867</v>
      </c>
      <c r="C1865" s="3">
        <v>11.128873555088536</v>
      </c>
      <c r="D1865" s="6">
        <v>4.7443863431138604</v>
      </c>
    </row>
    <row r="1866" spans="2:4">
      <c r="B1866" t="s">
        <v>1868</v>
      </c>
      <c r="C1866" s="3">
        <v>0.215471283651748</v>
      </c>
      <c r="D1866" s="6">
        <v>5.1205881106952029</v>
      </c>
    </row>
    <row r="1867" spans="2:4">
      <c r="B1867" t="s">
        <v>1869</v>
      </c>
      <c r="C1867" s="3">
        <v>2.9768319682475601</v>
      </c>
      <c r="D1867" s="6">
        <v>3.8683684310497877</v>
      </c>
    </row>
    <row r="1868" spans="2:4">
      <c r="B1868" t="s">
        <v>1870</v>
      </c>
      <c r="C1868" s="3">
        <v>3.6666696370056702</v>
      </c>
      <c r="D1868" s="6">
        <v>1.1256253652785171</v>
      </c>
    </row>
    <row r="1869" spans="2:4">
      <c r="B1869" t="s">
        <v>1871</v>
      </c>
      <c r="C1869" s="3">
        <v>8.249889409497305</v>
      </c>
      <c r="D1869" s="6">
        <v>4.6198016825609036</v>
      </c>
    </row>
    <row r="1870" spans="2:4">
      <c r="B1870" t="s">
        <v>1872</v>
      </c>
      <c r="C1870" s="3">
        <v>2.5176752309330062</v>
      </c>
      <c r="D1870" s="6">
        <v>5.9672286167052908</v>
      </c>
    </row>
    <row r="1871" spans="2:4">
      <c r="B1871" t="s">
        <v>1873</v>
      </c>
      <c r="C1871" s="3">
        <v>0.51820536514794169</v>
      </c>
      <c r="D1871" s="6">
        <v>3.724186216105605</v>
      </c>
    </row>
    <row r="1872" spans="2:4">
      <c r="B1872" t="s">
        <v>1874</v>
      </c>
      <c r="C1872" s="3">
        <v>1.1456950950143008</v>
      </c>
      <c r="D1872" s="6">
        <v>7.5650429327364401</v>
      </c>
    </row>
    <row r="1873" spans="2:4">
      <c r="B1873" t="s">
        <v>1875</v>
      </c>
      <c r="C1873" s="3">
        <v>4.6799357143956239</v>
      </c>
      <c r="D1873" s="6">
        <v>0.2461609545505232</v>
      </c>
    </row>
    <row r="1874" spans="2:4">
      <c r="B1874" t="s">
        <v>1876</v>
      </c>
      <c r="C1874" s="3">
        <v>5.3572273069614127</v>
      </c>
      <c r="D1874" s="6">
        <v>0.12859907615104454</v>
      </c>
    </row>
    <row r="1875" spans="2:4">
      <c r="B1875" t="s">
        <v>1877</v>
      </c>
      <c r="C1875" s="3">
        <v>1.3678098500499347</v>
      </c>
      <c r="D1875" s="6">
        <v>4.6898877179673324</v>
      </c>
    </row>
    <row r="1876" spans="2:4">
      <c r="B1876" t="s">
        <v>1878</v>
      </c>
      <c r="C1876" s="3">
        <v>6.9232698845648893E-2</v>
      </c>
      <c r="D1876" s="6">
        <v>3.1367720152253735</v>
      </c>
    </row>
    <row r="1877" spans="2:4">
      <c r="B1877" t="s">
        <v>1879</v>
      </c>
      <c r="C1877" s="3">
        <v>1.037980631064906</v>
      </c>
      <c r="D1877" s="6">
        <v>3.0985047632666003</v>
      </c>
    </row>
    <row r="1878" spans="2:4">
      <c r="B1878" t="s">
        <v>1880</v>
      </c>
      <c r="C1878" s="3">
        <v>1.970865705707503</v>
      </c>
      <c r="D1878" s="6">
        <v>7.86064442600206</v>
      </c>
    </row>
    <row r="1879" spans="2:4">
      <c r="B1879" t="s">
        <v>1881</v>
      </c>
      <c r="C1879" s="3">
        <v>6.9344725818689321</v>
      </c>
      <c r="D1879" s="6">
        <v>0.27841083276996004</v>
      </c>
    </row>
    <row r="1880" spans="2:4">
      <c r="B1880" t="s">
        <v>1882</v>
      </c>
      <c r="C1880" s="3">
        <v>1.6534454077156995</v>
      </c>
      <c r="D1880" s="6">
        <v>9.1445746802358681</v>
      </c>
    </row>
    <row r="1881" spans="2:4">
      <c r="B1881" t="s">
        <v>1883</v>
      </c>
      <c r="C1881" s="3">
        <v>3.3463751571009386</v>
      </c>
      <c r="D1881" s="6">
        <v>3.5243837083325888</v>
      </c>
    </row>
    <row r="1882" spans="2:4">
      <c r="B1882" t="s">
        <v>1884</v>
      </c>
      <c r="C1882" s="3">
        <v>5.23997503380473</v>
      </c>
      <c r="D1882" s="6">
        <v>3.1950908775662636</v>
      </c>
    </row>
    <row r="1883" spans="2:4">
      <c r="B1883" t="s">
        <v>1885</v>
      </c>
      <c r="C1883" s="3">
        <v>2.4042520839017509</v>
      </c>
      <c r="D1883" s="6">
        <v>5.2191702372047315</v>
      </c>
    </row>
    <row r="1884" spans="2:4">
      <c r="B1884" t="s">
        <v>1886</v>
      </c>
      <c r="C1884" s="3">
        <v>3.3225716617954832</v>
      </c>
      <c r="D1884" s="6">
        <v>1.1133910596790673</v>
      </c>
    </row>
    <row r="1885" spans="2:4">
      <c r="B1885" t="s">
        <v>1887</v>
      </c>
      <c r="C1885" s="3">
        <v>1.6932820390714103</v>
      </c>
      <c r="D1885" s="6">
        <v>4.0142524346791957</v>
      </c>
    </row>
    <row r="1886" spans="2:4">
      <c r="B1886" t="s">
        <v>1888</v>
      </c>
      <c r="C1886" s="3">
        <v>1.0578089835213054</v>
      </c>
      <c r="D1886" s="6">
        <v>0.38532473510449983</v>
      </c>
    </row>
    <row r="1887" spans="2:4">
      <c r="B1887" t="s">
        <v>1889</v>
      </c>
      <c r="C1887" s="3">
        <v>0.46576967178138629</v>
      </c>
      <c r="D1887" s="6">
        <v>0.81749322836695604</v>
      </c>
    </row>
    <row r="1888" spans="2:4">
      <c r="B1888" t="s">
        <v>1890</v>
      </c>
      <c r="C1888" s="3">
        <v>2.9341345466460016</v>
      </c>
      <c r="D1888" s="6">
        <v>2.4120573206854417</v>
      </c>
    </row>
    <row r="1889" spans="2:4">
      <c r="B1889" t="s">
        <v>1891</v>
      </c>
      <c r="C1889" s="3">
        <v>1.6901497374384702</v>
      </c>
      <c r="D1889" s="6">
        <v>2.3450863092978818</v>
      </c>
    </row>
    <row r="1890" spans="2:4">
      <c r="B1890" t="s">
        <v>1892</v>
      </c>
      <c r="C1890" s="3">
        <v>3.5176937626216485</v>
      </c>
      <c r="D1890" s="6">
        <v>0.78046193106653217</v>
      </c>
    </row>
    <row r="1891" spans="2:4">
      <c r="B1891" t="s">
        <v>1893</v>
      </c>
      <c r="C1891" s="3">
        <v>6.3694534362546031</v>
      </c>
      <c r="D1891" s="6">
        <v>4.2472833765880686</v>
      </c>
    </row>
    <row r="1892" spans="2:4">
      <c r="B1892" t="s">
        <v>1894</v>
      </c>
      <c r="C1892" s="3">
        <v>0.78399741900392705</v>
      </c>
      <c r="D1892" s="6">
        <v>1.1931742940140713</v>
      </c>
    </row>
    <row r="1893" spans="2:4">
      <c r="B1893" t="s">
        <v>1895</v>
      </c>
      <c r="C1893" s="3">
        <v>1.530346604446156</v>
      </c>
      <c r="D1893" s="6">
        <v>0.19934876569232762</v>
      </c>
    </row>
    <row r="1894" spans="2:4">
      <c r="B1894" t="s">
        <v>1896</v>
      </c>
      <c r="C1894" s="3">
        <v>1.4630532744778628</v>
      </c>
      <c r="D1894" s="6">
        <v>2.6411094134417716</v>
      </c>
    </row>
    <row r="1895" spans="2:4">
      <c r="B1895" t="s">
        <v>1897</v>
      </c>
      <c r="C1895" s="3">
        <v>5.603326678928795</v>
      </c>
      <c r="D1895" s="6">
        <v>4.0468651482827172</v>
      </c>
    </row>
    <row r="1896" spans="2:4">
      <c r="B1896" t="s">
        <v>1898</v>
      </c>
      <c r="C1896" s="3">
        <v>0.59469797463483898</v>
      </c>
      <c r="D1896" s="6">
        <v>0.38840389576493939</v>
      </c>
    </row>
    <row r="1897" spans="2:4">
      <c r="B1897" t="s">
        <v>1899</v>
      </c>
      <c r="C1897" s="3">
        <v>7.3133502937321168E-2</v>
      </c>
      <c r="D1897" s="6">
        <v>0.76552561435462763</v>
      </c>
    </row>
    <row r="1898" spans="2:4">
      <c r="B1898" t="s">
        <v>1900</v>
      </c>
      <c r="C1898" s="3">
        <v>1.5413310365185735</v>
      </c>
      <c r="D1898" s="6">
        <v>0.4094898108111254</v>
      </c>
    </row>
    <row r="1899" spans="2:4">
      <c r="B1899" t="s">
        <v>1901</v>
      </c>
      <c r="C1899" s="3">
        <v>0.69275003904704857</v>
      </c>
      <c r="D1899" s="6">
        <v>9.0589210074611959</v>
      </c>
    </row>
    <row r="1900" spans="2:4">
      <c r="B1900" t="s">
        <v>1902</v>
      </c>
      <c r="C1900" s="3">
        <v>1.3227751193159683</v>
      </c>
      <c r="D1900" s="6">
        <v>5.0751771166041086</v>
      </c>
    </row>
    <row r="1901" spans="2:4">
      <c r="B1901" t="s">
        <v>1903</v>
      </c>
      <c r="C1901" s="3">
        <v>0.52845185840480213</v>
      </c>
      <c r="D1901" s="6">
        <v>2.1753910623245223</v>
      </c>
    </row>
    <row r="1902" spans="2:4">
      <c r="B1902" t="s">
        <v>1904</v>
      </c>
      <c r="C1902" s="3">
        <v>0.57901871615622236</v>
      </c>
      <c r="D1902" s="6">
        <v>4.7236742180970293</v>
      </c>
    </row>
    <row r="1903" spans="2:4">
      <c r="B1903" t="s">
        <v>1905</v>
      </c>
      <c r="C1903" s="3">
        <v>7.4904777798979554</v>
      </c>
      <c r="D1903" s="6">
        <v>3.695698667152941</v>
      </c>
    </row>
    <row r="1904" spans="2:4">
      <c r="B1904" t="s">
        <v>1906</v>
      </c>
      <c r="C1904" s="3">
        <v>6.1803528229778042</v>
      </c>
      <c r="D1904" s="6">
        <v>2.5248201114613531</v>
      </c>
    </row>
    <row r="1905" spans="2:4">
      <c r="B1905" t="s">
        <v>1907</v>
      </c>
      <c r="C1905" s="3">
        <v>3.9486653650416328E-2</v>
      </c>
      <c r="D1905" s="6">
        <v>0.53762972347357318</v>
      </c>
    </row>
    <row r="1906" spans="2:4">
      <c r="B1906" t="s">
        <v>1908</v>
      </c>
      <c r="C1906" s="3">
        <v>0.76825000098654517</v>
      </c>
      <c r="D1906" s="6">
        <v>1.2943156193749057</v>
      </c>
    </row>
    <row r="1907" spans="2:4">
      <c r="B1907" t="s">
        <v>1909</v>
      </c>
      <c r="C1907" s="3">
        <v>2.3812989853553543</v>
      </c>
      <c r="D1907" s="6">
        <v>0.36542260778461105</v>
      </c>
    </row>
    <row r="1908" spans="2:4">
      <c r="B1908" t="s">
        <v>1910</v>
      </c>
      <c r="C1908" s="3">
        <v>4.5967391261701733</v>
      </c>
      <c r="D1908" s="6">
        <v>2.4474982988828486</v>
      </c>
    </row>
    <row r="1909" spans="2:4">
      <c r="B1909" t="s">
        <v>1911</v>
      </c>
      <c r="C1909" s="3">
        <v>1.7755056149604362</v>
      </c>
      <c r="D1909" s="6">
        <v>2.6833400123382605</v>
      </c>
    </row>
    <row r="1910" spans="2:4">
      <c r="B1910" t="s">
        <v>1912</v>
      </c>
      <c r="C1910" s="3">
        <v>0.27289184099155495</v>
      </c>
      <c r="D1910" s="6">
        <v>4.372536438683488</v>
      </c>
    </row>
    <row r="1911" spans="2:4">
      <c r="B1911" t="s">
        <v>1913</v>
      </c>
      <c r="C1911" s="3">
        <v>0.67135875854531046</v>
      </c>
      <c r="D1911" s="6">
        <v>2.3811596775111354</v>
      </c>
    </row>
    <row r="1912" spans="2:4">
      <c r="B1912" t="s">
        <v>1914</v>
      </c>
      <c r="C1912" s="3">
        <v>6.3812795351103064</v>
      </c>
      <c r="D1912" s="6">
        <v>2.7947611452788266</v>
      </c>
    </row>
    <row r="1913" spans="2:4">
      <c r="B1913" t="s">
        <v>1915</v>
      </c>
      <c r="C1913" s="3">
        <v>3.6842860826890265</v>
      </c>
      <c r="D1913" s="6">
        <v>2.6726626539872891</v>
      </c>
    </row>
    <row r="1914" spans="2:4">
      <c r="B1914" t="s">
        <v>1916</v>
      </c>
      <c r="C1914" s="3">
        <v>5.2357245354299957</v>
      </c>
      <c r="D1914" s="6">
        <v>0.80001782766902085</v>
      </c>
    </row>
    <row r="1915" spans="2:4">
      <c r="B1915" t="s">
        <v>1917</v>
      </c>
      <c r="C1915" s="3">
        <v>7.4109921350877173</v>
      </c>
      <c r="D1915" s="6">
        <v>2.9961022762593408</v>
      </c>
    </row>
    <row r="1916" spans="2:4">
      <c r="B1916" t="s">
        <v>1918</v>
      </c>
      <c r="C1916" s="3">
        <v>4.2130329806934279</v>
      </c>
      <c r="D1916" s="6">
        <v>0.27685108493136568</v>
      </c>
    </row>
    <row r="1917" spans="2:4">
      <c r="B1917" t="s">
        <v>1919</v>
      </c>
      <c r="C1917" s="3">
        <v>1.0553336818668664E-2</v>
      </c>
      <c r="D1917" s="6">
        <v>5.8069514990790996</v>
      </c>
    </row>
    <row r="1918" spans="2:4">
      <c r="B1918" t="s">
        <v>1920</v>
      </c>
      <c r="C1918" s="3">
        <v>1.1649519435925184</v>
      </c>
      <c r="D1918" s="6">
        <v>5.5231107640318591</v>
      </c>
    </row>
    <row r="1919" spans="2:4">
      <c r="B1919" t="s">
        <v>1921</v>
      </c>
      <c r="C1919" s="3">
        <v>1.4116965757163116</v>
      </c>
      <c r="D1919" s="6">
        <v>1.7660444315958752</v>
      </c>
    </row>
    <row r="1920" spans="2:4">
      <c r="B1920" t="s">
        <v>1922</v>
      </c>
      <c r="C1920" s="3">
        <v>5.0522825058421486</v>
      </c>
      <c r="D1920" s="6">
        <v>2.5843943416025135</v>
      </c>
    </row>
    <row r="1921" spans="2:4">
      <c r="B1921" t="s">
        <v>1923</v>
      </c>
      <c r="C1921" s="3">
        <v>9.5899946377590584E-2</v>
      </c>
      <c r="D1921" s="6">
        <v>0.22386962581375933</v>
      </c>
    </row>
    <row r="1922" spans="2:4">
      <c r="B1922" t="s">
        <v>1924</v>
      </c>
      <c r="C1922" s="3">
        <v>1.6900100380231367</v>
      </c>
      <c r="D1922" s="6">
        <v>6.1129835454715256</v>
      </c>
    </row>
    <row r="1923" spans="2:4">
      <c r="B1923" t="s">
        <v>1925</v>
      </c>
      <c r="C1923" s="3">
        <v>0.36551427362280586</v>
      </c>
      <c r="D1923" s="6">
        <v>3.2324365277591069</v>
      </c>
    </row>
    <row r="1924" spans="2:4">
      <c r="B1924" t="s">
        <v>1926</v>
      </c>
      <c r="C1924" s="3">
        <v>7.1009667530423055</v>
      </c>
      <c r="D1924" s="6">
        <v>0.28677917583358514</v>
      </c>
    </row>
    <row r="1925" spans="2:4">
      <c r="B1925" t="s">
        <v>1927</v>
      </c>
      <c r="C1925" s="3">
        <v>0.93379712656743519</v>
      </c>
      <c r="D1925" s="6">
        <v>0.52238733163284923</v>
      </c>
    </row>
    <row r="1926" spans="2:4">
      <c r="B1926" t="s">
        <v>1928</v>
      </c>
      <c r="C1926" s="3">
        <v>1.9892361109126002</v>
      </c>
      <c r="D1926" s="6">
        <v>0.67529381742745986</v>
      </c>
    </row>
    <row r="1927" spans="2:4">
      <c r="B1927" t="s">
        <v>1929</v>
      </c>
      <c r="C1927" s="3">
        <v>2.1648618925256886E-2</v>
      </c>
      <c r="D1927" s="6">
        <v>4.4688299672723844</v>
      </c>
    </row>
    <row r="1928" spans="2:4">
      <c r="B1928" t="s">
        <v>1930</v>
      </c>
      <c r="C1928" s="3">
        <v>1.2983760311841621</v>
      </c>
      <c r="D1928" s="6">
        <v>0.5001030941772131</v>
      </c>
    </row>
    <row r="1929" spans="2:4">
      <c r="B1929" t="s">
        <v>1931</v>
      </c>
      <c r="C1929" s="3">
        <v>1.4041801454101153</v>
      </c>
      <c r="D1929" s="6">
        <v>1.1850507991815176</v>
      </c>
    </row>
    <row r="1930" spans="2:4">
      <c r="B1930" t="s">
        <v>1932</v>
      </c>
      <c r="C1930" s="3">
        <v>5.2391756486814351</v>
      </c>
      <c r="D1930" s="6">
        <v>2.7224943728328186</v>
      </c>
    </row>
    <row r="1931" spans="2:4">
      <c r="B1931" t="s">
        <v>1933</v>
      </c>
      <c r="C1931" s="3">
        <v>0.19791781352091886</v>
      </c>
      <c r="D1931" s="6">
        <v>0.56286641063370002</v>
      </c>
    </row>
    <row r="1932" spans="2:4">
      <c r="B1932" t="s">
        <v>1934</v>
      </c>
      <c r="C1932" s="3">
        <v>3.1709873456801816</v>
      </c>
      <c r="D1932" s="6">
        <v>1.6237426997099993</v>
      </c>
    </row>
    <row r="1933" spans="2:4">
      <c r="B1933" t="s">
        <v>1935</v>
      </c>
      <c r="C1933" s="3">
        <v>1.0079596776023818</v>
      </c>
      <c r="D1933" s="6">
        <v>5.0562406288700608</v>
      </c>
    </row>
    <row r="1934" spans="2:4">
      <c r="B1934" t="s">
        <v>1936</v>
      </c>
      <c r="C1934" s="3">
        <v>6.6113672082951172E-2</v>
      </c>
      <c r="D1934" s="6">
        <v>4.0920360458449663</v>
      </c>
    </row>
    <row r="1935" spans="2:4">
      <c r="B1935" t="s">
        <v>1937</v>
      </c>
      <c r="C1935" s="3">
        <v>1.1818666958524995</v>
      </c>
      <c r="D1935" s="6">
        <v>1.7529946113536965</v>
      </c>
    </row>
    <row r="1936" spans="2:4">
      <c r="B1936" t="s">
        <v>1938</v>
      </c>
      <c r="C1936" s="3">
        <v>1.3326974898397457</v>
      </c>
      <c r="D1936" s="6">
        <v>1.3199677961544949</v>
      </c>
    </row>
    <row r="1937" spans="2:4">
      <c r="B1937" t="s">
        <v>1939</v>
      </c>
      <c r="C1937" s="3">
        <v>4.3429029160678869</v>
      </c>
      <c r="D1937" s="6">
        <v>1.4506018657322339</v>
      </c>
    </row>
    <row r="1938" spans="2:4">
      <c r="B1938" t="s">
        <v>1940</v>
      </c>
      <c r="C1938" s="3">
        <v>0.58507646281583692</v>
      </c>
      <c r="D1938" s="6">
        <v>1.5687816144475333</v>
      </c>
    </row>
    <row r="1939" spans="2:4">
      <c r="B1939" t="s">
        <v>1941</v>
      </c>
      <c r="C1939" s="3">
        <v>5.6628546571310654</v>
      </c>
      <c r="D1939" s="6">
        <v>1.5193547827863387</v>
      </c>
    </row>
    <row r="1940" spans="2:4">
      <c r="B1940" t="s">
        <v>1942</v>
      </c>
      <c r="C1940" s="3">
        <v>3.6559554047127913</v>
      </c>
      <c r="D1940" s="6">
        <v>1.5640435165075466</v>
      </c>
    </row>
    <row r="1941" spans="2:4">
      <c r="B1941" t="s">
        <v>1943</v>
      </c>
      <c r="C1941" s="3">
        <v>0.94419127350255494</v>
      </c>
      <c r="D1941" s="6">
        <v>1.0646222264503193</v>
      </c>
    </row>
    <row r="1942" spans="2:4">
      <c r="B1942" t="s">
        <v>1944</v>
      </c>
      <c r="C1942" s="3">
        <v>1.2501657367272276</v>
      </c>
      <c r="D1942" s="6">
        <v>4.7218030872322156</v>
      </c>
    </row>
    <row r="1943" spans="2:4">
      <c r="B1943" t="s">
        <v>1945</v>
      </c>
      <c r="C1943" s="3">
        <v>0.592768944191713</v>
      </c>
      <c r="D1943" s="6">
        <v>6.7565804817295181</v>
      </c>
    </row>
    <row r="1944" spans="2:4">
      <c r="B1944" t="s">
        <v>1946</v>
      </c>
      <c r="C1944" s="3">
        <v>0.86065665406462633</v>
      </c>
      <c r="D1944" s="6">
        <v>1.1771264085621005</v>
      </c>
    </row>
    <row r="1945" spans="2:4">
      <c r="B1945" t="s">
        <v>1947</v>
      </c>
      <c r="C1945" s="3">
        <v>1.2142019950108742</v>
      </c>
      <c r="D1945" s="6">
        <v>0.34723714926790455</v>
      </c>
    </row>
    <row r="1946" spans="2:4">
      <c r="B1946" t="s">
        <v>1948</v>
      </c>
      <c r="C1946" s="3">
        <v>0.68184196546015108</v>
      </c>
      <c r="D1946" s="6">
        <v>1.2076929792361519</v>
      </c>
    </row>
    <row r="1947" spans="2:4">
      <c r="B1947" t="s">
        <v>1949</v>
      </c>
      <c r="C1947" s="3">
        <v>5.9607936102386994</v>
      </c>
      <c r="D1947" s="6">
        <v>9.1279387458243981</v>
      </c>
    </row>
    <row r="1948" spans="2:4">
      <c r="B1948" t="s">
        <v>1950</v>
      </c>
      <c r="C1948" s="3">
        <v>0.9869140606002893</v>
      </c>
      <c r="D1948" s="6">
        <v>4.3392344822350362</v>
      </c>
    </row>
    <row r="1949" spans="2:4">
      <c r="B1949" t="s">
        <v>1951</v>
      </c>
      <c r="C1949" s="3">
        <v>1.7577937952793934</v>
      </c>
      <c r="D1949" s="6">
        <v>6.7245925861047731</v>
      </c>
    </row>
    <row r="1950" spans="2:4">
      <c r="B1950" t="s">
        <v>1952</v>
      </c>
      <c r="C1950" s="3">
        <v>3.0544176803333287</v>
      </c>
      <c r="D1950" s="6">
        <v>1.380678021510267</v>
      </c>
    </row>
    <row r="1951" spans="2:4">
      <c r="B1951" t="s">
        <v>1953</v>
      </c>
      <c r="C1951" s="3">
        <v>1.0187546871046034</v>
      </c>
      <c r="D1951" s="6">
        <v>1.8739760855781162</v>
      </c>
    </row>
    <row r="1952" spans="2:4">
      <c r="B1952" t="s">
        <v>1954</v>
      </c>
      <c r="C1952" s="3">
        <v>0.76927144461160535</v>
      </c>
      <c r="D1952" s="6">
        <v>0.78870016352582795</v>
      </c>
    </row>
    <row r="1953" spans="2:4">
      <c r="B1953" t="s">
        <v>1955</v>
      </c>
      <c r="C1953" s="3">
        <v>2.7083797900845177</v>
      </c>
      <c r="D1953" s="6">
        <v>3.1319829927513476</v>
      </c>
    </row>
    <row r="1954" spans="2:4">
      <c r="B1954" t="s">
        <v>1956</v>
      </c>
      <c r="C1954" s="3">
        <v>0.36254596000570727</v>
      </c>
      <c r="D1954" s="6">
        <v>0.27048319841854074</v>
      </c>
    </row>
    <row r="1955" spans="2:4">
      <c r="B1955" t="s">
        <v>1957</v>
      </c>
      <c r="C1955" s="3">
        <v>0.80191737801400909</v>
      </c>
      <c r="D1955" s="6">
        <v>0.34789331189037953</v>
      </c>
    </row>
    <row r="1956" spans="2:4">
      <c r="B1956" t="s">
        <v>1958</v>
      </c>
      <c r="C1956" s="3">
        <v>9.2988104519060695</v>
      </c>
      <c r="D1956" s="6">
        <v>2.8387938097013081</v>
      </c>
    </row>
    <row r="1957" spans="2:4">
      <c r="B1957" t="s">
        <v>1959</v>
      </c>
      <c r="C1957" s="3">
        <v>3.9490223365333743</v>
      </c>
      <c r="D1957" s="6">
        <v>2.5132160386046776</v>
      </c>
    </row>
    <row r="1958" spans="2:4">
      <c r="B1958" t="s">
        <v>1960</v>
      </c>
      <c r="C1958" s="3">
        <v>1.1559212990003063</v>
      </c>
      <c r="D1958" s="6">
        <v>0.79515024496169306</v>
      </c>
    </row>
    <row r="1959" spans="2:4">
      <c r="B1959" t="s">
        <v>1961</v>
      </c>
      <c r="C1959" s="3">
        <v>0.47660380397367119</v>
      </c>
      <c r="D1959" s="6">
        <v>0.45728126391914575</v>
      </c>
    </row>
    <row r="1960" spans="2:4">
      <c r="B1960" t="s">
        <v>1962</v>
      </c>
      <c r="C1960" s="3">
        <v>8.7175639810093823</v>
      </c>
      <c r="D1960" s="6">
        <v>0.63661346244629136</v>
      </c>
    </row>
    <row r="1961" spans="2:4">
      <c r="B1961" t="s">
        <v>1963</v>
      </c>
      <c r="C1961" s="3">
        <v>1.2255729014265069</v>
      </c>
      <c r="D1961" s="6">
        <v>4.8125323596616232</v>
      </c>
    </row>
    <row r="1962" spans="2:4">
      <c r="B1962" t="s">
        <v>1964</v>
      </c>
      <c r="C1962" s="3">
        <v>6.2474134693545569</v>
      </c>
      <c r="D1962" s="6">
        <v>1.2569998688328183</v>
      </c>
    </row>
    <row r="1963" spans="2:4">
      <c r="B1963" t="s">
        <v>1965</v>
      </c>
      <c r="C1963" s="3">
        <v>2.8194858399716685</v>
      </c>
      <c r="D1963" s="6">
        <v>1.3547488480501975</v>
      </c>
    </row>
    <row r="1964" spans="2:4">
      <c r="B1964" t="s">
        <v>1966</v>
      </c>
      <c r="C1964" s="3">
        <v>1.6439565432358423</v>
      </c>
      <c r="D1964" s="6">
        <v>0.94490203289792751</v>
      </c>
    </row>
    <row r="1965" spans="2:4">
      <c r="B1965" t="s">
        <v>1967</v>
      </c>
      <c r="C1965" s="3">
        <v>1.1903197791771198</v>
      </c>
      <c r="D1965" s="6">
        <v>2.9115090921486653</v>
      </c>
    </row>
    <row r="1966" spans="2:4">
      <c r="B1966" t="s">
        <v>1968</v>
      </c>
      <c r="C1966" s="3">
        <v>0.15254685021961123</v>
      </c>
      <c r="D1966" s="6">
        <v>5.7031879500124187</v>
      </c>
    </row>
    <row r="1967" spans="2:4">
      <c r="B1967" t="s">
        <v>1969</v>
      </c>
      <c r="C1967" s="3">
        <v>1.4073450755630139</v>
      </c>
      <c r="D1967" s="6">
        <v>2.6592274912477434</v>
      </c>
    </row>
    <row r="1968" spans="2:4">
      <c r="B1968" t="s">
        <v>1970</v>
      </c>
      <c r="C1968" s="3">
        <v>1.3200733770705111</v>
      </c>
      <c r="D1968" s="6">
        <v>0.23918426290699435</v>
      </c>
    </row>
    <row r="1969" spans="2:4">
      <c r="B1969" t="s">
        <v>1971</v>
      </c>
      <c r="C1969" s="3">
        <v>4.0188516513987516</v>
      </c>
      <c r="D1969" s="6">
        <v>1.2072089643485249</v>
      </c>
    </row>
    <row r="1970" spans="2:4">
      <c r="B1970" t="s">
        <v>1972</v>
      </c>
      <c r="C1970" s="3">
        <v>0.57419963893865311</v>
      </c>
      <c r="D1970" s="6">
        <v>2.630430769569033</v>
      </c>
    </row>
    <row r="1971" spans="2:4">
      <c r="B1971" t="s">
        <v>1973</v>
      </c>
      <c r="C1971" s="3">
        <v>2.0324286473920408</v>
      </c>
      <c r="D1971" s="6">
        <v>1.68249369480224</v>
      </c>
    </row>
    <row r="1972" spans="2:4">
      <c r="B1972" t="s">
        <v>1974</v>
      </c>
      <c r="C1972" s="3">
        <v>5.4927627635510961</v>
      </c>
      <c r="D1972" s="6">
        <v>1.491665266966111</v>
      </c>
    </row>
    <row r="1973" spans="2:4">
      <c r="B1973" t="s">
        <v>1975</v>
      </c>
      <c r="C1973" s="3">
        <v>4.7275910414884441</v>
      </c>
      <c r="D1973" s="6">
        <v>8.2978058903385388E-2</v>
      </c>
    </row>
    <row r="1974" spans="2:4">
      <c r="B1974" t="s">
        <v>1976</v>
      </c>
      <c r="C1974" s="3">
        <v>0.9941972299676739</v>
      </c>
      <c r="D1974" s="6">
        <v>1.3682113730674843</v>
      </c>
    </row>
    <row r="1975" spans="2:4">
      <c r="B1975" t="s">
        <v>1977</v>
      </c>
      <c r="C1975" s="3">
        <v>5.484975479446371</v>
      </c>
      <c r="D1975" s="6">
        <v>0.27771830481473725</v>
      </c>
    </row>
    <row r="1976" spans="2:4">
      <c r="B1976" t="s">
        <v>1978</v>
      </c>
      <c r="C1976" s="3">
        <v>0.77746447883406633</v>
      </c>
      <c r="D1976" s="6">
        <v>1.1798755652226063</v>
      </c>
    </row>
    <row r="1977" spans="2:4">
      <c r="B1977" t="s">
        <v>1979</v>
      </c>
      <c r="C1977" s="3">
        <v>5.1882420271732528</v>
      </c>
      <c r="D1977" s="6">
        <v>16.803379145814009</v>
      </c>
    </row>
    <row r="1978" spans="2:4">
      <c r="B1978" t="s">
        <v>1980</v>
      </c>
      <c r="C1978" s="3">
        <v>3.3801020160363615</v>
      </c>
      <c r="D1978" s="6">
        <v>0.16713148167958214</v>
      </c>
    </row>
    <row r="1979" spans="2:4">
      <c r="B1979" t="s">
        <v>1981</v>
      </c>
      <c r="C1979" s="3">
        <v>1.6346917425747995</v>
      </c>
      <c r="D1979" s="6">
        <v>2.7973919282730364</v>
      </c>
    </row>
    <row r="1980" spans="2:4">
      <c r="B1980" t="s">
        <v>1982</v>
      </c>
      <c r="C1980" s="3">
        <v>2.5184230622693748</v>
      </c>
      <c r="D1980" s="6">
        <v>1.7854880704871128</v>
      </c>
    </row>
    <row r="1981" spans="2:4">
      <c r="B1981" t="s">
        <v>1983</v>
      </c>
      <c r="C1981" s="3">
        <v>1.1341610859260685</v>
      </c>
      <c r="D1981" s="6">
        <v>2.6819283360452446</v>
      </c>
    </row>
    <row r="1982" spans="2:4">
      <c r="B1982" t="s">
        <v>1984</v>
      </c>
      <c r="C1982" s="3">
        <v>3.8269128669108605</v>
      </c>
      <c r="D1982" s="6">
        <v>2.9650419882443524</v>
      </c>
    </row>
    <row r="1983" spans="2:4">
      <c r="B1983" t="s">
        <v>1985</v>
      </c>
      <c r="C1983" s="3">
        <v>3.8272733306042586</v>
      </c>
      <c r="D1983" s="6">
        <v>4.0860528418141451</v>
      </c>
    </row>
    <row r="1984" spans="2:4">
      <c r="B1984" t="s">
        <v>1986</v>
      </c>
      <c r="C1984" s="3">
        <v>1.7373635039554054</v>
      </c>
      <c r="D1984" s="6">
        <v>2.399669057107817</v>
      </c>
    </row>
    <row r="1985" spans="2:4">
      <c r="B1985" t="s">
        <v>1987</v>
      </c>
      <c r="C1985" s="3">
        <v>4.8532781771960583</v>
      </c>
      <c r="D1985" s="6">
        <v>0.71964197402722341</v>
      </c>
    </row>
    <row r="1986" spans="2:4">
      <c r="B1986" t="s">
        <v>1988</v>
      </c>
      <c r="C1986" s="3">
        <v>5.6782834716136774</v>
      </c>
      <c r="D1986" s="6">
        <v>2.6096308205724763</v>
      </c>
    </row>
    <row r="1987" spans="2:4">
      <c r="B1987" t="s">
        <v>1989</v>
      </c>
      <c r="C1987" s="3">
        <v>0.54566832721468883</v>
      </c>
      <c r="D1987" s="6">
        <v>1.1312053477397783</v>
      </c>
    </row>
    <row r="1988" spans="2:4">
      <c r="B1988" t="s">
        <v>1990</v>
      </c>
      <c r="C1988" s="3">
        <v>0.37637453437645896</v>
      </c>
      <c r="D1988" s="6">
        <v>1.5837923339540358</v>
      </c>
    </row>
    <row r="1989" spans="2:4">
      <c r="B1989" t="s">
        <v>1991</v>
      </c>
      <c r="C1989" s="3">
        <v>9.239984091669962</v>
      </c>
      <c r="D1989" s="6">
        <v>3.342888576756827</v>
      </c>
    </row>
    <row r="1990" spans="2:4">
      <c r="B1990" t="s">
        <v>1992</v>
      </c>
      <c r="C1990" s="3">
        <v>1.3523202005753172</v>
      </c>
      <c r="D1990" s="6">
        <v>16.83279118602146</v>
      </c>
    </row>
    <row r="1991" spans="2:4">
      <c r="B1991" t="s">
        <v>1993</v>
      </c>
      <c r="C1991" s="3">
        <v>1.3475339402913491</v>
      </c>
      <c r="D1991" s="6">
        <v>2.9054998872005329</v>
      </c>
    </row>
    <row r="1992" spans="2:4">
      <c r="B1992" t="s">
        <v>1994</v>
      </c>
      <c r="C1992" s="3">
        <v>2.8452976041431266</v>
      </c>
      <c r="D1992" s="6">
        <v>0.1428258308393491</v>
      </c>
    </row>
    <row r="1993" spans="2:4">
      <c r="B1993" t="s">
        <v>1995</v>
      </c>
      <c r="C1993" s="3">
        <v>1.4807820404981329</v>
      </c>
      <c r="D1993" s="6">
        <v>0.2948980461936293</v>
      </c>
    </row>
    <row r="1994" spans="2:4">
      <c r="B1994" t="s">
        <v>1996</v>
      </c>
      <c r="C1994" s="3">
        <v>0.48694585381059985</v>
      </c>
      <c r="D1994" s="6">
        <v>1.0894705440806918</v>
      </c>
    </row>
    <row r="1995" spans="2:4">
      <c r="B1995" t="s">
        <v>1997</v>
      </c>
      <c r="C1995" s="3">
        <v>4.2356337074527595</v>
      </c>
      <c r="D1995" s="6">
        <v>6.493849451215195</v>
      </c>
    </row>
    <row r="1996" spans="2:4">
      <c r="B1996" t="s">
        <v>1998</v>
      </c>
      <c r="C1996" s="3">
        <v>1.5627593703334326</v>
      </c>
      <c r="D1996" s="6">
        <v>2.1080206100741457</v>
      </c>
    </row>
    <row r="1997" spans="2:4">
      <c r="B1997" t="s">
        <v>1999</v>
      </c>
      <c r="C1997" s="3">
        <v>4.824822301307055</v>
      </c>
      <c r="D1997" s="6">
        <v>0.16638531068429591</v>
      </c>
    </row>
    <row r="1998" spans="2:4">
      <c r="B1998" t="s">
        <v>2000</v>
      </c>
      <c r="C1998" s="3">
        <v>1.2125525541472086</v>
      </c>
      <c r="D1998" s="6">
        <v>1.7385121060461932</v>
      </c>
    </row>
    <row r="1999" spans="2:4">
      <c r="B1999" t="s">
        <v>2001</v>
      </c>
      <c r="C1999" s="3">
        <v>1.3159878196350581</v>
      </c>
      <c r="D1999" s="6">
        <v>2.9503431137679041</v>
      </c>
    </row>
    <row r="2000" spans="2:4">
      <c r="B2000" t="s">
        <v>2002</v>
      </c>
      <c r="C2000" s="3">
        <v>3.6433958087043625</v>
      </c>
      <c r="D2000" s="6">
        <v>4.2894675879558291</v>
      </c>
    </row>
    <row r="2001" spans="2:4">
      <c r="B2001" t="s">
        <v>2003</v>
      </c>
      <c r="C2001" s="3">
        <v>0.76375839718324723</v>
      </c>
      <c r="D2001" s="6">
        <v>5.5100875581364601</v>
      </c>
    </row>
    <row r="2002" spans="2:4">
      <c r="B2002" t="s">
        <v>2004</v>
      </c>
      <c r="C2002" s="3">
        <v>4.7240948597748043</v>
      </c>
      <c r="D2002" s="6">
        <v>2.9854872838943738</v>
      </c>
    </row>
    <row r="2003" spans="2:4">
      <c r="B2003" t="s">
        <v>2005</v>
      </c>
      <c r="C2003" s="3">
        <v>0.3077225679431207</v>
      </c>
      <c r="D2003" s="6">
        <v>0.95288278234494395</v>
      </c>
    </row>
    <row r="2004" spans="2:4">
      <c r="B2004" t="s">
        <v>2006</v>
      </c>
      <c r="C2004" s="3">
        <v>2.9448982050665102</v>
      </c>
      <c r="D2004" s="6">
        <v>0.52705085478197233</v>
      </c>
    </row>
    <row r="2005" spans="2:4">
      <c r="B2005" t="s">
        <v>2007</v>
      </c>
      <c r="C2005" s="3">
        <v>1.5147489493236193</v>
      </c>
      <c r="D2005" s="6">
        <v>2.9775833525578381</v>
      </c>
    </row>
    <row r="2006" spans="2:4">
      <c r="B2006" t="s">
        <v>2008</v>
      </c>
      <c r="C2006" s="3">
        <v>3.4450434771978036</v>
      </c>
      <c r="D2006" s="6">
        <v>1.1198335883841601</v>
      </c>
    </row>
    <row r="2007" spans="2:4">
      <c r="B2007" t="s">
        <v>2009</v>
      </c>
      <c r="C2007" s="3">
        <v>2.3151708062653764</v>
      </c>
      <c r="D2007" s="6">
        <v>17.512208438016668</v>
      </c>
    </row>
    <row r="2008" spans="2:4">
      <c r="B2008" t="s">
        <v>2010</v>
      </c>
      <c r="C2008" s="3">
        <v>1.9012566817619141</v>
      </c>
      <c r="D2008" s="6">
        <v>0.79247877392033694</v>
      </c>
    </row>
    <row r="2009" spans="2:4">
      <c r="B2009" t="s">
        <v>2011</v>
      </c>
      <c r="C2009" s="3">
        <v>0.89787851527252349</v>
      </c>
      <c r="D2009" s="6">
        <v>3.0171630870185973</v>
      </c>
    </row>
    <row r="2010" spans="2:4">
      <c r="B2010" t="s">
        <v>2012</v>
      </c>
      <c r="C2010" s="3">
        <v>4.3158800128684316</v>
      </c>
      <c r="D2010" s="6">
        <v>0.56730082087579592</v>
      </c>
    </row>
    <row r="2011" spans="2:4">
      <c r="B2011" t="s">
        <v>2013</v>
      </c>
      <c r="C2011" s="3">
        <v>9.8360720301975082</v>
      </c>
      <c r="D2011" s="6">
        <v>0.15660495878406827</v>
      </c>
    </row>
    <row r="2012" spans="2:4">
      <c r="B2012" t="s">
        <v>2014</v>
      </c>
      <c r="C2012" s="3">
        <v>1.0392642140951873</v>
      </c>
      <c r="D2012" s="6">
        <v>0.52989026519526339</v>
      </c>
    </row>
    <row r="2013" spans="2:4">
      <c r="B2013" t="s">
        <v>2015</v>
      </c>
      <c r="C2013" s="3">
        <v>0.51020598439553655</v>
      </c>
      <c r="D2013" s="6">
        <v>4.840065280237023</v>
      </c>
    </row>
    <row r="2014" spans="2:4">
      <c r="B2014" t="s">
        <v>2016</v>
      </c>
      <c r="C2014" s="3">
        <v>0.70494684880436098</v>
      </c>
      <c r="D2014" s="6">
        <v>0.15785823181103792</v>
      </c>
    </row>
    <row r="2015" spans="2:4">
      <c r="B2015" t="s">
        <v>2017</v>
      </c>
      <c r="C2015" s="3">
        <v>7.3110741489902082</v>
      </c>
      <c r="D2015" s="6">
        <v>1.270201299982439</v>
      </c>
    </row>
    <row r="2016" spans="2:4">
      <c r="B2016" t="s">
        <v>2018</v>
      </c>
      <c r="C2016" s="3">
        <v>0.53594962909871013</v>
      </c>
      <c r="D2016" s="6">
        <v>3.2142125460638051</v>
      </c>
    </row>
    <row r="2017" spans="2:4">
      <c r="B2017" t="s">
        <v>2019</v>
      </c>
      <c r="C2017" s="3">
        <v>1.4858139328516931</v>
      </c>
      <c r="D2017" s="6">
        <v>0.49239496387350101</v>
      </c>
    </row>
    <row r="2018" spans="2:4">
      <c r="B2018" t="s">
        <v>2020</v>
      </c>
      <c r="C2018" s="3">
        <v>2.8212135837384849</v>
      </c>
      <c r="D2018" s="6">
        <v>8.9858468508137945E-2</v>
      </c>
    </row>
    <row r="2019" spans="2:4">
      <c r="B2019" t="s">
        <v>2021</v>
      </c>
      <c r="C2019" s="3">
        <v>4.6166924420840996</v>
      </c>
      <c r="D2019" s="6">
        <v>0.6168354344691247</v>
      </c>
    </row>
    <row r="2020" spans="2:4">
      <c r="B2020" t="s">
        <v>2022</v>
      </c>
      <c r="C2020" s="3">
        <v>1.1536802014531864</v>
      </c>
      <c r="D2020" s="6">
        <v>0.38305579319235805</v>
      </c>
    </row>
    <row r="2021" spans="2:4">
      <c r="B2021" t="s">
        <v>2023</v>
      </c>
      <c r="C2021" s="3">
        <v>3.9741299166595738E-2</v>
      </c>
      <c r="D2021" s="6">
        <v>0.70309029578312521</v>
      </c>
    </row>
    <row r="2022" spans="2:4">
      <c r="B2022" t="s">
        <v>2024</v>
      </c>
      <c r="C2022" s="3">
        <v>2.1595839676337416</v>
      </c>
      <c r="D2022" s="6">
        <v>1.7862436689147576</v>
      </c>
    </row>
    <row r="2023" spans="2:4">
      <c r="B2023" t="s">
        <v>2025</v>
      </c>
      <c r="C2023" s="3">
        <v>0.70436347430292467</v>
      </c>
      <c r="D2023" s="6">
        <v>8.4229545810444595</v>
      </c>
    </row>
    <row r="2024" spans="2:4">
      <c r="B2024" t="s">
        <v>2026</v>
      </c>
      <c r="C2024" s="3">
        <v>1.7238927938501531</v>
      </c>
      <c r="D2024" s="6">
        <v>1.6761821084261177</v>
      </c>
    </row>
    <row r="2025" spans="2:4">
      <c r="B2025" t="s">
        <v>2027</v>
      </c>
      <c r="C2025" s="3">
        <v>1.9426077858891659</v>
      </c>
      <c r="D2025" s="6">
        <v>2.5964062003269026</v>
      </c>
    </row>
    <row r="2026" spans="2:4">
      <c r="B2026" t="s">
        <v>2028</v>
      </c>
      <c r="C2026" s="3">
        <v>1.6766571592801689</v>
      </c>
      <c r="D2026" s="6">
        <v>0.8922796125305188</v>
      </c>
    </row>
    <row r="2027" spans="2:4">
      <c r="B2027" t="s">
        <v>2029</v>
      </c>
      <c r="C2027" s="3">
        <v>1.1429868590541148</v>
      </c>
      <c r="D2027" s="6">
        <v>0.5619277957585731</v>
      </c>
    </row>
    <row r="2028" spans="2:4">
      <c r="B2028" t="s">
        <v>2030</v>
      </c>
      <c r="C2028" s="3">
        <v>0.64966656772117604</v>
      </c>
      <c r="D2028" s="6">
        <v>16.655703945793732</v>
      </c>
    </row>
    <row r="2029" spans="2:4">
      <c r="B2029" t="s">
        <v>2031</v>
      </c>
      <c r="C2029" s="3">
        <v>1.9132280347228998</v>
      </c>
      <c r="D2029" s="6">
        <v>2.2258273771654582</v>
      </c>
    </row>
    <row r="2030" spans="2:4">
      <c r="B2030" t="s">
        <v>2032</v>
      </c>
      <c r="C2030" s="3">
        <v>4.1409139874887897</v>
      </c>
      <c r="D2030" s="6">
        <v>0.558702421582425</v>
      </c>
    </row>
    <row r="2031" spans="2:4">
      <c r="B2031" t="s">
        <v>2033</v>
      </c>
      <c r="C2031" s="3">
        <v>1.0817402991508507</v>
      </c>
      <c r="D2031" s="6">
        <v>0.80162962377361346</v>
      </c>
    </row>
    <row r="2032" spans="2:4">
      <c r="B2032" t="s">
        <v>2034</v>
      </c>
      <c r="C2032" s="3">
        <v>2.2246570516525344E-2</v>
      </c>
      <c r="D2032" s="6">
        <v>8.9618730649502805</v>
      </c>
    </row>
    <row r="2033" spans="2:4">
      <c r="B2033" t="s">
        <v>2035</v>
      </c>
      <c r="C2033" s="3">
        <v>5.3165529219484604</v>
      </c>
      <c r="D2033" s="6">
        <v>1.2659339502902602</v>
      </c>
    </row>
    <row r="2034" spans="2:4">
      <c r="B2034" t="s">
        <v>2036</v>
      </c>
      <c r="C2034" s="3">
        <v>0.4255779887825959</v>
      </c>
      <c r="D2034" s="6">
        <v>0.78119189311894977</v>
      </c>
    </row>
    <row r="2035" spans="2:4">
      <c r="B2035" t="s">
        <v>2037</v>
      </c>
      <c r="C2035" s="3">
        <v>2.2759763846724459</v>
      </c>
      <c r="D2035" s="6">
        <v>4.1255319597660103</v>
      </c>
    </row>
    <row r="2036" spans="2:4">
      <c r="B2036" t="s">
        <v>2038</v>
      </c>
      <c r="C2036" s="3">
        <v>1.5085264065275901</v>
      </c>
      <c r="D2036" s="6">
        <v>0.90248774042975011</v>
      </c>
    </row>
    <row r="2037" spans="2:4">
      <c r="B2037" t="s">
        <v>2039</v>
      </c>
      <c r="C2037" s="3">
        <v>1.2173011886521066</v>
      </c>
      <c r="D2037" s="6">
        <v>4.5774433237931706</v>
      </c>
    </row>
    <row r="2038" spans="2:4">
      <c r="B2038" t="s">
        <v>2040</v>
      </c>
      <c r="C2038" s="3">
        <v>5.0832487714559154</v>
      </c>
      <c r="D2038" s="6">
        <v>3.415622197636659</v>
      </c>
    </row>
    <row r="2039" spans="2:4">
      <c r="B2039" t="s">
        <v>2041</v>
      </c>
      <c r="C2039" s="3">
        <v>6.5554965914259942</v>
      </c>
      <c r="D2039" s="6">
        <v>3.5492689628764817</v>
      </c>
    </row>
    <row r="2040" spans="2:4">
      <c r="B2040" t="s">
        <v>2042</v>
      </c>
      <c r="C2040" s="3">
        <v>2.3481376972930956</v>
      </c>
      <c r="D2040" s="6">
        <v>3.2589557091559875</v>
      </c>
    </row>
    <row r="2041" spans="2:4">
      <c r="B2041" t="s">
        <v>2043</v>
      </c>
      <c r="C2041" s="3">
        <v>3.3683901045336393</v>
      </c>
      <c r="D2041" s="6">
        <v>5.0399771247407772</v>
      </c>
    </row>
    <row r="2042" spans="2:4">
      <c r="B2042" t="s">
        <v>2044</v>
      </c>
      <c r="C2042" s="3">
        <v>2.2966709466336788</v>
      </c>
      <c r="D2042" s="6">
        <v>6.023788192089512</v>
      </c>
    </row>
    <row r="2043" spans="2:4">
      <c r="B2043" t="s">
        <v>2045</v>
      </c>
      <c r="C2043" s="3">
        <v>0.415687988477774</v>
      </c>
      <c r="D2043" s="6">
        <v>0.79827393605921626</v>
      </c>
    </row>
    <row r="2044" spans="2:4">
      <c r="B2044" t="s">
        <v>2046</v>
      </c>
      <c r="C2044" s="3">
        <v>4.0273382548757235</v>
      </c>
      <c r="D2044" s="6">
        <v>5.4331453584030704</v>
      </c>
    </row>
    <row r="2045" spans="2:4">
      <c r="B2045" t="s">
        <v>2047</v>
      </c>
      <c r="C2045" s="3">
        <v>5.0142761274213274</v>
      </c>
      <c r="D2045" s="6">
        <v>1.6209297961519584</v>
      </c>
    </row>
    <row r="2046" spans="2:4">
      <c r="B2046" t="s">
        <v>2048</v>
      </c>
      <c r="C2046" s="3">
        <v>0.98713620769814592</v>
      </c>
      <c r="D2046" s="6">
        <v>3.6639952598225487</v>
      </c>
    </row>
    <row r="2047" spans="2:4">
      <c r="B2047" t="s">
        <v>2049</v>
      </c>
      <c r="C2047" s="3">
        <v>6.0686694672793724</v>
      </c>
      <c r="D2047" s="6">
        <v>1.1670086257750751</v>
      </c>
    </row>
    <row r="2048" spans="2:4">
      <c r="B2048" t="s">
        <v>2050</v>
      </c>
      <c r="C2048" s="3">
        <v>3.1255335938631497</v>
      </c>
      <c r="D2048" s="6">
        <v>4.4661015055603412</v>
      </c>
    </row>
    <row r="2049" spans="2:4">
      <c r="B2049" t="s">
        <v>2051</v>
      </c>
      <c r="C2049" s="3">
        <v>4.217633512215742</v>
      </c>
      <c r="D2049" s="6">
        <v>1.8272053680622031E-2</v>
      </c>
    </row>
    <row r="2050" spans="2:4">
      <c r="B2050" t="s">
        <v>2052</v>
      </c>
      <c r="C2050" s="3">
        <v>0.71970340824806844</v>
      </c>
      <c r="D2050" s="6">
        <v>2.8233617890711473</v>
      </c>
    </row>
    <row r="2051" spans="2:4">
      <c r="B2051" t="s">
        <v>2053</v>
      </c>
      <c r="C2051" s="3">
        <v>0.17006312122758946</v>
      </c>
      <c r="D2051" s="6">
        <v>3.4879329487074635</v>
      </c>
    </row>
    <row r="2052" spans="2:4">
      <c r="B2052" t="s">
        <v>2054</v>
      </c>
      <c r="C2052" s="3">
        <v>0.16393745010993871</v>
      </c>
      <c r="D2052" s="6">
        <v>6.126062164343808</v>
      </c>
    </row>
    <row r="2053" spans="2:4">
      <c r="B2053" t="s">
        <v>2055</v>
      </c>
      <c r="C2053" s="3">
        <v>1.1577882582944494</v>
      </c>
      <c r="D2053" s="6">
        <v>1.5707502305403362</v>
      </c>
    </row>
    <row r="2054" spans="2:4">
      <c r="B2054" t="s">
        <v>2056</v>
      </c>
      <c r="C2054" s="3">
        <v>2.351872970596101</v>
      </c>
      <c r="D2054" s="6">
        <v>3.6263205712022866</v>
      </c>
    </row>
    <row r="2055" spans="2:4">
      <c r="B2055" t="s">
        <v>2057</v>
      </c>
      <c r="C2055" s="3">
        <v>0.22475626679419036</v>
      </c>
      <c r="D2055" s="6">
        <v>2.292660231599307</v>
      </c>
    </row>
    <row r="2056" spans="2:4">
      <c r="B2056" t="s">
        <v>2058</v>
      </c>
      <c r="C2056" s="3">
        <v>4.1488049769223831</v>
      </c>
      <c r="D2056" s="6">
        <v>1.1048123138482731</v>
      </c>
    </row>
    <row r="2057" spans="2:4">
      <c r="B2057" t="s">
        <v>2059</v>
      </c>
      <c r="C2057" s="3">
        <v>1.2236378669044727</v>
      </c>
      <c r="D2057" s="6">
        <v>6.1345248585940011</v>
      </c>
    </row>
    <row r="2058" spans="2:4">
      <c r="B2058" t="s">
        <v>2060</v>
      </c>
      <c r="C2058" s="3">
        <v>1.975128448078731</v>
      </c>
      <c r="D2058" s="6">
        <v>1.2776196955270294</v>
      </c>
    </row>
    <row r="2059" spans="2:4">
      <c r="B2059" t="s">
        <v>2061</v>
      </c>
      <c r="C2059" s="3">
        <v>3.3977377708769554</v>
      </c>
      <c r="D2059" s="6">
        <v>4.8592323688615968</v>
      </c>
    </row>
    <row r="2060" spans="2:4">
      <c r="B2060" t="s">
        <v>2062</v>
      </c>
      <c r="C2060" s="3">
        <v>1.8166535979257215</v>
      </c>
      <c r="D2060" s="6">
        <v>2.9784985682509397</v>
      </c>
    </row>
    <row r="2061" spans="2:4">
      <c r="B2061" t="s">
        <v>2063</v>
      </c>
      <c r="C2061" s="3">
        <v>3.1641516566508341</v>
      </c>
      <c r="D2061" s="6">
        <v>2.294190789346743</v>
      </c>
    </row>
    <row r="2062" spans="2:4">
      <c r="B2062" t="s">
        <v>2064</v>
      </c>
      <c r="C2062" s="3">
        <v>0.43053388896986922</v>
      </c>
      <c r="D2062" s="6">
        <v>0.39959857234170354</v>
      </c>
    </row>
    <row r="2063" spans="2:4">
      <c r="B2063" t="s">
        <v>2065</v>
      </c>
      <c r="C2063" s="3">
        <v>7.8862424224650729</v>
      </c>
      <c r="D2063" s="6">
        <v>0.76106831029136235</v>
      </c>
    </row>
    <row r="2064" spans="2:4">
      <c r="B2064" t="s">
        <v>2066</v>
      </c>
      <c r="C2064" s="3">
        <v>6.5622966039663506</v>
      </c>
      <c r="D2064" s="6">
        <v>0.35280763873083404</v>
      </c>
    </row>
    <row r="2065" spans="2:4">
      <c r="B2065" t="s">
        <v>2067</v>
      </c>
      <c r="C2065" s="3">
        <v>0.8700532474054341</v>
      </c>
      <c r="D2065" s="6">
        <v>1.0908150333290008</v>
      </c>
    </row>
    <row r="2066" spans="2:4">
      <c r="B2066" t="s">
        <v>2068</v>
      </c>
      <c r="C2066" s="3">
        <v>0.17464660808861371</v>
      </c>
      <c r="D2066" s="6">
        <v>4.998171072303963</v>
      </c>
    </row>
    <row r="2067" spans="2:4">
      <c r="B2067" t="s">
        <v>2069</v>
      </c>
      <c r="C2067" s="3">
        <v>2.3727163231699757</v>
      </c>
      <c r="D2067" s="6">
        <v>0.62098171176702854</v>
      </c>
    </row>
    <row r="2068" spans="2:4">
      <c r="B2068" t="s">
        <v>2070</v>
      </c>
      <c r="C2068" s="3">
        <v>1.6981948499573036</v>
      </c>
      <c r="D2068" s="6">
        <v>3.4570338346308604</v>
      </c>
    </row>
    <row r="2069" spans="2:4">
      <c r="B2069" t="s">
        <v>2071</v>
      </c>
      <c r="C2069" s="3">
        <v>4.5835172517553993</v>
      </c>
      <c r="D2069" s="6">
        <v>1.2646537960859077</v>
      </c>
    </row>
    <row r="2070" spans="2:4">
      <c r="B2070" t="s">
        <v>2072</v>
      </c>
      <c r="C2070" s="3">
        <v>2.8096580373338571</v>
      </c>
      <c r="D2070" s="6">
        <v>7.666668031003768</v>
      </c>
    </row>
    <row r="2071" spans="2:4">
      <c r="B2071" t="s">
        <v>2073</v>
      </c>
      <c r="C2071" s="3">
        <v>0.89536333324362383</v>
      </c>
      <c r="D2071" s="6">
        <v>2.1413568797327964</v>
      </c>
    </row>
    <row r="2072" spans="2:4">
      <c r="B2072" t="s">
        <v>2074</v>
      </c>
      <c r="C2072" s="3">
        <v>1.6098946070667919</v>
      </c>
      <c r="D2072" s="6">
        <v>6.4537354128514961</v>
      </c>
    </row>
    <row r="2073" spans="2:4">
      <c r="B2073" t="s">
        <v>2075</v>
      </c>
      <c r="C2073" s="3">
        <v>5.2579066855516219</v>
      </c>
      <c r="D2073" s="6">
        <v>0.90584009482163941</v>
      </c>
    </row>
    <row r="2074" spans="2:4">
      <c r="B2074" t="s">
        <v>2076</v>
      </c>
      <c r="C2074" s="3">
        <v>4.4168792978337024</v>
      </c>
      <c r="D2074" s="6">
        <v>4.8230401818655766</v>
      </c>
    </row>
    <row r="2075" spans="2:4">
      <c r="B2075" t="s">
        <v>2077</v>
      </c>
      <c r="C2075" s="3">
        <v>4.4004899576894747</v>
      </c>
      <c r="D2075" s="6">
        <v>0.76979480007343026</v>
      </c>
    </row>
    <row r="2076" spans="2:4">
      <c r="B2076" t="s">
        <v>2078</v>
      </c>
      <c r="C2076" s="3">
        <v>3.2623288221188713</v>
      </c>
      <c r="D2076" s="6">
        <v>1.9878019436311019</v>
      </c>
    </row>
    <row r="2077" spans="2:4">
      <c r="B2077" t="s">
        <v>2079</v>
      </c>
      <c r="C2077" s="3">
        <v>2.4947834280050425</v>
      </c>
      <c r="D2077" s="6">
        <v>6.8470878768639609E-2</v>
      </c>
    </row>
    <row r="2078" spans="2:4">
      <c r="B2078" t="s">
        <v>2080</v>
      </c>
      <c r="C2078" s="3">
        <v>4.3798341383693611</v>
      </c>
      <c r="D2078" s="6">
        <v>4.4278802211583494</v>
      </c>
    </row>
    <row r="2079" spans="2:4">
      <c r="B2079" t="s">
        <v>2081</v>
      </c>
      <c r="C2079" s="3">
        <v>0.52261011254154011</v>
      </c>
      <c r="D2079" s="6">
        <v>0.31864014745935343</v>
      </c>
    </row>
    <row r="2080" spans="2:4">
      <c r="B2080" t="s">
        <v>2082</v>
      </c>
      <c r="C2080" s="3">
        <v>0.85127079814240458</v>
      </c>
      <c r="D2080" s="6">
        <v>0.93883250485830716</v>
      </c>
    </row>
    <row r="2081" spans="2:4">
      <c r="B2081" t="s">
        <v>2083</v>
      </c>
      <c r="C2081" s="3">
        <v>10.114730317742755</v>
      </c>
      <c r="D2081" s="6">
        <v>0.43071705047432163</v>
      </c>
    </row>
    <row r="2082" spans="2:4">
      <c r="B2082" t="s">
        <v>2084</v>
      </c>
      <c r="C2082" s="3">
        <v>1.7295723562494323</v>
      </c>
      <c r="D2082" s="6">
        <v>0.36083457859143875</v>
      </c>
    </row>
    <row r="2083" spans="2:4">
      <c r="B2083" t="s">
        <v>2085</v>
      </c>
      <c r="C2083" s="3">
        <v>2.7501301483653982</v>
      </c>
      <c r="D2083" s="6">
        <v>0.31692960391081171</v>
      </c>
    </row>
    <row r="2084" spans="2:4">
      <c r="B2084" t="s">
        <v>2086</v>
      </c>
      <c r="C2084" s="3">
        <v>1.6238521329308031</v>
      </c>
      <c r="D2084" s="6">
        <v>0.58624936411171125</v>
      </c>
    </row>
    <row r="2085" spans="2:4">
      <c r="B2085" t="s">
        <v>2087</v>
      </c>
      <c r="C2085" s="3">
        <v>2.2461369589667135</v>
      </c>
      <c r="D2085" s="6">
        <v>0.31104792215129273</v>
      </c>
    </row>
    <row r="2086" spans="2:4">
      <c r="B2086" t="s">
        <v>2088</v>
      </c>
      <c r="C2086" s="3">
        <v>3.1921578782681381</v>
      </c>
      <c r="D2086" s="6">
        <v>2.040666244679552</v>
      </c>
    </row>
    <row r="2087" spans="2:4">
      <c r="B2087" t="s">
        <v>2089</v>
      </c>
      <c r="C2087" s="3">
        <v>6.8329521122313297</v>
      </c>
      <c r="D2087" s="6">
        <v>1.8204197634302515</v>
      </c>
    </row>
    <row r="2088" spans="2:4">
      <c r="B2088" t="s">
        <v>2090</v>
      </c>
      <c r="C2088" s="3">
        <v>5.098610407370531</v>
      </c>
      <c r="D2088" s="6">
        <v>0.12663373253378041</v>
      </c>
    </row>
    <row r="2089" spans="2:4">
      <c r="B2089" t="s">
        <v>2091</v>
      </c>
      <c r="C2089" s="3">
        <v>0.91219346010613067</v>
      </c>
      <c r="D2089" s="6">
        <v>4.4311849079777925</v>
      </c>
    </row>
    <row r="2090" spans="2:4">
      <c r="B2090" t="s">
        <v>2092</v>
      </c>
      <c r="C2090" s="3">
        <v>0.41324599822261948</v>
      </c>
      <c r="D2090" s="6">
        <v>4.9374270166001999</v>
      </c>
    </row>
    <row r="2091" spans="2:4">
      <c r="B2091" t="s">
        <v>2093</v>
      </c>
      <c r="C2091" s="3">
        <v>2.9814186503462476</v>
      </c>
      <c r="D2091" s="6">
        <v>1.5609606685219326</v>
      </c>
    </row>
    <row r="2092" spans="2:4">
      <c r="B2092" t="s">
        <v>2094</v>
      </c>
      <c r="C2092" s="3">
        <v>17.852920071162401</v>
      </c>
      <c r="D2092" s="6">
        <v>5.1181705139794893</v>
      </c>
    </row>
    <row r="2093" spans="2:4">
      <c r="B2093" t="s">
        <v>2095</v>
      </c>
      <c r="C2093" s="3">
        <v>3.6964437814058764</v>
      </c>
      <c r="D2093" s="6">
        <v>2.9449791499504503</v>
      </c>
    </row>
    <row r="2094" spans="2:4">
      <c r="B2094" t="s">
        <v>2096</v>
      </c>
      <c r="C2094" s="3">
        <v>0.40211582413904862</v>
      </c>
      <c r="D2094" s="6">
        <v>5.5529241796508897</v>
      </c>
    </row>
    <row r="2095" spans="2:4">
      <c r="B2095" t="s">
        <v>2097</v>
      </c>
      <c r="C2095" s="3">
        <v>2.8468831823096599</v>
      </c>
      <c r="D2095" s="6">
        <v>1.1890869981619818</v>
      </c>
    </row>
    <row r="2096" spans="2:4">
      <c r="B2096" t="s">
        <v>2098</v>
      </c>
      <c r="C2096" s="3">
        <v>0.31435490431175828</v>
      </c>
      <c r="D2096" s="6">
        <v>1.4646219130860099</v>
      </c>
    </row>
    <row r="2097" spans="2:4">
      <c r="B2097" t="s">
        <v>2099</v>
      </c>
      <c r="C2097" s="3">
        <v>3.5082451114064641</v>
      </c>
      <c r="D2097" s="6">
        <v>1.095242621315863</v>
      </c>
    </row>
    <row r="2098" spans="2:4">
      <c r="B2098" t="s">
        <v>2100</v>
      </c>
      <c r="C2098" s="3">
        <v>5.0306351534758766</v>
      </c>
      <c r="D2098" s="6">
        <v>5.3185027544899288</v>
      </c>
    </row>
    <row r="2099" spans="2:4">
      <c r="B2099" t="s">
        <v>2101</v>
      </c>
      <c r="C2099" s="3">
        <v>1.0573680759679845E-2</v>
      </c>
      <c r="D2099" s="6">
        <v>2.4408384852483693</v>
      </c>
    </row>
    <row r="2100" spans="2:4">
      <c r="B2100" t="s">
        <v>2102</v>
      </c>
      <c r="C2100" s="3">
        <v>0.38134344660047326</v>
      </c>
      <c r="D2100" s="6">
        <v>1.9685071690666816</v>
      </c>
    </row>
    <row r="2101" spans="2:4">
      <c r="B2101" t="s">
        <v>2103</v>
      </c>
      <c r="C2101" s="3">
        <v>2.6260034133778225</v>
      </c>
      <c r="D2101" s="6">
        <v>5.8898895186825611</v>
      </c>
    </row>
    <row r="2102" spans="2:4">
      <c r="B2102" t="s">
        <v>2104</v>
      </c>
      <c r="C2102" s="3">
        <v>4.5596860754875088</v>
      </c>
      <c r="D2102" s="6">
        <v>0.73841241120548062</v>
      </c>
    </row>
    <row r="2103" spans="2:4">
      <c r="B2103" t="s">
        <v>2105</v>
      </c>
      <c r="C2103" s="3">
        <v>1.8370958858296107</v>
      </c>
      <c r="D2103" s="6">
        <v>2.6810688255034956</v>
      </c>
    </row>
    <row r="2104" spans="2:4">
      <c r="B2104" t="s">
        <v>2106</v>
      </c>
      <c r="C2104" s="3">
        <v>1.3029756718896479</v>
      </c>
      <c r="D2104" s="6">
        <v>0.4841742818602488</v>
      </c>
    </row>
    <row r="2105" spans="2:4">
      <c r="B2105" t="s">
        <v>2107</v>
      </c>
      <c r="C2105" s="3">
        <v>0.23073510932240288</v>
      </c>
      <c r="D2105" s="6">
        <v>2.0371055763680457</v>
      </c>
    </row>
    <row r="2106" spans="2:4">
      <c r="B2106" t="s">
        <v>2108</v>
      </c>
      <c r="C2106" s="3">
        <v>0.16401046179644563</v>
      </c>
      <c r="D2106" s="6">
        <v>0.4849312485693138</v>
      </c>
    </row>
    <row r="2107" spans="2:4">
      <c r="B2107" t="s">
        <v>2109</v>
      </c>
      <c r="C2107" s="3">
        <v>0.46784365218726065</v>
      </c>
      <c r="D2107" s="6">
        <v>4.6844145363084113</v>
      </c>
    </row>
    <row r="2108" spans="2:4">
      <c r="B2108" t="s">
        <v>2110</v>
      </c>
      <c r="C2108" s="3">
        <v>1.1897524096430534</v>
      </c>
      <c r="D2108" s="6">
        <v>0.21725032598436494</v>
      </c>
    </row>
    <row r="2109" spans="2:4">
      <c r="B2109" t="s">
        <v>2111</v>
      </c>
      <c r="C2109" s="3">
        <v>4.1233262534591226</v>
      </c>
      <c r="D2109" s="6">
        <v>0.64436012758419126</v>
      </c>
    </row>
    <row r="2110" spans="2:4">
      <c r="B2110" t="s">
        <v>2112</v>
      </c>
      <c r="C2110" s="3">
        <v>2.3354090750478536</v>
      </c>
      <c r="D2110" s="6">
        <v>0.46225216061184388</v>
      </c>
    </row>
    <row r="2111" spans="2:4">
      <c r="B2111" t="s">
        <v>2113</v>
      </c>
      <c r="C2111" s="3">
        <v>1.8884244458981942</v>
      </c>
      <c r="D2111" s="6">
        <v>4.183989515278518</v>
      </c>
    </row>
    <row r="2112" spans="2:4">
      <c r="B2112" t="s">
        <v>2114</v>
      </c>
      <c r="C2112" s="3">
        <v>0.90017534998632964</v>
      </c>
      <c r="D2112" s="6">
        <v>3.9364318513534093</v>
      </c>
    </row>
    <row r="2113" spans="2:4">
      <c r="B2113" t="s">
        <v>2115</v>
      </c>
      <c r="C2113" s="3">
        <v>1.3190437934362018</v>
      </c>
      <c r="D2113" s="6">
        <v>2.8010500190721288</v>
      </c>
    </row>
    <row r="2114" spans="2:4">
      <c r="B2114" t="s">
        <v>2116</v>
      </c>
      <c r="C2114" s="3">
        <v>4.5927948745036815</v>
      </c>
      <c r="D2114" s="6">
        <v>4.6094378379249727</v>
      </c>
    </row>
    <row r="2115" spans="2:4">
      <c r="B2115" t="s">
        <v>2117</v>
      </c>
      <c r="C2115" s="3">
        <v>9.0355706350690408</v>
      </c>
      <c r="D2115" s="6">
        <v>4.9879634772380488</v>
      </c>
    </row>
    <row r="2116" spans="2:4">
      <c r="B2116" t="s">
        <v>2118</v>
      </c>
      <c r="C2116" s="3">
        <v>2.2533852017341949</v>
      </c>
      <c r="D2116" s="6">
        <v>3.0857760905688099</v>
      </c>
    </row>
    <row r="2117" spans="2:4">
      <c r="B2117" t="s">
        <v>2119</v>
      </c>
      <c r="C2117" s="3">
        <v>1.3080522986330512</v>
      </c>
      <c r="D2117" s="6">
        <v>1.6793454661013052</v>
      </c>
    </row>
    <row r="2118" spans="2:4">
      <c r="B2118" t="s">
        <v>2120</v>
      </c>
      <c r="C2118" s="3">
        <v>1.2225508100439453</v>
      </c>
      <c r="D2118" s="6">
        <v>17.621011933349855</v>
      </c>
    </row>
    <row r="2119" spans="2:4">
      <c r="B2119" t="s">
        <v>2121</v>
      </c>
      <c r="C2119" s="3">
        <v>0.8202163888091103</v>
      </c>
      <c r="D2119" s="6">
        <v>15.348035920077265</v>
      </c>
    </row>
    <row r="2120" spans="2:4">
      <c r="B2120" t="s">
        <v>2122</v>
      </c>
      <c r="C2120" s="3">
        <v>1.682675113636753</v>
      </c>
      <c r="D2120" s="6">
        <v>0.25775871871950251</v>
      </c>
    </row>
    <row r="2121" spans="2:4">
      <c r="B2121" t="s">
        <v>2123</v>
      </c>
      <c r="C2121" s="3">
        <v>1.2288600954386633</v>
      </c>
      <c r="D2121" s="6">
        <v>2.7396677270276104</v>
      </c>
    </row>
    <row r="2122" spans="2:4">
      <c r="B2122" t="s">
        <v>2124</v>
      </c>
      <c r="C2122" s="3">
        <v>0.42020875608925889</v>
      </c>
      <c r="D2122" s="6">
        <v>0.13135898647722921</v>
      </c>
    </row>
    <row r="2123" spans="2:4">
      <c r="B2123" t="s">
        <v>2125</v>
      </c>
      <c r="C2123" s="3">
        <v>2.4176792104842755</v>
      </c>
      <c r="D2123" s="6">
        <v>5.7090888468259813</v>
      </c>
    </row>
    <row r="2124" spans="2:4">
      <c r="B2124" t="s">
        <v>2126</v>
      </c>
      <c r="C2124" s="3">
        <v>12.742424437960858</v>
      </c>
      <c r="D2124" s="6">
        <v>1.1846805395811151</v>
      </c>
    </row>
    <row r="2125" spans="2:4">
      <c r="B2125" t="s">
        <v>2127</v>
      </c>
      <c r="C2125" s="3">
        <v>0.77516414108281717</v>
      </c>
      <c r="D2125" s="6">
        <v>3.2359696764017216</v>
      </c>
    </row>
    <row r="2126" spans="2:4">
      <c r="B2126" t="s">
        <v>2128</v>
      </c>
      <c r="C2126" s="3">
        <v>0.83209596936999008</v>
      </c>
      <c r="D2126" s="6">
        <v>0.51467154395275783</v>
      </c>
    </row>
    <row r="2127" spans="2:4">
      <c r="B2127" t="s">
        <v>2129</v>
      </c>
      <c r="C2127" s="3">
        <v>10.702394940507089</v>
      </c>
      <c r="D2127" s="6">
        <v>7.5650326500545253</v>
      </c>
    </row>
    <row r="2128" spans="2:4">
      <c r="B2128" t="s">
        <v>2130</v>
      </c>
      <c r="C2128" s="3">
        <v>0.41139076711345179</v>
      </c>
      <c r="D2128" s="6">
        <v>9.6507690361284091</v>
      </c>
    </row>
    <row r="2129" spans="2:4">
      <c r="B2129" t="s">
        <v>2131</v>
      </c>
      <c r="C2129" s="3">
        <v>0.99056224050452379</v>
      </c>
      <c r="D2129" s="6">
        <v>0.44848939305167884</v>
      </c>
    </row>
    <row r="2130" spans="2:4">
      <c r="B2130" t="s">
        <v>2132</v>
      </c>
      <c r="C2130" s="3">
        <v>0.57194076881414402</v>
      </c>
      <c r="D2130" s="6">
        <v>0.35521137513064316</v>
      </c>
    </row>
    <row r="2131" spans="2:4">
      <c r="B2131" t="s">
        <v>2133</v>
      </c>
      <c r="C2131" s="3">
        <v>1.0752964404721059</v>
      </c>
      <c r="D2131" s="6">
        <v>1.8435645676293031</v>
      </c>
    </row>
    <row r="2132" spans="2:4">
      <c r="B2132" t="s">
        <v>2134</v>
      </c>
      <c r="C2132" s="3">
        <v>0.38025564830450798</v>
      </c>
      <c r="D2132" s="6">
        <v>0.80808985491610064</v>
      </c>
    </row>
    <row r="2133" spans="2:4">
      <c r="B2133" t="s">
        <v>2135</v>
      </c>
      <c r="C2133" s="3">
        <v>1.4738947276166665</v>
      </c>
      <c r="D2133" s="6">
        <v>4.7727517614797623</v>
      </c>
    </row>
    <row r="2134" spans="2:4">
      <c r="B2134" t="s">
        <v>2136</v>
      </c>
      <c r="C2134" s="3">
        <v>2.3340663704008042</v>
      </c>
      <c r="D2134" s="6">
        <v>0.40550960728324892</v>
      </c>
    </row>
    <row r="2135" spans="2:4">
      <c r="B2135" t="s">
        <v>2137</v>
      </c>
      <c r="C2135" s="3">
        <v>2.8149162557009131</v>
      </c>
      <c r="D2135" s="6">
        <v>0.34786225270552185</v>
      </c>
    </row>
    <row r="2136" spans="2:4">
      <c r="B2136" t="s">
        <v>2138</v>
      </c>
      <c r="C2136" s="3">
        <v>0.80333257455513452</v>
      </c>
      <c r="D2136" s="6">
        <v>1.4510569050296158</v>
      </c>
    </row>
    <row r="2137" spans="2:4">
      <c r="B2137" t="s">
        <v>2139</v>
      </c>
      <c r="C2137" s="3">
        <v>0.22966251008491007</v>
      </c>
      <c r="D2137" s="6">
        <v>2.724784447992123</v>
      </c>
    </row>
    <row r="2138" spans="2:4">
      <c r="B2138" t="s">
        <v>2140</v>
      </c>
      <c r="C2138" s="3">
        <v>1.2919644342168486</v>
      </c>
      <c r="D2138" s="6">
        <v>3.4681075135342874</v>
      </c>
    </row>
    <row r="2139" spans="2:4">
      <c r="B2139" t="s">
        <v>2141</v>
      </c>
      <c r="C2139" s="3">
        <v>0.33763343704903487</v>
      </c>
      <c r="D2139" s="6">
        <v>1.0742149087714572</v>
      </c>
    </row>
    <row r="2140" spans="2:4">
      <c r="B2140" t="s">
        <v>2142</v>
      </c>
      <c r="C2140" s="3">
        <v>1.1977528465697951</v>
      </c>
      <c r="D2140" s="6">
        <v>1.9922077152715718</v>
      </c>
    </row>
    <row r="2141" spans="2:4">
      <c r="B2141" t="s">
        <v>2143</v>
      </c>
      <c r="C2141" s="3">
        <v>3.0221662906915276</v>
      </c>
      <c r="D2141" s="6">
        <v>3.2073863665691071</v>
      </c>
    </row>
    <row r="2142" spans="2:4">
      <c r="B2142" t="s">
        <v>2144</v>
      </c>
      <c r="C2142" s="3">
        <v>0.16521447567991066</v>
      </c>
      <c r="D2142" s="6">
        <v>4.6055373738755838</v>
      </c>
    </row>
    <row r="2143" spans="2:4">
      <c r="B2143" t="s">
        <v>2145</v>
      </c>
      <c r="C2143" s="3">
        <v>1.6600160196843725</v>
      </c>
      <c r="D2143" s="6">
        <v>6.8173557167549994</v>
      </c>
    </row>
    <row r="2144" spans="2:4">
      <c r="B2144" t="s">
        <v>2146</v>
      </c>
      <c r="C2144" s="3">
        <v>1.9309076841508097</v>
      </c>
      <c r="D2144" s="6">
        <v>0.79578674579395714</v>
      </c>
    </row>
    <row r="2145" spans="2:4">
      <c r="B2145" t="s">
        <v>2147</v>
      </c>
      <c r="C2145" s="3">
        <v>2.5646851761576066</v>
      </c>
      <c r="D2145" s="6">
        <v>1.7817995060888632</v>
      </c>
    </row>
    <row r="2146" spans="2:4">
      <c r="B2146" t="s">
        <v>2148</v>
      </c>
      <c r="C2146" s="3">
        <v>5.4764031712663579</v>
      </c>
      <c r="D2146" s="6">
        <v>2.3332291945271111</v>
      </c>
    </row>
    <row r="2147" spans="2:4">
      <c r="B2147" t="s">
        <v>2149</v>
      </c>
      <c r="C2147" s="3">
        <v>1.1747700679277531</v>
      </c>
      <c r="D2147" s="6">
        <v>1.0088053433883739</v>
      </c>
    </row>
    <row r="2148" spans="2:4">
      <c r="B2148" t="s">
        <v>2150</v>
      </c>
      <c r="C2148" s="3">
        <v>0.27264739741079758</v>
      </c>
      <c r="D2148" s="6">
        <v>3.693342821349757</v>
      </c>
    </row>
    <row r="2149" spans="2:4">
      <c r="B2149" t="s">
        <v>2151</v>
      </c>
      <c r="C2149" s="3">
        <v>1.7741222129257674</v>
      </c>
      <c r="D2149" s="6">
        <v>0.73169251854606832</v>
      </c>
    </row>
    <row r="2150" spans="2:4">
      <c r="B2150" t="s">
        <v>2152</v>
      </c>
      <c r="C2150" s="3">
        <v>6.6258904898628765</v>
      </c>
      <c r="D2150" s="6">
        <v>30.218439352122591</v>
      </c>
    </row>
    <row r="2151" spans="2:4">
      <c r="B2151" t="s">
        <v>2153</v>
      </c>
      <c r="C2151" s="3">
        <v>3.7954565723093254</v>
      </c>
      <c r="D2151" s="6">
        <v>4.867812133469438</v>
      </c>
    </row>
    <row r="2152" spans="2:4">
      <c r="B2152" t="s">
        <v>2154</v>
      </c>
      <c r="C2152" s="3">
        <v>5.4719481118056059</v>
      </c>
      <c r="D2152" s="6">
        <v>0.88639667217542806</v>
      </c>
    </row>
    <row r="2153" spans="2:4">
      <c r="B2153" t="s">
        <v>2155</v>
      </c>
      <c r="C2153" s="3">
        <v>11.242358741501997</v>
      </c>
      <c r="D2153" s="6">
        <v>4.4592587555551777</v>
      </c>
    </row>
    <row r="2154" spans="2:4">
      <c r="B2154" t="s">
        <v>2156</v>
      </c>
      <c r="C2154" s="3">
        <v>0.86536029845671802</v>
      </c>
      <c r="D2154" s="6">
        <v>20.934664330485468</v>
      </c>
    </row>
    <row r="2155" spans="2:4">
      <c r="B2155" t="s">
        <v>2157</v>
      </c>
      <c r="C2155" s="3">
        <v>2.8169065774445503</v>
      </c>
      <c r="D2155" s="6">
        <v>0.26346210990934116</v>
      </c>
    </row>
    <row r="2156" spans="2:4">
      <c r="B2156" t="s">
        <v>2158</v>
      </c>
      <c r="C2156" s="3">
        <v>1.5517659822673742</v>
      </c>
      <c r="D2156" s="6">
        <v>0.51561342061928206</v>
      </c>
    </row>
    <row r="2157" spans="2:4">
      <c r="B2157" t="s">
        <v>2159</v>
      </c>
      <c r="C2157" s="3">
        <v>7.5688701236621872E-2</v>
      </c>
      <c r="D2157" s="6">
        <v>7.3439785885324644</v>
      </c>
    </row>
    <row r="2158" spans="2:4">
      <c r="B2158" t="s">
        <v>2160</v>
      </c>
      <c r="C2158" s="3">
        <v>0.9307326257281785</v>
      </c>
      <c r="D2158" s="6">
        <v>0.59438307941121282</v>
      </c>
    </row>
    <row r="2159" spans="2:4">
      <c r="B2159" t="s">
        <v>2161</v>
      </c>
      <c r="C2159" s="3">
        <v>4.1563009569332428</v>
      </c>
      <c r="D2159" s="6">
        <v>0.41632499558463965</v>
      </c>
    </row>
    <row r="2160" spans="2:4">
      <c r="B2160" t="s">
        <v>2162</v>
      </c>
      <c r="C2160" s="3">
        <v>7.0205036836583883</v>
      </c>
      <c r="D2160" s="6">
        <v>1.7934822196019067</v>
      </c>
    </row>
    <row r="2161" spans="2:4">
      <c r="B2161" t="s">
        <v>2163</v>
      </c>
      <c r="C2161" s="3">
        <v>5.2900649425605408</v>
      </c>
      <c r="D2161" s="6">
        <v>0.10359373973922098</v>
      </c>
    </row>
    <row r="2162" spans="2:4">
      <c r="B2162" t="s">
        <v>2164</v>
      </c>
      <c r="C2162" s="3">
        <v>7.0000280399738166</v>
      </c>
      <c r="D2162" s="6">
        <v>2.0089003883873313</v>
      </c>
    </row>
    <row r="2163" spans="2:4">
      <c r="B2163" t="s">
        <v>2165</v>
      </c>
      <c r="C2163" s="3">
        <v>6.9613423536939365</v>
      </c>
      <c r="D2163" s="6">
        <v>7.8193321593790657</v>
      </c>
    </row>
    <row r="2164" spans="2:4">
      <c r="B2164" t="s">
        <v>2166</v>
      </c>
      <c r="C2164" s="3">
        <v>3.5678024137064335</v>
      </c>
      <c r="D2164" s="6">
        <v>7.6710250216652147</v>
      </c>
    </row>
    <row r="2165" spans="2:4">
      <c r="B2165" t="s">
        <v>2167</v>
      </c>
      <c r="C2165" s="3">
        <v>1.5722476948437998</v>
      </c>
      <c r="D2165" s="6">
        <v>1.5345828897247575</v>
      </c>
    </row>
    <row r="2166" spans="2:4">
      <c r="B2166" t="s">
        <v>2168</v>
      </c>
      <c r="C2166" s="3">
        <v>1.6308564983377747</v>
      </c>
      <c r="D2166" s="6">
        <v>1.0674324333685252</v>
      </c>
    </row>
    <row r="2167" spans="2:4">
      <c r="B2167" t="s">
        <v>2169</v>
      </c>
      <c r="C2167" s="3">
        <v>6.3139039009703701</v>
      </c>
      <c r="D2167" s="6">
        <v>7.9899607899584417</v>
      </c>
    </row>
    <row r="2168" spans="2:4">
      <c r="B2168" t="s">
        <v>2170</v>
      </c>
      <c r="C2168" s="3">
        <v>2.3432022321409001</v>
      </c>
      <c r="D2168" s="6">
        <v>6.2353231788646628</v>
      </c>
    </row>
    <row r="2169" spans="2:4">
      <c r="B2169" t="s">
        <v>2171</v>
      </c>
      <c r="C2169" s="3">
        <v>0.88616272255625828</v>
      </c>
      <c r="D2169" s="6">
        <v>0.25786825726414131</v>
      </c>
    </row>
    <row r="2170" spans="2:4">
      <c r="B2170" t="s">
        <v>2172</v>
      </c>
      <c r="C2170" s="3">
        <v>5.888589015007339</v>
      </c>
      <c r="D2170" s="6">
        <v>5.764392410006046</v>
      </c>
    </row>
    <row r="2171" spans="2:4">
      <c r="B2171" t="s">
        <v>2173</v>
      </c>
      <c r="C2171" s="3">
        <v>0.73093849885002782</v>
      </c>
      <c r="D2171" s="6">
        <v>0.45018611992372132</v>
      </c>
    </row>
    <row r="2172" spans="2:4">
      <c r="B2172" t="s">
        <v>2174</v>
      </c>
      <c r="C2172" s="3">
        <v>3.0126485928071567</v>
      </c>
      <c r="D2172" s="6">
        <v>0.47433381922102641</v>
      </c>
    </row>
    <row r="2173" spans="2:4">
      <c r="B2173" t="s">
        <v>2175</v>
      </c>
      <c r="C2173" s="3">
        <v>4.0626450171812651</v>
      </c>
      <c r="D2173" s="6">
        <v>20.972820076835486</v>
      </c>
    </row>
    <row r="2174" spans="2:4">
      <c r="B2174" t="s">
        <v>2176</v>
      </c>
      <c r="C2174" s="3">
        <v>3.1206595117267959</v>
      </c>
      <c r="D2174" s="6">
        <v>3.7181056694876022E-2</v>
      </c>
    </row>
    <row r="2175" spans="2:4">
      <c r="B2175" t="s">
        <v>2177</v>
      </c>
      <c r="C2175" s="3">
        <v>3.2904890525888524</v>
      </c>
      <c r="D2175" s="6">
        <v>1.2500724058564661</v>
      </c>
    </row>
    <row r="2176" spans="2:4">
      <c r="B2176" t="s">
        <v>2178</v>
      </c>
      <c r="C2176" s="3">
        <v>2.9649666903182395</v>
      </c>
      <c r="D2176" s="6">
        <v>8.1357981690026122</v>
      </c>
    </row>
    <row r="2177" spans="2:4">
      <c r="B2177" t="s">
        <v>2179</v>
      </c>
      <c r="C2177" s="3">
        <v>2.4845898785790981</v>
      </c>
      <c r="D2177" s="6">
        <v>4.6839368858808692</v>
      </c>
    </row>
    <row r="2178" spans="2:4">
      <c r="B2178" t="s">
        <v>2180</v>
      </c>
      <c r="C2178" s="3">
        <v>4.6943242318323577</v>
      </c>
      <c r="D2178" s="6">
        <v>0.85760727132741865</v>
      </c>
    </row>
    <row r="2179" spans="2:4">
      <c r="B2179" t="s">
        <v>2181</v>
      </c>
      <c r="C2179" s="3">
        <v>0.21883529371165245</v>
      </c>
      <c r="D2179" s="6">
        <v>3.2151564592152813</v>
      </c>
    </row>
    <row r="2180" spans="2:4">
      <c r="B2180" t="s">
        <v>2182</v>
      </c>
      <c r="C2180" s="3">
        <v>1.2727101442317958</v>
      </c>
      <c r="D2180" s="6">
        <v>0.88994678494733415</v>
      </c>
    </row>
    <row r="2181" spans="2:4">
      <c r="B2181" t="s">
        <v>2183</v>
      </c>
      <c r="C2181" s="3">
        <v>0.71656926951251876</v>
      </c>
      <c r="D2181" s="6">
        <v>0.59445744071617934</v>
      </c>
    </row>
    <row r="2182" spans="2:4">
      <c r="B2182" t="s">
        <v>2184</v>
      </c>
      <c r="C2182" s="3">
        <v>2.9908731313317585</v>
      </c>
      <c r="D2182" s="6">
        <v>0.75325458139638646</v>
      </c>
    </row>
    <row r="2183" spans="2:4">
      <c r="B2183" t="s">
        <v>2185</v>
      </c>
      <c r="C2183" s="3">
        <v>2.2924510975987369</v>
      </c>
      <c r="D2183" s="6">
        <v>2.8891233829508152</v>
      </c>
    </row>
    <row r="2184" spans="2:4">
      <c r="B2184" t="s">
        <v>2186</v>
      </c>
      <c r="C2184" s="3">
        <v>2.3358265484869896</v>
      </c>
      <c r="D2184" s="6">
        <v>5.966866350041574</v>
      </c>
    </row>
    <row r="2185" spans="2:4">
      <c r="B2185" t="s">
        <v>2187</v>
      </c>
      <c r="C2185" s="3">
        <v>1.7253830446954064</v>
      </c>
      <c r="D2185" s="6">
        <v>2.2640652638632432</v>
      </c>
    </row>
    <row r="2186" spans="2:4">
      <c r="B2186" t="s">
        <v>2188</v>
      </c>
      <c r="C2186" s="3">
        <v>3.0253849467946532</v>
      </c>
      <c r="D2186" s="6">
        <v>1.4933461774540902</v>
      </c>
    </row>
    <row r="2187" spans="2:4">
      <c r="B2187" t="s">
        <v>2189</v>
      </c>
      <c r="C2187" s="3">
        <v>0.88231124948885342</v>
      </c>
      <c r="D2187" s="6">
        <v>2.4080382260803126</v>
      </c>
    </row>
    <row r="2188" spans="2:4">
      <c r="B2188" t="s">
        <v>2190</v>
      </c>
      <c r="C2188" s="3">
        <v>1.4011409804294259</v>
      </c>
      <c r="D2188" s="6">
        <v>0.78179261551578916</v>
      </c>
    </row>
    <row r="2189" spans="2:4">
      <c r="B2189" t="s">
        <v>2191</v>
      </c>
      <c r="C2189" s="3">
        <v>3.0090726911954286</v>
      </c>
      <c r="D2189" s="6">
        <v>2.3432301458032367</v>
      </c>
    </row>
    <row r="2190" spans="2:4">
      <c r="B2190" t="s">
        <v>2192</v>
      </c>
      <c r="C2190" s="3">
        <v>3.4549329370704176</v>
      </c>
      <c r="D2190" s="6">
        <v>0.20939162585839469</v>
      </c>
    </row>
    <row r="2191" spans="2:4">
      <c r="B2191" t="s">
        <v>2193</v>
      </c>
      <c r="C2191" s="3">
        <v>3.0417825518289812</v>
      </c>
      <c r="D2191" s="6">
        <v>0.35052160448477693</v>
      </c>
    </row>
    <row r="2192" spans="2:4">
      <c r="B2192" t="s">
        <v>2194</v>
      </c>
      <c r="C2192" s="3">
        <v>0.4444002469655402</v>
      </c>
      <c r="D2192" s="6">
        <v>1.6517524264279002</v>
      </c>
    </row>
    <row r="2193" spans="2:4">
      <c r="B2193" t="s">
        <v>2195</v>
      </c>
      <c r="C2193" s="3">
        <v>0.73862477857254794</v>
      </c>
      <c r="D2193" s="6">
        <v>2.2680868613643481</v>
      </c>
    </row>
    <row r="2194" spans="2:4">
      <c r="B2194" t="s">
        <v>2196</v>
      </c>
      <c r="C2194" s="3">
        <v>6.5892048477023941</v>
      </c>
      <c r="D2194" s="6">
        <v>5.4662750710695089</v>
      </c>
    </row>
    <row r="2195" spans="2:4">
      <c r="B2195" t="s">
        <v>2197</v>
      </c>
      <c r="C2195" s="3">
        <v>7.9406024560973147</v>
      </c>
      <c r="D2195" s="6">
        <v>5.0680932070692766</v>
      </c>
    </row>
    <row r="2196" spans="2:4">
      <c r="B2196" t="s">
        <v>2198</v>
      </c>
      <c r="C2196" s="3">
        <v>0.84872791510546874</v>
      </c>
      <c r="D2196" s="6">
        <v>4.0071720327702849</v>
      </c>
    </row>
    <row r="2197" spans="2:4">
      <c r="B2197" t="s">
        <v>2199</v>
      </c>
      <c r="C2197" s="3">
        <v>0.42951814931441712</v>
      </c>
      <c r="D2197" s="6">
        <v>0.53292082417588527</v>
      </c>
    </row>
    <row r="2198" spans="2:4">
      <c r="B2198" t="s">
        <v>2200</v>
      </c>
      <c r="C2198" s="3">
        <v>1.206933922139994</v>
      </c>
      <c r="D2198" s="6">
        <v>14.007791775567236</v>
      </c>
    </row>
    <row r="2199" spans="2:4">
      <c r="B2199" t="s">
        <v>2201</v>
      </c>
      <c r="C2199" s="3">
        <v>0.35703842356196669</v>
      </c>
      <c r="D2199" s="6">
        <v>1.8064077978775499</v>
      </c>
    </row>
    <row r="2200" spans="2:4">
      <c r="B2200" t="s">
        <v>2202</v>
      </c>
      <c r="C2200" s="3">
        <v>5.1593003258955905</v>
      </c>
      <c r="D2200" s="6">
        <v>9.8062913932783502</v>
      </c>
    </row>
    <row r="2201" spans="2:4">
      <c r="B2201" t="s">
        <v>2203</v>
      </c>
      <c r="C2201" s="3">
        <v>2.9357326762947062</v>
      </c>
      <c r="D2201" s="6">
        <v>0.35691042397977213</v>
      </c>
    </row>
    <row r="2202" spans="2:4">
      <c r="B2202" t="s">
        <v>2204</v>
      </c>
      <c r="C2202" s="3">
        <v>1.414870117764861</v>
      </c>
      <c r="D2202" s="6">
        <v>0.99435878608262862</v>
      </c>
    </row>
    <row r="2203" spans="2:4">
      <c r="B2203" t="s">
        <v>2205</v>
      </c>
      <c r="C2203" s="3">
        <v>1.4077349642478176</v>
      </c>
      <c r="D2203" s="6">
        <v>5.7895188074700217</v>
      </c>
    </row>
    <row r="2204" spans="2:4">
      <c r="B2204" t="s">
        <v>2206</v>
      </c>
      <c r="C2204" s="3">
        <v>0.46171244226961361</v>
      </c>
      <c r="D2204" s="6">
        <v>2.1446916940929643</v>
      </c>
    </row>
    <row r="2205" spans="2:4">
      <c r="B2205" t="s">
        <v>2207</v>
      </c>
      <c r="C2205" s="3">
        <v>1.5878632040733247</v>
      </c>
      <c r="D2205" s="6">
        <v>4.2228375470401245</v>
      </c>
    </row>
    <row r="2206" spans="2:4">
      <c r="B2206" t="s">
        <v>2208</v>
      </c>
      <c r="C2206" s="3">
        <v>3.7133164180428304</v>
      </c>
      <c r="D2206" s="6">
        <v>1.0823367042032912</v>
      </c>
    </row>
    <row r="2207" spans="2:4">
      <c r="B2207" t="s">
        <v>2209</v>
      </c>
      <c r="C2207" s="3">
        <v>3.0172688824518805</v>
      </c>
      <c r="D2207" s="6">
        <v>1.4940703898633638</v>
      </c>
    </row>
    <row r="2208" spans="2:4">
      <c r="B2208" t="s">
        <v>2210</v>
      </c>
      <c r="C2208" s="3">
        <v>3.1793543536465236</v>
      </c>
      <c r="D2208" s="6">
        <v>0.29177787118665566</v>
      </c>
    </row>
    <row r="2209" spans="2:4">
      <c r="B2209" t="s">
        <v>2211</v>
      </c>
      <c r="C2209" s="3">
        <v>1.198537949877867</v>
      </c>
      <c r="D2209" s="6">
        <v>0.10709795661696581</v>
      </c>
    </row>
    <row r="2210" spans="2:4">
      <c r="B2210" t="s">
        <v>2212</v>
      </c>
      <c r="C2210" s="3">
        <v>2.0715242741052151</v>
      </c>
      <c r="D2210" s="6">
        <v>2.4966856642474688</v>
      </c>
    </row>
    <row r="2211" spans="2:4">
      <c r="B2211" t="s">
        <v>2213</v>
      </c>
      <c r="C2211" s="3">
        <v>0.84095962467929763</v>
      </c>
      <c r="D2211" s="6">
        <v>2.9786532689851426</v>
      </c>
    </row>
    <row r="2212" spans="2:4">
      <c r="B2212" t="s">
        <v>2214</v>
      </c>
      <c r="C2212" s="3">
        <v>2.8259366917206181</v>
      </c>
      <c r="D2212" s="6">
        <v>0.66769251959608722</v>
      </c>
    </row>
    <row r="2213" spans="2:4">
      <c r="B2213" t="s">
        <v>2215</v>
      </c>
      <c r="C2213" s="3">
        <v>1.5839364289254696</v>
      </c>
      <c r="D2213" s="6">
        <v>6.8802094042136144</v>
      </c>
    </row>
    <row r="2214" spans="2:4">
      <c r="B2214" t="s">
        <v>2216</v>
      </c>
      <c r="C2214" s="3">
        <v>0.98304957548098637</v>
      </c>
      <c r="D2214" s="6">
        <v>0.37123407012394249</v>
      </c>
    </row>
    <row r="2215" spans="2:4">
      <c r="B2215" t="s">
        <v>2217</v>
      </c>
      <c r="C2215" s="3">
        <v>0.32031023811600629</v>
      </c>
      <c r="D2215" s="6">
        <v>0.28826415650901388</v>
      </c>
    </row>
    <row r="2216" spans="2:4">
      <c r="B2216" t="s">
        <v>2218</v>
      </c>
      <c r="C2216" s="3">
        <v>7.1202035845122875</v>
      </c>
      <c r="D2216" s="6">
        <v>20.815265586848831</v>
      </c>
    </row>
    <row r="2217" spans="2:4">
      <c r="B2217" t="s">
        <v>2219</v>
      </c>
      <c r="C2217" s="3">
        <v>0.15482685473299448</v>
      </c>
      <c r="D2217" s="6">
        <v>2.5207746608628074</v>
      </c>
    </row>
    <row r="2218" spans="2:4">
      <c r="B2218" t="s">
        <v>2220</v>
      </c>
      <c r="C2218" s="3">
        <v>6.1637879160827929</v>
      </c>
      <c r="D2218" s="6">
        <v>6.1670847839736833</v>
      </c>
    </row>
    <row r="2219" spans="2:4">
      <c r="B2219" t="s">
        <v>2221</v>
      </c>
      <c r="C2219" s="3">
        <v>2.1189455195681726</v>
      </c>
      <c r="D2219" s="6">
        <v>7.2452135313456409</v>
      </c>
    </row>
    <row r="2220" spans="2:4" ht="15.75" thickBot="1">
      <c r="B2220" t="s">
        <v>2222</v>
      </c>
      <c r="C2220" s="4">
        <v>1.4514574758512739</v>
      </c>
      <c r="D2220" s="7">
        <v>3.0350882436550082</v>
      </c>
    </row>
  </sheetData>
  <mergeCells count="4">
    <mergeCell ref="J16:J17"/>
    <mergeCell ref="K16:K17"/>
    <mergeCell ref="H16:H17"/>
    <mergeCell ref="I16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AF2222"/>
  <sheetViews>
    <sheetView tabSelected="1" topLeftCell="B1" workbookViewId="0">
      <selection activeCell="I3" sqref="I3"/>
    </sheetView>
  </sheetViews>
  <sheetFormatPr defaultColWidth="11.42578125" defaultRowHeight="15"/>
  <cols>
    <col min="6" max="6" width="3.28515625" customWidth="1"/>
    <col min="7" max="7" width="5.7109375" customWidth="1"/>
    <col min="8" max="8" width="15" customWidth="1"/>
    <col min="14" max="14" width="3.28515625" customWidth="1"/>
    <col min="15" max="15" width="14.28515625" customWidth="1"/>
    <col min="16" max="16" width="15.5703125" customWidth="1"/>
    <col min="21" max="21" width="4.7109375" customWidth="1"/>
    <col min="23" max="23" width="6.5703125" customWidth="1"/>
    <col min="24" max="24" width="3.28515625" customWidth="1"/>
  </cols>
  <sheetData>
    <row r="5" spans="3:31" ht="15.75" thickBot="1">
      <c r="F5" s="30"/>
      <c r="H5" s="8" t="s">
        <v>2223</v>
      </c>
      <c r="N5" s="30"/>
      <c r="P5" s="8" t="s">
        <v>2224</v>
      </c>
      <c r="X5" s="30"/>
      <c r="Z5" s="8" t="s">
        <v>2225</v>
      </c>
    </row>
    <row r="6" spans="3:31" ht="15.75" thickBot="1">
      <c r="C6" t="s">
        <v>2226</v>
      </c>
      <c r="D6" s="50">
        <f>COUNT(serie1)</f>
        <v>2212</v>
      </c>
      <c r="F6" s="30"/>
      <c r="N6" s="30"/>
      <c r="X6" s="30"/>
    </row>
    <row r="7" spans="3:31" ht="15.75" thickBot="1">
      <c r="F7" s="30"/>
      <c r="H7" t="s">
        <v>2227</v>
      </c>
      <c r="I7" s="49">
        <v>0.33744676953767361</v>
      </c>
      <c r="N7" s="30"/>
      <c r="P7" t="s">
        <v>2228</v>
      </c>
      <c r="Q7" s="28">
        <v>0.33395222713980616</v>
      </c>
      <c r="X7" s="30"/>
      <c r="Z7" t="s">
        <v>2229</v>
      </c>
    </row>
    <row r="8" spans="3:31" ht="15.75" thickBot="1">
      <c r="F8" s="30"/>
      <c r="K8" s="9" t="s">
        <v>2230</v>
      </c>
      <c r="N8" s="30"/>
      <c r="X8" s="30"/>
      <c r="Z8" t="s">
        <v>2231</v>
      </c>
    </row>
    <row r="9" spans="3:31" ht="15.75" thickBot="1">
      <c r="D9" t="s">
        <v>2</v>
      </c>
      <c r="F9" s="30"/>
      <c r="H9" s="41" t="s">
        <v>2232</v>
      </c>
      <c r="I9" s="10" t="s">
        <v>2233</v>
      </c>
      <c r="K9" s="56">
        <f>SUM(I10:I2221)</f>
        <v>-4615.0024311617199</v>
      </c>
      <c r="N9" s="30"/>
      <c r="X9" s="30"/>
    </row>
    <row r="10" spans="3:31" ht="15.75" thickBot="1">
      <c r="C10" t="s">
        <v>4</v>
      </c>
      <c r="D10" s="25">
        <v>7.2696909300401433</v>
      </c>
      <c r="F10" s="30"/>
      <c r="H10" s="32">
        <f t="shared" ref="H10:H73" si="0">lambdagorro*EXP(-lambdagorro*D10)</f>
        <v>2.9028382495473192E-2</v>
      </c>
      <c r="I10" s="33">
        <f>LN(H10)</f>
        <v>-3.5394812208763891</v>
      </c>
      <c r="N10" s="30"/>
      <c r="P10" t="s">
        <v>2234</v>
      </c>
      <c r="Q10" s="28">
        <f>COUNT(Q14:Q34)</f>
        <v>21</v>
      </c>
      <c r="X10" s="30"/>
    </row>
    <row r="11" spans="3:31">
      <c r="C11" t="s">
        <v>5</v>
      </c>
      <c r="D11" s="26">
        <v>3.0381174322504911</v>
      </c>
      <c r="F11" s="30"/>
      <c r="H11" s="34">
        <f t="shared" si="0"/>
        <v>0.1210501430342211</v>
      </c>
      <c r="I11" s="35">
        <f t="shared" ref="I11:I74" si="1">LN(H11)</f>
        <v>-2.1115504139860364</v>
      </c>
      <c r="K11" t="s">
        <v>2235</v>
      </c>
      <c r="N11" s="30"/>
      <c r="X11" s="30"/>
    </row>
    <row r="12" spans="3:31" ht="15.75" thickBot="1">
      <c r="C12" t="s">
        <v>6</v>
      </c>
      <c r="D12" s="26">
        <v>2.0628414637134673</v>
      </c>
      <c r="F12" s="30"/>
      <c r="H12" s="34">
        <f t="shared" si="0"/>
        <v>0.16822604651622061</v>
      </c>
      <c r="I12" s="35">
        <f t="shared" si="1"/>
        <v>-1.7824466889954922</v>
      </c>
      <c r="K12" t="s">
        <v>2236</v>
      </c>
      <c r="N12" s="30"/>
      <c r="P12" s="9" t="s">
        <v>19</v>
      </c>
      <c r="Q12" t="s">
        <v>2237</v>
      </c>
      <c r="R12" t="s">
        <v>2238</v>
      </c>
      <c r="S12" t="s">
        <v>2239</v>
      </c>
      <c r="T12" t="s">
        <v>2240</v>
      </c>
      <c r="V12" s="9" t="s">
        <v>2230</v>
      </c>
      <c r="X12" s="30"/>
      <c r="Z12" s="9" t="s">
        <v>19</v>
      </c>
      <c r="AA12" t="s">
        <v>2237</v>
      </c>
      <c r="AB12" t="s">
        <v>2241</v>
      </c>
      <c r="AC12" t="s">
        <v>2242</v>
      </c>
    </row>
    <row r="13" spans="3:31" ht="15.75" thickBot="1">
      <c r="C13" t="s">
        <v>8</v>
      </c>
      <c r="D13" s="26">
        <v>1.1732170220918181</v>
      </c>
      <c r="F13" s="30"/>
      <c r="H13" s="34">
        <f t="shared" si="0"/>
        <v>0.2271270344125462</v>
      </c>
      <c r="I13" s="35">
        <f t="shared" si="1"/>
        <v>-1.48224579506851</v>
      </c>
      <c r="K13" s="39">
        <f>1/AVERAGE(serie1)</f>
        <v>0.33744650120419423</v>
      </c>
      <c r="N13" s="30"/>
      <c r="V13" s="29">
        <f>SUM(T14:T34)</f>
        <v>-5989.6289228721134</v>
      </c>
      <c r="X13" s="30"/>
      <c r="AE13" t="s">
        <v>2243</v>
      </c>
    </row>
    <row r="14" spans="3:31" ht="15.75" thickBot="1">
      <c r="C14" t="s">
        <v>9</v>
      </c>
      <c r="D14" s="26">
        <v>4.5574536449720462</v>
      </c>
      <c r="F14" s="30"/>
      <c r="H14" s="34">
        <f t="shared" si="0"/>
        <v>7.2494432671316555E-2</v>
      </c>
      <c r="I14" s="35">
        <f t="shared" si="1"/>
        <v>-2.6242455108105291</v>
      </c>
      <c r="N14" s="30"/>
      <c r="O14" s="9" t="s">
        <v>2244</v>
      </c>
      <c r="P14" s="13">
        <v>0.5</v>
      </c>
      <c r="Q14" s="52">
        <f t="array" ref="Q14:Q33">FREQUENCY(serie1,P14:P33)</f>
        <v>310</v>
      </c>
      <c r="R14" s="1">
        <f>1-EXP(-lambdagorrobis*P14)</f>
        <v>0.15378017573354108</v>
      </c>
      <c r="S14" s="42">
        <f>R14-R13</f>
        <v>0.15378017573354108</v>
      </c>
      <c r="T14">
        <f>Q14*LN(S14)</f>
        <v>-580.39164925199896</v>
      </c>
      <c r="X14" s="30"/>
      <c r="Z14" s="10">
        <f>P14</f>
        <v>0.5</v>
      </c>
      <c r="AA14" s="10">
        <f t="shared" ref="AA14:AA34" si="2">Q14</f>
        <v>310</v>
      </c>
      <c r="AB14" s="45">
        <f t="shared" ref="AB14:AB34" si="3">numdatos1*S14</f>
        <v>340.16174872259285</v>
      </c>
      <c r="AC14">
        <f>(AA14-AB14)^2/AB14</f>
        <v>2.6744073647937734</v>
      </c>
      <c r="AE14" s="48">
        <f>SUM(AC14:AC34)</f>
        <v>21.670827342048934</v>
      </c>
    </row>
    <row r="15" spans="3:31">
      <c r="C15" t="s">
        <v>11</v>
      </c>
      <c r="D15" s="26">
        <v>0.82070111384796074</v>
      </c>
      <c r="F15" s="30"/>
      <c r="H15" s="34">
        <f t="shared" si="0"/>
        <v>0.25581763781760836</v>
      </c>
      <c r="I15" s="35">
        <f t="shared" si="1"/>
        <v>-1.3632904406209816</v>
      </c>
      <c r="N15" s="30"/>
      <c r="O15" s="9" t="s">
        <v>2245</v>
      </c>
      <c r="P15" s="17">
        <f t="shared" ref="P15:P31" si="4">P14+0.5</f>
        <v>1</v>
      </c>
      <c r="Q15" s="53">
        <v>293</v>
      </c>
      <c r="R15" s="1">
        <f t="shared" ref="R14:R33" si="5">1-EXP(-lambdagorrobis*P15)</f>
        <v>0.28391200901844338</v>
      </c>
      <c r="S15" s="42">
        <f t="shared" ref="S15:S33" si="6">R15-R14</f>
        <v>0.1301318332849023</v>
      </c>
      <c r="T15">
        <f t="shared" ref="T15:T34" si="7">Q15*LN(S15)</f>
        <v>-597.48772137545166</v>
      </c>
      <c r="X15" s="30"/>
      <c r="Z15" s="11">
        <f t="shared" ref="Z15:Z34" si="8">P15</f>
        <v>1</v>
      </c>
      <c r="AA15" s="11">
        <f t="shared" si="2"/>
        <v>293</v>
      </c>
      <c r="AB15" s="46">
        <f t="shared" si="3"/>
        <v>287.85161522620388</v>
      </c>
      <c r="AC15">
        <f t="shared" ref="AC15:AC34" si="9">(AA15-AB15)^2/AB15</f>
        <v>9.2081698962246675E-2</v>
      </c>
    </row>
    <row r="16" spans="3:31" ht="15.75" thickBot="1">
      <c r="C16" t="s">
        <v>12</v>
      </c>
      <c r="D16" s="26">
        <v>0.96490260150462803</v>
      </c>
      <c r="F16" s="30"/>
      <c r="H16" s="34">
        <f t="shared" si="0"/>
        <v>0.24366748078448541</v>
      </c>
      <c r="I16" s="35">
        <f t="shared" si="1"/>
        <v>-1.4119507667932505</v>
      </c>
      <c r="N16" s="30"/>
      <c r="O16" s="9" t="s">
        <v>2246</v>
      </c>
      <c r="P16" s="17">
        <f t="shared" si="4"/>
        <v>1.5</v>
      </c>
      <c r="Q16" s="53">
        <v>244</v>
      </c>
      <c r="R16" s="1">
        <f t="shared" si="5"/>
        <v>0.39403214611226556</v>
      </c>
      <c r="S16" s="42">
        <f t="shared" si="6"/>
        <v>0.11012013709382218</v>
      </c>
      <c r="T16">
        <f t="shared" si="7"/>
        <v>-538.30873831723454</v>
      </c>
      <c r="X16" s="30"/>
      <c r="Z16" s="11">
        <f t="shared" si="8"/>
        <v>1.5</v>
      </c>
      <c r="AA16" s="11">
        <f t="shared" si="2"/>
        <v>244</v>
      </c>
      <c r="AB16" s="46">
        <f t="shared" si="3"/>
        <v>243.58574325153467</v>
      </c>
      <c r="AC16">
        <f t="shared" si="9"/>
        <v>7.0451025317956454E-4</v>
      </c>
      <c r="AE16" t="s">
        <v>2247</v>
      </c>
    </row>
    <row r="17" spans="3:32" ht="15.75" thickBot="1">
      <c r="C17" t="s">
        <v>13</v>
      </c>
      <c r="D17" s="26">
        <v>4.5811674605442469</v>
      </c>
      <c r="F17" s="30"/>
      <c r="H17" s="34">
        <f t="shared" si="0"/>
        <v>7.1916636204062509E-2</v>
      </c>
      <c r="I17" s="35">
        <f t="shared" si="1"/>
        <v>-2.6322476612687806</v>
      </c>
      <c r="N17" s="30"/>
      <c r="O17" s="9" t="s">
        <v>2246</v>
      </c>
      <c r="P17" s="17">
        <f t="shared" si="4"/>
        <v>2</v>
      </c>
      <c r="Q17" s="53">
        <v>230</v>
      </c>
      <c r="R17" s="1">
        <f t="shared" si="5"/>
        <v>0.4872179891719981</v>
      </c>
      <c r="S17" s="42">
        <f t="shared" si="6"/>
        <v>9.3185843059732543E-2</v>
      </c>
      <c r="T17">
        <f t="shared" si="7"/>
        <v>-545.82667748568406</v>
      </c>
      <c r="X17" s="30"/>
      <c r="Z17" s="11">
        <f t="shared" si="8"/>
        <v>2</v>
      </c>
      <c r="AA17" s="11">
        <f t="shared" si="2"/>
        <v>230</v>
      </c>
      <c r="AB17" s="46">
        <f t="shared" si="3"/>
        <v>206.12708484812839</v>
      </c>
      <c r="AC17">
        <f t="shared" si="9"/>
        <v>2.76487720315051</v>
      </c>
      <c r="AE17" s="31">
        <f>Q10-1-1</f>
        <v>19</v>
      </c>
      <c r="AF17" t="s">
        <v>2248</v>
      </c>
    </row>
    <row r="18" spans="3:32">
      <c r="C18" t="s">
        <v>18</v>
      </c>
      <c r="D18" s="26">
        <v>17.275268292301252</v>
      </c>
      <c r="F18" s="30"/>
      <c r="H18" s="34">
        <f t="shared" si="0"/>
        <v>9.9195682071610424E-4</v>
      </c>
      <c r="I18" s="35">
        <f t="shared" si="1"/>
        <v>-6.9158309791306776</v>
      </c>
      <c r="N18" s="30"/>
      <c r="O18" s="9" t="s">
        <v>2246</v>
      </c>
      <c r="P18" s="17">
        <f t="shared" si="4"/>
        <v>2.5</v>
      </c>
      <c r="Q18" s="53">
        <v>178</v>
      </c>
      <c r="R18" s="1">
        <f t="shared" si="5"/>
        <v>0.56607369691012677</v>
      </c>
      <c r="S18" s="42">
        <f t="shared" si="6"/>
        <v>7.8855707738128666E-2</v>
      </c>
      <c r="T18">
        <f t="shared" si="7"/>
        <v>-452.14413340001562</v>
      </c>
      <c r="X18" s="30"/>
      <c r="Z18" s="11">
        <f t="shared" si="8"/>
        <v>2.5</v>
      </c>
      <c r="AA18" s="11">
        <f t="shared" si="2"/>
        <v>178</v>
      </c>
      <c r="AB18" s="46">
        <f t="shared" si="3"/>
        <v>174.4288255167406</v>
      </c>
      <c r="AC18">
        <f t="shared" si="9"/>
        <v>7.3114562069094738E-2</v>
      </c>
    </row>
    <row r="19" spans="3:32" ht="15.75" thickBot="1">
      <c r="C19" t="s">
        <v>20</v>
      </c>
      <c r="D19" s="26">
        <v>0.67383422849351893</v>
      </c>
      <c r="F19" s="30"/>
      <c r="H19" s="34">
        <f t="shared" si="0"/>
        <v>0.26881531819989363</v>
      </c>
      <c r="I19" s="35">
        <f t="shared" si="1"/>
        <v>-1.3137306846060652</v>
      </c>
      <c r="N19" s="30"/>
      <c r="O19" s="9"/>
      <c r="P19" s="17">
        <f t="shared" si="4"/>
        <v>3</v>
      </c>
      <c r="Q19" s="53">
        <v>137</v>
      </c>
      <c r="R19" s="1">
        <f t="shared" si="5"/>
        <v>0.63280296005469339</v>
      </c>
      <c r="S19" s="42">
        <f t="shared" si="6"/>
        <v>6.672926314456662E-2</v>
      </c>
      <c r="T19">
        <f t="shared" si="7"/>
        <v>-370.87430214223457</v>
      </c>
      <c r="X19" s="30"/>
      <c r="Z19" s="11">
        <f t="shared" si="8"/>
        <v>3</v>
      </c>
      <c r="AA19" s="11">
        <f t="shared" si="2"/>
        <v>137</v>
      </c>
      <c r="AB19" s="46">
        <f t="shared" si="3"/>
        <v>147.60513007578137</v>
      </c>
      <c r="AC19">
        <f t="shared" si="9"/>
        <v>0.76195714787487745</v>
      </c>
      <c r="AE19" t="s">
        <v>2249</v>
      </c>
      <c r="AF19" s="51">
        <v>0.05</v>
      </c>
    </row>
    <row r="20" spans="3:32" ht="15.75" thickBot="1">
      <c r="C20" t="s">
        <v>21</v>
      </c>
      <c r="D20" s="26">
        <v>0.34229314466412819</v>
      </c>
      <c r="F20" s="30"/>
      <c r="H20" s="34">
        <f t="shared" si="0"/>
        <v>0.30063655060214522</v>
      </c>
      <c r="I20" s="35">
        <f t="shared" si="1"/>
        <v>-1.2018532168988183</v>
      </c>
      <c r="N20" s="30"/>
      <c r="O20" s="9"/>
      <c r="P20" s="17">
        <f t="shared" si="4"/>
        <v>3.5</v>
      </c>
      <c r="Q20" s="53">
        <v>124</v>
      </c>
      <c r="R20" s="1">
        <f t="shared" si="5"/>
        <v>0.68927058538631869</v>
      </c>
      <c r="S20" s="42">
        <f t="shared" si="6"/>
        <v>5.6467625331625304E-2</v>
      </c>
      <c r="T20">
        <f t="shared" si="7"/>
        <v>-356.38688819680766</v>
      </c>
      <c r="X20" s="30"/>
      <c r="Z20" s="11">
        <f t="shared" si="8"/>
        <v>3.5</v>
      </c>
      <c r="AA20" s="11">
        <f t="shared" si="2"/>
        <v>124</v>
      </c>
      <c r="AB20" s="46">
        <f t="shared" si="3"/>
        <v>124.90638723355518</v>
      </c>
      <c r="AC20">
        <f t="shared" si="9"/>
        <v>6.5772282374612703E-3</v>
      </c>
      <c r="AE20" t="s">
        <v>2250</v>
      </c>
      <c r="AF20" s="48">
        <f>_xlfn.CHISQ.INV(1-AF19,AE17)</f>
        <v>30.143527205646159</v>
      </c>
    </row>
    <row r="21" spans="3:32">
      <c r="C21" t="s">
        <v>22</v>
      </c>
      <c r="D21" s="26">
        <v>7.1157449749126407</v>
      </c>
      <c r="F21" s="30"/>
      <c r="H21" s="34">
        <f t="shared" si="0"/>
        <v>3.057622124411942E-2</v>
      </c>
      <c r="I21" s="35">
        <f t="shared" si="1"/>
        <v>-3.4875326556352215</v>
      </c>
      <c r="N21" s="30"/>
      <c r="O21" s="9"/>
      <c r="P21" s="17">
        <f t="shared" si="4"/>
        <v>4</v>
      </c>
      <c r="Q21" s="53">
        <v>96</v>
      </c>
      <c r="R21" s="1">
        <f t="shared" si="5"/>
        <v>0.73705460937119094</v>
      </c>
      <c r="S21" s="42">
        <f t="shared" si="6"/>
        <v>4.7784023984872248E-2</v>
      </c>
      <c r="T21">
        <f t="shared" si="7"/>
        <v>-291.94213647443269</v>
      </c>
      <c r="X21" s="30"/>
      <c r="Z21" s="11">
        <f t="shared" si="8"/>
        <v>4</v>
      </c>
      <c r="AA21" s="11">
        <f t="shared" si="2"/>
        <v>96</v>
      </c>
      <c r="AB21" s="46">
        <f t="shared" si="3"/>
        <v>105.69826105453741</v>
      </c>
      <c r="AC21">
        <f t="shared" si="9"/>
        <v>0.88985633768777561</v>
      </c>
    </row>
    <row r="22" spans="3:32">
      <c r="C22" t="s">
        <v>23</v>
      </c>
      <c r="D22" s="26">
        <v>5.6092752536596544</v>
      </c>
      <c r="F22" s="30"/>
      <c r="H22" s="34">
        <f t="shared" si="0"/>
        <v>5.0834535902101602E-2</v>
      </c>
      <c r="I22" s="35">
        <f t="shared" si="1"/>
        <v>-2.9791793147920815</v>
      </c>
      <c r="N22" s="30"/>
      <c r="O22" s="9"/>
      <c r="P22" s="17">
        <f t="shared" si="4"/>
        <v>4.5</v>
      </c>
      <c r="Q22" s="53">
        <v>93</v>
      </c>
      <c r="R22" s="1">
        <f t="shared" si="5"/>
        <v>0.77749039775041373</v>
      </c>
      <c r="S22" s="42">
        <f t="shared" si="6"/>
        <v>4.0435788379222792E-2</v>
      </c>
      <c r="T22">
        <f t="shared" si="7"/>
        <v>-298.34772327160778</v>
      </c>
      <c r="X22" s="30"/>
      <c r="Z22" s="11">
        <f t="shared" si="8"/>
        <v>4.5</v>
      </c>
      <c r="AA22" s="11">
        <f t="shared" si="2"/>
        <v>93</v>
      </c>
      <c r="AB22" s="46">
        <f t="shared" si="3"/>
        <v>89.44396389484082</v>
      </c>
      <c r="AC22">
        <f t="shared" si="9"/>
        <v>0.1413778217171015</v>
      </c>
      <c r="AE22" t="s">
        <v>2251</v>
      </c>
      <c r="AF22" t="str">
        <f>IF(AE14&gt;AF20,"RECHAZO", "NO RECHAZO")</f>
        <v>NO RECHAZO</v>
      </c>
    </row>
    <row r="23" spans="3:32">
      <c r="C23" t="s">
        <v>24</v>
      </c>
      <c r="D23" s="26">
        <v>2.0160730342191879</v>
      </c>
      <c r="F23" s="30"/>
      <c r="H23" s="34">
        <f t="shared" si="0"/>
        <v>0.17090202608522287</v>
      </c>
      <c r="I23" s="35">
        <f t="shared" si="1"/>
        <v>-1.7666648335462971</v>
      </c>
      <c r="N23" s="30"/>
      <c r="O23" s="9"/>
      <c r="P23" s="17">
        <f t="shared" si="4"/>
        <v>5</v>
      </c>
      <c r="Q23" s="53">
        <v>80</v>
      </c>
      <c r="R23" s="1">
        <f t="shared" si="5"/>
        <v>0.81170796348675545</v>
      </c>
      <c r="S23" s="42">
        <f t="shared" si="6"/>
        <v>3.4217565736341715E-2</v>
      </c>
      <c r="T23">
        <f t="shared" si="7"/>
        <v>-270.00129189987831</v>
      </c>
      <c r="X23" s="30"/>
      <c r="Z23" s="11">
        <f t="shared" si="8"/>
        <v>5</v>
      </c>
      <c r="AA23" s="11">
        <f t="shared" si="2"/>
        <v>80</v>
      </c>
      <c r="AB23" s="46">
        <f t="shared" si="3"/>
        <v>75.689255408787872</v>
      </c>
      <c r="AC23">
        <f t="shared" si="9"/>
        <v>0.2455106584191222</v>
      </c>
    </row>
    <row r="24" spans="3:32">
      <c r="C24" t="s">
        <v>25</v>
      </c>
      <c r="D24" s="26">
        <v>1.0538668748680033</v>
      </c>
      <c r="F24" s="30"/>
      <c r="H24" s="34">
        <f t="shared" si="0"/>
        <v>0.23646112202976044</v>
      </c>
      <c r="I24" s="35">
        <f t="shared" si="1"/>
        <v>-1.4419714734439879</v>
      </c>
      <c r="N24" s="30"/>
      <c r="O24" s="9"/>
      <c r="P24" s="17">
        <f t="shared" si="4"/>
        <v>5.5</v>
      </c>
      <c r="Q24" s="53">
        <v>70</v>
      </c>
      <c r="R24" s="1">
        <f t="shared" si="5"/>
        <v>0.84066354595098858</v>
      </c>
      <c r="S24" s="42">
        <f t="shared" si="6"/>
        <v>2.8955582464233132E-2</v>
      </c>
      <c r="T24">
        <f t="shared" si="7"/>
        <v>-247.93945836228662</v>
      </c>
      <c r="X24" s="30"/>
      <c r="Z24" s="11">
        <f t="shared" si="8"/>
        <v>5.5</v>
      </c>
      <c r="AA24" s="11">
        <f t="shared" si="2"/>
        <v>70</v>
      </c>
      <c r="AB24" s="46">
        <f t="shared" si="3"/>
        <v>64.049748410883694</v>
      </c>
      <c r="AC24">
        <f t="shared" si="9"/>
        <v>0.55278115608905054</v>
      </c>
    </row>
    <row r="25" spans="3:32">
      <c r="C25" t="s">
        <v>26</v>
      </c>
      <c r="D25" s="26">
        <v>8.5913319078439851</v>
      </c>
      <c r="F25" s="30"/>
      <c r="H25" s="34">
        <f t="shared" si="0"/>
        <v>1.8583806433578712E-2</v>
      </c>
      <c r="I25" s="35">
        <f t="shared" si="1"/>
        <v>-3.9854646993249077</v>
      </c>
      <c r="N25" s="30"/>
      <c r="O25" s="9"/>
      <c r="P25" s="17">
        <f t="shared" si="4"/>
        <v>6</v>
      </c>
      <c r="Q25" s="53">
        <v>54</v>
      </c>
      <c r="R25" s="1">
        <f t="shared" si="5"/>
        <v>0.86516633385540487</v>
      </c>
      <c r="S25" s="42">
        <f t="shared" si="6"/>
        <v>2.450278790441629E-2</v>
      </c>
      <c r="T25">
        <f t="shared" si="7"/>
        <v>-200.2842922979674</v>
      </c>
      <c r="X25" s="30"/>
      <c r="Z25" s="11">
        <f t="shared" si="8"/>
        <v>6</v>
      </c>
      <c r="AA25" s="11">
        <f t="shared" si="2"/>
        <v>54</v>
      </c>
      <c r="AB25" s="46">
        <f t="shared" si="3"/>
        <v>54.200166844568834</v>
      </c>
      <c r="AC25">
        <f t="shared" si="9"/>
        <v>7.3923694330211447E-4</v>
      </c>
    </row>
    <row r="26" spans="3:32">
      <c r="C26" t="s">
        <v>27</v>
      </c>
      <c r="D26" s="26">
        <v>1.4685003071348244</v>
      </c>
      <c r="F26" s="30"/>
      <c r="H26" s="34">
        <f t="shared" si="0"/>
        <v>0.20558654591380079</v>
      </c>
      <c r="I26" s="35">
        <f t="shared" si="1"/>
        <v>-1.5818881857047444</v>
      </c>
      <c r="N26" s="30"/>
      <c r="O26" s="9"/>
      <c r="P26" s="17">
        <f t="shared" si="4"/>
        <v>6.5</v>
      </c>
      <c r="Q26" s="53">
        <v>60</v>
      </c>
      <c r="R26" s="1">
        <f t="shared" si="5"/>
        <v>0.8859010787299183</v>
      </c>
      <c r="S26" s="42">
        <f t="shared" si="6"/>
        <v>2.0734744874513433E-2</v>
      </c>
      <c r="T26">
        <f t="shared" si="7"/>
        <v>-232.55666936749137</v>
      </c>
      <c r="X26" s="30"/>
      <c r="Z26" s="11">
        <f t="shared" si="8"/>
        <v>6.5</v>
      </c>
      <c r="AA26" s="11">
        <f t="shared" si="2"/>
        <v>60</v>
      </c>
      <c r="AB26" s="46">
        <f t="shared" si="3"/>
        <v>45.865255662423714</v>
      </c>
      <c r="AC26">
        <f t="shared" si="9"/>
        <v>4.3560423811684714</v>
      </c>
    </row>
    <row r="27" spans="3:32">
      <c r="C27" t="s">
        <v>28</v>
      </c>
      <c r="D27" s="26">
        <v>3.7549269515153796</v>
      </c>
      <c r="F27" s="30"/>
      <c r="H27" s="34">
        <f t="shared" si="0"/>
        <v>9.5042086410548121E-2</v>
      </c>
      <c r="I27" s="35">
        <f t="shared" si="1"/>
        <v>-2.353435470635826</v>
      </c>
      <c r="N27" s="30"/>
      <c r="O27" s="9"/>
      <c r="P27" s="17">
        <f t="shared" si="4"/>
        <v>7</v>
      </c>
      <c r="Q27" s="53">
        <v>36</v>
      </c>
      <c r="R27" s="1">
        <f t="shared" si="5"/>
        <v>0.90344723089383894</v>
      </c>
      <c r="S27" s="42">
        <f t="shared" si="6"/>
        <v>1.7546152163920636E-2</v>
      </c>
      <c r="T27">
        <f t="shared" si="7"/>
        <v>-145.54514170901129</v>
      </c>
      <c r="X27" s="30"/>
      <c r="Z27" s="11">
        <f t="shared" si="8"/>
        <v>7</v>
      </c>
      <c r="AA27" s="11">
        <f t="shared" si="2"/>
        <v>36</v>
      </c>
      <c r="AB27" s="46">
        <f t="shared" si="3"/>
        <v>38.812088586592445</v>
      </c>
      <c r="AC27">
        <f t="shared" si="9"/>
        <v>0.20374688677731304</v>
      </c>
    </row>
    <row r="28" spans="3:32">
      <c r="C28" t="s">
        <v>29</v>
      </c>
      <c r="D28" s="26">
        <v>1.4901339625143322</v>
      </c>
      <c r="F28" s="30"/>
      <c r="H28" s="34">
        <f t="shared" si="0"/>
        <v>0.20409118640539645</v>
      </c>
      <c r="I28" s="35">
        <f t="shared" si="1"/>
        <v>-1.5891883928258508</v>
      </c>
      <c r="N28" s="30"/>
      <c r="O28" s="9"/>
      <c r="P28" s="17">
        <f>P27+0.5</f>
        <v>7.5</v>
      </c>
      <c r="Q28" s="53">
        <v>42</v>
      </c>
      <c r="R28" s="1">
        <f t="shared" si="5"/>
        <v>0.91829513269454432</v>
      </c>
      <c r="S28" s="42">
        <f t="shared" si="6"/>
        <v>1.4847901800705388E-2</v>
      </c>
      <c r="T28">
        <f t="shared" si="7"/>
        <v>-176.81566209711602</v>
      </c>
      <c r="X28" s="30"/>
      <c r="Z28" s="11">
        <f t="shared" si="8"/>
        <v>7.5</v>
      </c>
      <c r="AA28" s="11">
        <f t="shared" si="2"/>
        <v>42</v>
      </c>
      <c r="AB28" s="46">
        <f t="shared" si="3"/>
        <v>32.843558783160319</v>
      </c>
      <c r="AC28">
        <f t="shared" si="9"/>
        <v>2.5527201942691891</v>
      </c>
    </row>
    <row r="29" spans="3:32">
      <c r="C29" t="s">
        <v>30</v>
      </c>
      <c r="D29" s="26">
        <v>0.20464522591525103</v>
      </c>
      <c r="F29" s="30"/>
      <c r="H29" s="34">
        <f t="shared" si="0"/>
        <v>0.31493016240639354</v>
      </c>
      <c r="I29" s="35">
        <f t="shared" si="1"/>
        <v>-1.1554043713834254</v>
      </c>
      <c r="N29" s="30"/>
      <c r="O29" s="9"/>
      <c r="P29" s="17">
        <f t="shared" si="4"/>
        <v>8</v>
      </c>
      <c r="Q29" s="53">
        <v>21</v>
      </c>
      <c r="R29" s="1">
        <f t="shared" si="5"/>
        <v>0.93085972154706298</v>
      </c>
      <c r="S29" s="42">
        <f t="shared" si="6"/>
        <v>1.2564588852518654E-2</v>
      </c>
      <c r="T29">
        <f t="shared" si="7"/>
        <v>-91.914329433525793</v>
      </c>
      <c r="X29" s="30"/>
      <c r="Z29" s="11">
        <f t="shared" si="8"/>
        <v>8</v>
      </c>
      <c r="AA29" s="11">
        <f t="shared" si="2"/>
        <v>21</v>
      </c>
      <c r="AB29" s="46">
        <f t="shared" si="3"/>
        <v>27.792870541771265</v>
      </c>
      <c r="AC29">
        <f t="shared" si="9"/>
        <v>1.6602491681423526</v>
      </c>
    </row>
    <row r="30" spans="3:32">
      <c r="C30" t="s">
        <v>31</v>
      </c>
      <c r="D30" s="26">
        <v>8.3532229047170468</v>
      </c>
      <c r="F30" s="30"/>
      <c r="H30" s="34">
        <f t="shared" si="0"/>
        <v>2.0138626625102778E-2</v>
      </c>
      <c r="I30" s="35">
        <f t="shared" si="1"/>
        <v>-3.9051155854218864</v>
      </c>
      <c r="N30" s="30"/>
      <c r="O30" s="9"/>
      <c r="P30" s="17">
        <f t="shared" si="4"/>
        <v>8.5</v>
      </c>
      <c r="Q30" s="53">
        <v>23</v>
      </c>
      <c r="R30" s="1">
        <f t="shared" si="5"/>
        <v>0.94149212571782159</v>
      </c>
      <c r="S30" s="42">
        <f t="shared" si="6"/>
        <v>1.0632404170758614E-2</v>
      </c>
      <c r="T30">
        <f t="shared" si="7"/>
        <v>-104.50852570596943</v>
      </c>
      <c r="X30" s="30"/>
      <c r="Z30" s="11">
        <f t="shared" si="8"/>
        <v>8.5</v>
      </c>
      <c r="AA30" s="11">
        <f t="shared" si="2"/>
        <v>23</v>
      </c>
      <c r="AB30" s="46">
        <f t="shared" si="3"/>
        <v>23.518878025718053</v>
      </c>
      <c r="AC30">
        <f t="shared" si="9"/>
        <v>1.1447587137390412E-2</v>
      </c>
    </row>
    <row r="31" spans="3:32">
      <c r="C31" t="s">
        <v>32</v>
      </c>
      <c r="D31" s="26">
        <v>0.50623312858651093</v>
      </c>
      <c r="F31" s="30"/>
      <c r="H31" s="34">
        <f t="shared" si="0"/>
        <v>0.2844566997052847</v>
      </c>
      <c r="I31" s="35">
        <f t="shared" si="1"/>
        <v>-1.2571742348714845</v>
      </c>
      <c r="N31" s="30"/>
      <c r="O31" s="9"/>
      <c r="P31" s="17">
        <f t="shared" si="4"/>
        <v>9</v>
      </c>
      <c r="Q31" s="53">
        <v>17</v>
      </c>
      <c r="R31" s="1">
        <f t="shared" si="5"/>
        <v>0.95048947690673091</v>
      </c>
      <c r="S31" s="42">
        <f t="shared" si="6"/>
        <v>8.9973511889093194E-3</v>
      </c>
      <c r="T31">
        <f t="shared" si="7"/>
        <v>-80.084025974230968</v>
      </c>
      <c r="X31" s="30"/>
      <c r="Z31" s="11">
        <f t="shared" si="8"/>
        <v>9</v>
      </c>
      <c r="AA31" s="11">
        <f t="shared" si="2"/>
        <v>17</v>
      </c>
      <c r="AB31" s="46">
        <f t="shared" si="3"/>
        <v>19.902140829867413</v>
      </c>
      <c r="AC31">
        <f t="shared" si="9"/>
        <v>0.4231917293914369</v>
      </c>
    </row>
    <row r="32" spans="3:32">
      <c r="C32" t="s">
        <v>33</v>
      </c>
      <c r="D32" s="26">
        <v>3.4080490289625844</v>
      </c>
      <c r="F32" s="30"/>
      <c r="H32" s="34">
        <f t="shared" si="0"/>
        <v>0.1068443008766958</v>
      </c>
      <c r="I32" s="35">
        <f t="shared" si="1"/>
        <v>-2.2363826362464461</v>
      </c>
      <c r="N32" s="30"/>
      <c r="O32" s="9"/>
      <c r="P32" s="17">
        <f>P31+0.5</f>
        <v>9.5</v>
      </c>
      <c r="Q32" s="53">
        <v>23</v>
      </c>
      <c r="R32" s="1">
        <f t="shared" si="5"/>
        <v>0.95810321384867336</v>
      </c>
      <c r="S32" s="42">
        <f t="shared" si="6"/>
        <v>7.6137369419424505E-3</v>
      </c>
      <c r="T32">
        <f t="shared" si="7"/>
        <v>-112.18942693018498</v>
      </c>
      <c r="X32" s="30"/>
      <c r="Z32" s="11">
        <f t="shared" si="8"/>
        <v>9.5</v>
      </c>
      <c r="AA32" s="11">
        <f t="shared" si="2"/>
        <v>23</v>
      </c>
      <c r="AB32" s="46">
        <f t="shared" si="3"/>
        <v>16.8415861155767</v>
      </c>
      <c r="AC32">
        <f t="shared" si="9"/>
        <v>2.251929320171338</v>
      </c>
    </row>
    <row r="33" spans="3:29">
      <c r="C33" t="s">
        <v>34</v>
      </c>
      <c r="D33" s="26">
        <v>0.82180367381596153</v>
      </c>
      <c r="F33" s="30"/>
      <c r="H33" s="34">
        <f t="shared" si="0"/>
        <v>0.2557224772133736</v>
      </c>
      <c r="I33" s="35">
        <f t="shared" si="1"/>
        <v>-1.3636624959204049</v>
      </c>
      <c r="N33" s="30"/>
      <c r="O33" s="9" t="s">
        <v>2252</v>
      </c>
      <c r="P33" s="17">
        <f>P32+0.5</f>
        <v>10</v>
      </c>
      <c r="Q33" s="54">
        <v>15</v>
      </c>
      <c r="R33" s="1">
        <f>1-EXP(-lambdagorrobis*P33)</f>
        <v>0.96454610898569504</v>
      </c>
      <c r="S33" s="42">
        <f t="shared" si="6"/>
        <v>6.4428951370216758E-3</v>
      </c>
      <c r="T33">
        <f t="shared" si="7"/>
        <v>-75.671659266712467</v>
      </c>
      <c r="X33" s="30"/>
      <c r="Z33" s="11">
        <f t="shared" si="8"/>
        <v>10</v>
      </c>
      <c r="AA33" s="11">
        <f t="shared" si="2"/>
        <v>15</v>
      </c>
      <c r="AB33" s="46">
        <f t="shared" si="3"/>
        <v>14.251684043091947</v>
      </c>
      <c r="AC33">
        <f t="shared" si="9"/>
        <v>3.9291972069409306E-2</v>
      </c>
    </row>
    <row r="34" spans="3:29" ht="15.75" thickBot="1">
      <c r="C34" t="s">
        <v>35</v>
      </c>
      <c r="D34" s="26">
        <v>9.3527128530626005</v>
      </c>
      <c r="F34" s="30"/>
      <c r="H34" s="34">
        <f t="shared" si="0"/>
        <v>1.4373195369730562E-2</v>
      </c>
      <c r="I34" s="35">
        <f t="shared" si="1"/>
        <v>-4.2423902396764692</v>
      </c>
      <c r="N34" s="30"/>
      <c r="O34" s="9" t="s">
        <v>2253</v>
      </c>
      <c r="P34" s="21" t="s">
        <v>2253</v>
      </c>
      <c r="Q34" s="55">
        <f>numdatos1-SUM(Q14:Q33)</f>
        <v>66</v>
      </c>
      <c r="S34" s="43">
        <f>1-SUM(S14:S33)</f>
        <v>3.5453891014304961E-2</v>
      </c>
      <c r="T34">
        <f t="shared" si="7"/>
        <v>-220.40846991227215</v>
      </c>
      <c r="X34" s="30"/>
      <c r="Z34" s="12" t="str">
        <f t="shared" si="8"/>
        <v>&gt;10</v>
      </c>
      <c r="AA34" s="12">
        <f t="shared" si="2"/>
        <v>66</v>
      </c>
      <c r="AB34" s="47">
        <f t="shared" si="3"/>
        <v>78.42400692364258</v>
      </c>
      <c r="AC34">
        <f t="shared" si="9"/>
        <v>1.9682231767245355</v>
      </c>
    </row>
    <row r="35" spans="3:29">
      <c r="C35" t="s">
        <v>36</v>
      </c>
      <c r="D35" s="26">
        <v>0.10630321294197664</v>
      </c>
      <c r="F35" s="30"/>
      <c r="H35" s="34">
        <f t="shared" si="0"/>
        <v>0.32555652490240317</v>
      </c>
      <c r="I35" s="35">
        <f t="shared" si="1"/>
        <v>-1.1222191767957621</v>
      </c>
      <c r="N35" s="30"/>
      <c r="X35" s="30"/>
    </row>
    <row r="36" spans="3:29">
      <c r="C36" t="s">
        <v>37</v>
      </c>
      <c r="D36" s="26">
        <v>6.6307856472829041</v>
      </c>
      <c r="F36" s="30"/>
      <c r="H36" s="34">
        <f t="shared" si="0"/>
        <v>3.6012661386854224E-2</v>
      </c>
      <c r="I36" s="35">
        <f t="shared" si="1"/>
        <v>-3.3238846971694045</v>
      </c>
      <c r="N36" s="30"/>
      <c r="X36" s="30"/>
    </row>
    <row r="37" spans="3:29">
      <c r="C37" t="s">
        <v>38</v>
      </c>
      <c r="D37" s="26">
        <v>4.1112645545748974</v>
      </c>
      <c r="F37" s="30"/>
      <c r="H37" s="34">
        <f t="shared" si="0"/>
        <v>8.4274121371039845E-2</v>
      </c>
      <c r="I37" s="35">
        <f t="shared" si="1"/>
        <v>-2.4736804436530582</v>
      </c>
      <c r="N37" s="30"/>
      <c r="X37" s="30"/>
    </row>
    <row r="38" spans="3:29">
      <c r="C38" t="s">
        <v>39</v>
      </c>
      <c r="D38" s="26">
        <v>1.1673805842449019</v>
      </c>
      <c r="F38" s="30"/>
      <c r="H38" s="34">
        <f t="shared" si="0"/>
        <v>0.2275747989647314</v>
      </c>
      <c r="I38" s="35">
        <f t="shared" si="1"/>
        <v>-1.4802763079714607</v>
      </c>
      <c r="N38" s="30"/>
      <c r="X38" s="30"/>
    </row>
    <row r="39" spans="3:29">
      <c r="C39" t="s">
        <v>40</v>
      </c>
      <c r="D39" s="26">
        <v>2.5077141242138801</v>
      </c>
      <c r="F39" s="30"/>
      <c r="H39" s="34">
        <f t="shared" si="0"/>
        <v>0.14477600397949419</v>
      </c>
      <c r="I39" s="35">
        <f t="shared" si="1"/>
        <v>-1.9325675311369868</v>
      </c>
      <c r="N39" s="30"/>
      <c r="X39" s="30"/>
    </row>
    <row r="40" spans="3:29">
      <c r="C40" t="s">
        <v>41</v>
      </c>
      <c r="D40" s="26">
        <v>6.1136210760655949</v>
      </c>
      <c r="F40" s="30"/>
      <c r="H40" s="34">
        <f t="shared" si="0"/>
        <v>4.2879167232467957E-2</v>
      </c>
      <c r="I40" s="35">
        <f t="shared" si="1"/>
        <v>-3.1493691832927877</v>
      </c>
      <c r="N40" s="30"/>
      <c r="X40" s="30"/>
    </row>
    <row r="41" spans="3:29">
      <c r="C41" t="s">
        <v>42</v>
      </c>
      <c r="D41" s="26">
        <v>5.3647257745639383</v>
      </c>
      <c r="F41" s="30"/>
      <c r="H41" s="34">
        <f t="shared" si="0"/>
        <v>5.5207476938959346E-2</v>
      </c>
      <c r="I41" s="35">
        <f t="shared" si="1"/>
        <v>-2.8966568830791113</v>
      </c>
      <c r="N41" s="30"/>
      <c r="X41" s="30"/>
    </row>
    <row r="42" spans="3:29">
      <c r="C42" t="s">
        <v>43</v>
      </c>
      <c r="D42" s="26">
        <v>3.7418727554489282</v>
      </c>
      <c r="F42" s="30"/>
      <c r="H42" s="34">
        <f t="shared" si="0"/>
        <v>9.5461679448290024E-2</v>
      </c>
      <c r="I42" s="35">
        <f t="shared" si="1"/>
        <v>-2.3490303743442906</v>
      </c>
      <c r="N42" s="30"/>
      <c r="X42" s="30"/>
    </row>
    <row r="43" spans="3:29">
      <c r="C43" t="s">
        <v>44</v>
      </c>
      <c r="D43" s="26">
        <v>1.7662612580739268</v>
      </c>
      <c r="F43" s="30"/>
      <c r="H43" s="34">
        <f t="shared" si="0"/>
        <v>0.18593341435626418</v>
      </c>
      <c r="I43" s="35">
        <f t="shared" si="1"/>
        <v>-1.6823666566936104</v>
      </c>
      <c r="N43" s="30"/>
      <c r="X43" s="30"/>
    </row>
    <row r="44" spans="3:29">
      <c r="C44" t="s">
        <v>45</v>
      </c>
      <c r="D44" s="26">
        <v>7.6368666147024609</v>
      </c>
      <c r="F44" s="30"/>
      <c r="H44" s="34">
        <f t="shared" si="0"/>
        <v>2.5645594679117183E-2</v>
      </c>
      <c r="I44" s="35">
        <f t="shared" si="1"/>
        <v>-3.6633834695184713</v>
      </c>
      <c r="N44" s="30"/>
      <c r="X44" s="30"/>
    </row>
    <row r="45" spans="3:29">
      <c r="C45" t="s">
        <v>46</v>
      </c>
      <c r="D45" s="26">
        <v>1.3780658042968281</v>
      </c>
      <c r="F45" s="30"/>
      <c r="H45" s="34">
        <f t="shared" si="0"/>
        <v>0.21195710602183174</v>
      </c>
      <c r="I45" s="35">
        <f t="shared" si="1"/>
        <v>-1.5513713548673171</v>
      </c>
      <c r="N45" s="30"/>
      <c r="X45" s="30"/>
    </row>
    <row r="46" spans="3:29">
      <c r="C46" t="s">
        <v>47</v>
      </c>
      <c r="D46" s="26">
        <v>4.2385557755702665</v>
      </c>
      <c r="F46" s="30"/>
      <c r="H46" s="34">
        <f t="shared" si="0"/>
        <v>8.0730853369594138E-2</v>
      </c>
      <c r="I46" s="35">
        <f t="shared" si="1"/>
        <v>-2.5166344549684516</v>
      </c>
      <c r="N46" s="30"/>
      <c r="X46" s="30"/>
    </row>
    <row r="47" spans="3:29">
      <c r="C47" t="s">
        <v>48</v>
      </c>
      <c r="D47" s="26">
        <v>3.2832919474015294</v>
      </c>
      <c r="F47" s="30"/>
      <c r="H47" s="34">
        <f t="shared" si="0"/>
        <v>0.11143834929762693</v>
      </c>
      <c r="I47" s="35">
        <f t="shared" si="1"/>
        <v>-2.1942837620967199</v>
      </c>
      <c r="N47" s="30"/>
      <c r="X47" s="30"/>
    </row>
    <row r="48" spans="3:29">
      <c r="C48" t="s">
        <v>49</v>
      </c>
      <c r="D48" s="26">
        <v>1.3642310938734277</v>
      </c>
      <c r="F48" s="30"/>
      <c r="H48" s="34">
        <f t="shared" si="0"/>
        <v>0.21294893654855476</v>
      </c>
      <c r="I48" s="35">
        <f t="shared" si="1"/>
        <v>-1.5467028765274515</v>
      </c>
      <c r="N48" s="30"/>
      <c r="X48" s="30"/>
    </row>
    <row r="49" spans="3:24">
      <c r="C49" t="s">
        <v>50</v>
      </c>
      <c r="D49" s="26">
        <v>2.080347146836957</v>
      </c>
      <c r="F49" s="30"/>
      <c r="H49" s="34">
        <f t="shared" si="0"/>
        <v>0.16723522491122969</v>
      </c>
      <c r="I49" s="35">
        <f t="shared" si="1"/>
        <v>-1.7883539252140641</v>
      </c>
      <c r="N49" s="30"/>
      <c r="X49" s="30"/>
    </row>
    <row r="50" spans="3:24">
      <c r="C50" t="s">
        <v>51</v>
      </c>
      <c r="D50" s="26">
        <v>3.2069226083307414</v>
      </c>
      <c r="F50" s="30"/>
      <c r="H50" s="34">
        <f t="shared" si="0"/>
        <v>0.11434750527359405</v>
      </c>
      <c r="I50" s="35">
        <f t="shared" si="1"/>
        <v>-2.1685131753355553</v>
      </c>
      <c r="N50" s="30"/>
      <c r="X50" s="30"/>
    </row>
    <row r="51" spans="3:24">
      <c r="C51" t="s">
        <v>52</v>
      </c>
      <c r="D51" s="26">
        <v>3.923808989874932</v>
      </c>
      <c r="F51" s="30"/>
      <c r="H51" s="34">
        <f t="shared" si="0"/>
        <v>8.9777205794969395E-2</v>
      </c>
      <c r="I51" s="35">
        <f t="shared" si="1"/>
        <v>-2.4104241689131944</v>
      </c>
      <c r="N51" s="30"/>
      <c r="X51" s="30"/>
    </row>
    <row r="52" spans="3:24">
      <c r="C52" t="s">
        <v>53</v>
      </c>
      <c r="D52" s="26">
        <v>4.8823391169445829</v>
      </c>
      <c r="F52" s="30"/>
      <c r="H52" s="34">
        <f t="shared" si="0"/>
        <v>6.4966919864306347E-2</v>
      </c>
      <c r="I52" s="35">
        <f t="shared" si="1"/>
        <v>-2.7338770637973839</v>
      </c>
      <c r="N52" s="30"/>
      <c r="X52" s="30"/>
    </row>
    <row r="53" spans="3:24">
      <c r="C53" t="s">
        <v>54</v>
      </c>
      <c r="D53" s="26">
        <v>1.567147665925531</v>
      </c>
      <c r="F53" s="30"/>
      <c r="H53" s="34">
        <f t="shared" si="0"/>
        <v>0.19885558559127789</v>
      </c>
      <c r="I53" s="35">
        <f t="shared" si="1"/>
        <v>-1.6151764182520925</v>
      </c>
      <c r="N53" s="30"/>
      <c r="X53" s="30"/>
    </row>
    <row r="54" spans="3:24">
      <c r="C54" t="s">
        <v>55</v>
      </c>
      <c r="D54" s="26">
        <v>1.0887848961891944</v>
      </c>
      <c r="F54" s="30"/>
      <c r="H54" s="34">
        <f t="shared" si="0"/>
        <v>0.2336912575633418</v>
      </c>
      <c r="I54" s="35">
        <f t="shared" si="1"/>
        <v>-1.4537544469374717</v>
      </c>
      <c r="N54" s="30"/>
      <c r="X54" s="30"/>
    </row>
    <row r="55" spans="3:24">
      <c r="C55" t="s">
        <v>56</v>
      </c>
      <c r="D55" s="26">
        <v>6.3315395835824866</v>
      </c>
      <c r="F55" s="30"/>
      <c r="H55" s="34">
        <f t="shared" si="0"/>
        <v>3.9839154069883025E-2</v>
      </c>
      <c r="I55" s="35">
        <f t="shared" si="1"/>
        <v>-3.2229050796768339</v>
      </c>
      <c r="N55" s="30"/>
      <c r="X55" s="30"/>
    </row>
    <row r="56" spans="3:24">
      <c r="C56" t="s">
        <v>57</v>
      </c>
      <c r="D56" s="26">
        <v>4.2651116964572768</v>
      </c>
      <c r="F56" s="30"/>
      <c r="H56" s="34">
        <f t="shared" si="0"/>
        <v>8.0010639077325307E-2</v>
      </c>
      <c r="I56" s="35">
        <f t="shared" si="1"/>
        <v>-2.5255956646838711</v>
      </c>
      <c r="N56" s="30"/>
      <c r="X56" s="30"/>
    </row>
    <row r="57" spans="3:24">
      <c r="C57" t="s">
        <v>58</v>
      </c>
      <c r="D57" s="26">
        <v>0.96573461441351682</v>
      </c>
      <c r="F57" s="30"/>
      <c r="H57" s="34">
        <f t="shared" si="0"/>
        <v>0.24359907828872743</v>
      </c>
      <c r="I57" s="35">
        <f t="shared" si="1"/>
        <v>-1.4122315268615688</v>
      </c>
      <c r="N57" s="30"/>
      <c r="X57" s="30"/>
    </row>
    <row r="58" spans="3:24">
      <c r="C58" t="s">
        <v>59</v>
      </c>
      <c r="D58" s="26">
        <v>4.3548227559615267</v>
      </c>
      <c r="F58" s="30"/>
      <c r="H58" s="34">
        <f t="shared" si="0"/>
        <v>7.7624795599913157E-2</v>
      </c>
      <c r="I58" s="35">
        <f t="shared" si="1"/>
        <v>-2.5558683719053823</v>
      </c>
      <c r="N58" s="30"/>
      <c r="X58" s="30"/>
    </row>
    <row r="59" spans="3:24">
      <c r="C59" t="s">
        <v>60</v>
      </c>
      <c r="D59" s="26">
        <v>3.8728118420801441E-2</v>
      </c>
      <c r="F59" s="30"/>
      <c r="H59" s="34">
        <f t="shared" si="0"/>
        <v>0.33306547741778247</v>
      </c>
      <c r="I59" s="35">
        <f t="shared" si="1"/>
        <v>-1.0994161794483885</v>
      </c>
      <c r="N59" s="30"/>
      <c r="X59" s="30"/>
    </row>
    <row r="60" spans="3:24">
      <c r="C60" t="s">
        <v>61</v>
      </c>
      <c r="D60" s="26">
        <v>3.2343672847372806</v>
      </c>
      <c r="F60" s="30"/>
      <c r="H60" s="34">
        <f t="shared" si="0"/>
        <v>0.1132934081958885</v>
      </c>
      <c r="I60" s="35">
        <f t="shared" si="1"/>
        <v>-2.177774292729949</v>
      </c>
      <c r="N60" s="30"/>
      <c r="X60" s="30"/>
    </row>
    <row r="61" spans="3:24">
      <c r="C61" t="s">
        <v>62</v>
      </c>
      <c r="D61" s="26">
        <v>1.633537564348182</v>
      </c>
      <c r="F61" s="30"/>
      <c r="H61" s="34">
        <f t="shared" si="0"/>
        <v>0.19445014454944509</v>
      </c>
      <c r="I61" s="35">
        <f t="shared" si="1"/>
        <v>-1.6375794750047501</v>
      </c>
      <c r="N61" s="30"/>
      <c r="X61" s="30"/>
    </row>
    <row r="62" spans="3:24">
      <c r="C62" t="s">
        <v>63</v>
      </c>
      <c r="D62" s="26">
        <v>5.8410989582043698</v>
      </c>
      <c r="F62" s="30"/>
      <c r="H62" s="34">
        <f t="shared" si="0"/>
        <v>4.7009410449084195E-2</v>
      </c>
      <c r="I62" s="35">
        <f t="shared" si="1"/>
        <v>-3.0574074749929521</v>
      </c>
      <c r="N62" s="30"/>
      <c r="X62" s="30"/>
    </row>
    <row r="63" spans="3:24">
      <c r="C63" t="s">
        <v>64</v>
      </c>
      <c r="D63" s="26">
        <v>5.8834418161824988</v>
      </c>
      <c r="F63" s="30"/>
      <c r="H63" s="34">
        <f t="shared" si="0"/>
        <v>4.6342494287377321E-2</v>
      </c>
      <c r="I63" s="35">
        <f t="shared" si="1"/>
        <v>-3.0716959356306641</v>
      </c>
      <c r="N63" s="30"/>
      <c r="X63" s="30"/>
    </row>
    <row r="64" spans="3:24">
      <c r="C64" t="s">
        <v>65</v>
      </c>
      <c r="D64" s="26">
        <v>2.7209123879005515</v>
      </c>
      <c r="F64" s="30"/>
      <c r="H64" s="34">
        <f t="shared" si="0"/>
        <v>0.13472621504626384</v>
      </c>
      <c r="I64" s="35">
        <f t="shared" si="1"/>
        <v>-2.0045105964890952</v>
      </c>
      <c r="N64" s="30"/>
      <c r="X64" s="30"/>
    </row>
    <row r="65" spans="3:24">
      <c r="C65" t="s">
        <v>66</v>
      </c>
      <c r="D65" s="26">
        <v>0.62968742696126068</v>
      </c>
      <c r="F65" s="30"/>
      <c r="H65" s="34">
        <f t="shared" si="0"/>
        <v>0.27284988985219955</v>
      </c>
      <c r="I65" s="35">
        <f t="shared" si="1"/>
        <v>-1.2988334890435838</v>
      </c>
      <c r="N65" s="30"/>
      <c r="X65" s="30"/>
    </row>
    <row r="66" spans="3:24">
      <c r="C66" t="s">
        <v>67</v>
      </c>
      <c r="D66" s="26">
        <v>5.1287060367449545E-2</v>
      </c>
      <c r="F66" s="30"/>
      <c r="H66" s="34">
        <f t="shared" si="0"/>
        <v>0.3316569412330202</v>
      </c>
      <c r="I66" s="35">
        <f t="shared" si="1"/>
        <v>-1.1036541538370961</v>
      </c>
      <c r="N66" s="30"/>
      <c r="X66" s="30"/>
    </row>
    <row r="67" spans="3:24">
      <c r="C67" t="s">
        <v>68</v>
      </c>
      <c r="D67" s="26">
        <v>0.92815976363578701</v>
      </c>
      <c r="F67" s="30"/>
      <c r="H67" s="34">
        <f t="shared" si="0"/>
        <v>0.24670746046785255</v>
      </c>
      <c r="I67" s="35">
        <f t="shared" si="1"/>
        <v>-1.3995520148507634</v>
      </c>
      <c r="N67" s="30"/>
      <c r="X67" s="30"/>
    </row>
    <row r="68" spans="3:24">
      <c r="C68" t="s">
        <v>69</v>
      </c>
      <c r="D68" s="26">
        <v>0.70031624197635223</v>
      </c>
      <c r="F68" s="30"/>
      <c r="H68" s="34">
        <f t="shared" si="0"/>
        <v>0.26642381344384769</v>
      </c>
      <c r="I68" s="35">
        <f t="shared" si="1"/>
        <v>-1.3226669545067005</v>
      </c>
      <c r="N68" s="30"/>
      <c r="X68" s="30"/>
    </row>
    <row r="69" spans="3:24">
      <c r="C69" t="s">
        <v>70</v>
      </c>
      <c r="D69" s="26">
        <v>2.1202443609205917</v>
      </c>
      <c r="F69" s="30"/>
      <c r="H69" s="34">
        <f t="shared" si="0"/>
        <v>0.16499879449153762</v>
      </c>
      <c r="I69" s="35">
        <f t="shared" si="1"/>
        <v>-1.8018171112201393</v>
      </c>
      <c r="N69" s="30"/>
      <c r="X69" s="30"/>
    </row>
    <row r="70" spans="3:24">
      <c r="C70" t="s">
        <v>71</v>
      </c>
      <c r="D70" s="26">
        <v>3.7729830452975719</v>
      </c>
      <c r="F70" s="30"/>
      <c r="H70" s="34">
        <f t="shared" si="0"/>
        <v>9.446475838753364E-2</v>
      </c>
      <c r="I70" s="35">
        <f t="shared" si="1"/>
        <v>-2.3595284411530963</v>
      </c>
      <c r="N70" s="30"/>
      <c r="X70" s="30"/>
    </row>
    <row r="71" spans="3:24">
      <c r="C71" t="s">
        <v>72</v>
      </c>
      <c r="D71" s="26">
        <v>5.4344380381135604</v>
      </c>
      <c r="F71" s="30"/>
      <c r="H71" s="34">
        <f t="shared" si="0"/>
        <v>5.3923922885619903E-2</v>
      </c>
      <c r="I71" s="35">
        <f t="shared" si="1"/>
        <v>-2.9201810612110903</v>
      </c>
      <c r="N71" s="30"/>
      <c r="X71" s="30"/>
    </row>
    <row r="72" spans="3:24">
      <c r="C72" t="s">
        <v>73</v>
      </c>
      <c r="D72" s="26">
        <v>5.0729034558241359</v>
      </c>
      <c r="F72" s="30"/>
      <c r="H72" s="34">
        <f t="shared" si="0"/>
        <v>6.0920692458048389E-2</v>
      </c>
      <c r="I72" s="35">
        <f t="shared" si="1"/>
        <v>-2.7981823843413718</v>
      </c>
      <c r="N72" s="30"/>
      <c r="X72" s="30"/>
    </row>
    <row r="73" spans="3:24">
      <c r="C73" t="s">
        <v>74</v>
      </c>
      <c r="D73" s="26">
        <v>1.243243019433983</v>
      </c>
      <c r="F73" s="30"/>
      <c r="H73" s="34">
        <f t="shared" si="0"/>
        <v>0.22182292696754244</v>
      </c>
      <c r="I73" s="35">
        <f t="shared" si="1"/>
        <v>-1.5058758416552773</v>
      </c>
      <c r="N73" s="30"/>
      <c r="X73" s="30"/>
    </row>
    <row r="74" spans="3:24">
      <c r="C74" t="s">
        <v>75</v>
      </c>
      <c r="D74" s="26">
        <v>0.15755588316393254</v>
      </c>
      <c r="F74" s="30"/>
      <c r="H74" s="34">
        <f t="shared" ref="H74:H137" si="10">lambdagorro*EXP(-lambdagorro*D74)</f>
        <v>0.31997441970920604</v>
      </c>
      <c r="I74" s="35">
        <f t="shared" si="1"/>
        <v>-1.1395142247923409</v>
      </c>
      <c r="N74" s="30"/>
      <c r="X74" s="30"/>
    </row>
    <row r="75" spans="3:24">
      <c r="C75" t="s">
        <v>76</v>
      </c>
      <c r="D75" s="26">
        <v>4.9004626310177741</v>
      </c>
      <c r="F75" s="30"/>
      <c r="H75" s="34">
        <f t="shared" si="10"/>
        <v>6.4570812765120292E-2</v>
      </c>
      <c r="I75" s="35">
        <f t="shared" ref="I75:I138" si="11">LN(H75)</f>
        <v>-2.7399927850740533</v>
      </c>
      <c r="N75" s="30"/>
      <c r="X75" s="30"/>
    </row>
    <row r="76" spans="3:24">
      <c r="C76" t="s">
        <v>77</v>
      </c>
      <c r="D76" s="26">
        <v>2.2697023873283131</v>
      </c>
      <c r="F76" s="30"/>
      <c r="H76" s="34">
        <f t="shared" si="10"/>
        <v>0.15688358595400112</v>
      </c>
      <c r="I76" s="35">
        <f t="shared" si="11"/>
        <v>-1.8522512394129016</v>
      </c>
      <c r="N76" s="30"/>
      <c r="X76" s="30"/>
    </row>
    <row r="77" spans="3:24">
      <c r="C77" t="s">
        <v>78</v>
      </c>
      <c r="D77" s="26">
        <v>2.1285851012592274</v>
      </c>
      <c r="F77" s="30"/>
      <c r="H77" s="34">
        <f t="shared" si="10"/>
        <v>0.16453504908865688</v>
      </c>
      <c r="I77" s="35">
        <f t="shared" si="11"/>
        <v>-1.8046316671029647</v>
      </c>
      <c r="N77" s="30"/>
      <c r="X77" s="30"/>
    </row>
    <row r="78" spans="3:24">
      <c r="C78" t="s">
        <v>79</v>
      </c>
      <c r="D78" s="26">
        <v>5.1513213936106803</v>
      </c>
      <c r="F78" s="30"/>
      <c r="H78" s="34">
        <f t="shared" si="10"/>
        <v>5.9329758799735018E-2</v>
      </c>
      <c r="I78" s="35">
        <f t="shared" si="11"/>
        <v>-2.8246442641212477</v>
      </c>
      <c r="N78" s="30"/>
      <c r="X78" s="30"/>
    </row>
    <row r="79" spans="3:24">
      <c r="C79" t="s">
        <v>80</v>
      </c>
      <c r="D79" s="26">
        <v>14.781408499367753</v>
      </c>
      <c r="F79" s="30"/>
      <c r="H79" s="34">
        <f t="shared" si="10"/>
        <v>2.3012886086059363E-3</v>
      </c>
      <c r="I79" s="35">
        <f t="shared" si="11"/>
        <v>-6.0742860483253764</v>
      </c>
      <c r="N79" s="30"/>
      <c r="X79" s="30"/>
    </row>
    <row r="80" spans="3:24">
      <c r="C80" t="s">
        <v>81</v>
      </c>
      <c r="D80" s="26">
        <v>0.10970973660084227</v>
      </c>
      <c r="F80" s="30"/>
      <c r="H80" s="34">
        <f t="shared" si="10"/>
        <v>0.3251825060466989</v>
      </c>
      <c r="I80" s="35">
        <f t="shared" si="11"/>
        <v>-1.1233686971997998</v>
      </c>
      <c r="N80" s="30"/>
      <c r="X80" s="30"/>
    </row>
    <row r="81" spans="3:24">
      <c r="C81" t="s">
        <v>82</v>
      </c>
      <c r="D81" s="26">
        <v>0.24964799215366118</v>
      </c>
      <c r="F81" s="30"/>
      <c r="H81" s="34">
        <f t="shared" si="10"/>
        <v>0.31018375176765611</v>
      </c>
      <c r="I81" s="35">
        <f t="shared" si="11"/>
        <v>-1.1705904094708359</v>
      </c>
      <c r="N81" s="30"/>
      <c r="X81" s="30"/>
    </row>
    <row r="82" spans="3:24">
      <c r="C82" t="s">
        <v>83</v>
      </c>
      <c r="D82" s="26">
        <v>2.5770729822620524</v>
      </c>
      <c r="F82" s="30"/>
      <c r="H82" s="34">
        <f t="shared" si="10"/>
        <v>0.14142687870624476</v>
      </c>
      <c r="I82" s="35">
        <f t="shared" si="11"/>
        <v>-1.9559724537241647</v>
      </c>
      <c r="N82" s="30"/>
      <c r="X82" s="30"/>
    </row>
    <row r="83" spans="3:24">
      <c r="C83" t="s">
        <v>84</v>
      </c>
      <c r="D83" s="26">
        <v>0.70161998966245731</v>
      </c>
      <c r="F83" s="30"/>
      <c r="H83" s="34">
        <f t="shared" si="10"/>
        <v>0.26630662728034149</v>
      </c>
      <c r="I83" s="35">
        <f t="shared" si="11"/>
        <v>-1.3231068999516689</v>
      </c>
      <c r="N83" s="30"/>
      <c r="X83" s="30"/>
    </row>
    <row r="84" spans="3:24">
      <c r="C84" t="s">
        <v>85</v>
      </c>
      <c r="D84" s="26">
        <v>4.4329352291386384</v>
      </c>
      <c r="F84" s="30"/>
      <c r="H84" s="34">
        <f t="shared" si="10"/>
        <v>7.5605429950066208E-2</v>
      </c>
      <c r="I84" s="35">
        <f t="shared" si="11"/>
        <v>-2.582227173639597</v>
      </c>
      <c r="N84" s="30"/>
      <c r="X84" s="30"/>
    </row>
    <row r="85" spans="3:24">
      <c r="C85" t="s">
        <v>86</v>
      </c>
      <c r="D85" s="26">
        <v>3.6769305963026189</v>
      </c>
      <c r="F85" s="30"/>
      <c r="H85" s="34">
        <f t="shared" si="10"/>
        <v>9.7576767429245037E-2</v>
      </c>
      <c r="I85" s="35">
        <f t="shared" si="11"/>
        <v>-2.3271158525335673</v>
      </c>
      <c r="N85" s="30"/>
      <c r="X85" s="30"/>
    </row>
    <row r="86" spans="3:24">
      <c r="C86" t="s">
        <v>87</v>
      </c>
      <c r="D86" s="26">
        <v>6.3699954612402951</v>
      </c>
      <c r="F86" s="30"/>
      <c r="H86" s="34">
        <f t="shared" si="10"/>
        <v>3.9325508816709605E-2</v>
      </c>
      <c r="I86" s="35">
        <f t="shared" si="11"/>
        <v>-3.2358818913621974</v>
      </c>
      <c r="N86" s="30"/>
      <c r="X86" s="30"/>
    </row>
    <row r="87" spans="3:24">
      <c r="C87" t="s">
        <v>88</v>
      </c>
      <c r="D87" s="26">
        <v>5.1203892448391256E-2</v>
      </c>
      <c r="F87" s="30"/>
      <c r="H87" s="34">
        <f t="shared" si="10"/>
        <v>0.33166624923132015</v>
      </c>
      <c r="I87" s="35">
        <f t="shared" si="11"/>
        <v>-1.1036260890914806</v>
      </c>
      <c r="N87" s="30"/>
      <c r="X87" s="30"/>
    </row>
    <row r="88" spans="3:24">
      <c r="C88" t="s">
        <v>89</v>
      </c>
      <c r="D88" s="26">
        <v>2.6983305902839247</v>
      </c>
      <c r="F88" s="30"/>
      <c r="H88" s="34">
        <f t="shared" si="10"/>
        <v>0.13575677115285281</v>
      </c>
      <c r="I88" s="35">
        <f t="shared" si="11"/>
        <v>-1.9968904418330109</v>
      </c>
      <c r="N88" s="30"/>
      <c r="X88" s="30"/>
    </row>
    <row r="89" spans="3:24">
      <c r="C89" t="s">
        <v>90</v>
      </c>
      <c r="D89" s="26">
        <v>5.5682835008071683</v>
      </c>
      <c r="F89" s="30"/>
      <c r="H89" s="34">
        <f t="shared" si="10"/>
        <v>5.1542592194421637E-2</v>
      </c>
      <c r="I89" s="35">
        <f t="shared" si="11"/>
        <v>-2.9653467802143236</v>
      </c>
      <c r="N89" s="30"/>
      <c r="X89" s="30"/>
    </row>
    <row r="90" spans="3:24">
      <c r="C90" t="s">
        <v>91</v>
      </c>
      <c r="D90" s="26">
        <v>0.74866619479177365</v>
      </c>
      <c r="F90" s="30"/>
      <c r="H90" s="34">
        <f t="shared" si="10"/>
        <v>0.26211223478886414</v>
      </c>
      <c r="I90" s="35">
        <f t="shared" si="11"/>
        <v>-1.3389824898915632</v>
      </c>
      <c r="N90" s="30"/>
      <c r="X90" s="30"/>
    </row>
    <row r="91" spans="3:24">
      <c r="C91" t="s">
        <v>92</v>
      </c>
      <c r="D91" s="26">
        <v>10.517096413403754</v>
      </c>
      <c r="F91" s="30"/>
      <c r="H91" s="34">
        <f t="shared" si="10"/>
        <v>9.703120825638541E-3</v>
      </c>
      <c r="I91" s="35">
        <f t="shared" si="11"/>
        <v>-4.6353077106163667</v>
      </c>
      <c r="N91" s="30"/>
      <c r="X91" s="30"/>
    </row>
    <row r="92" spans="3:24">
      <c r="C92" t="s">
        <v>93</v>
      </c>
      <c r="D92" s="26">
        <v>3.1770668402497186</v>
      </c>
      <c r="F92" s="30"/>
      <c r="H92" s="34">
        <f t="shared" si="10"/>
        <v>0.11550534848713107</v>
      </c>
      <c r="I92" s="35">
        <f t="shared" si="11"/>
        <v>-2.1584384428445484</v>
      </c>
      <c r="N92" s="30"/>
      <c r="X92" s="30"/>
    </row>
    <row r="93" spans="3:24">
      <c r="C93" t="s">
        <v>94</v>
      </c>
      <c r="D93" s="26">
        <v>1.5959232119755578</v>
      </c>
      <c r="F93" s="30"/>
      <c r="H93" s="34">
        <f t="shared" si="10"/>
        <v>0.19693399969476083</v>
      </c>
      <c r="I93" s="35">
        <f t="shared" si="11"/>
        <v>-1.6248866333083565</v>
      </c>
      <c r="N93" s="30"/>
      <c r="X93" s="30"/>
    </row>
    <row r="94" spans="3:24">
      <c r="C94" t="s">
        <v>95</v>
      </c>
      <c r="D94" s="26">
        <v>0.51967282271240367</v>
      </c>
      <c r="F94" s="30"/>
      <c r="H94" s="34">
        <f t="shared" si="10"/>
        <v>0.28316955789816201</v>
      </c>
      <c r="I94" s="35">
        <f t="shared" si="11"/>
        <v>-1.2617094162378415</v>
      </c>
      <c r="N94" s="30"/>
      <c r="X94" s="30"/>
    </row>
    <row r="95" spans="3:24">
      <c r="C95" t="s">
        <v>96</v>
      </c>
      <c r="D95" s="26">
        <v>7.829094463055644</v>
      </c>
      <c r="F95" s="30"/>
      <c r="H95" s="34">
        <f t="shared" si="10"/>
        <v>2.4034856792104063E-2</v>
      </c>
      <c r="I95" s="35">
        <f t="shared" si="11"/>
        <v>-3.728250135960431</v>
      </c>
      <c r="N95" s="30"/>
      <c r="X95" s="30"/>
    </row>
    <row r="96" spans="3:24">
      <c r="C96" t="s">
        <v>97</v>
      </c>
      <c r="D96" s="26">
        <v>2.5495954754738555</v>
      </c>
      <c r="F96" s="30"/>
      <c r="H96" s="34">
        <f t="shared" si="10"/>
        <v>0.14274431475507388</v>
      </c>
      <c r="I96" s="35">
        <f t="shared" si="11"/>
        <v>-1.9467002578235382</v>
      </c>
      <c r="N96" s="30"/>
      <c r="X96" s="30"/>
    </row>
    <row r="97" spans="3:24">
      <c r="C97" t="s">
        <v>98</v>
      </c>
      <c r="D97" s="26">
        <v>2.0288725698855767</v>
      </c>
      <c r="F97" s="30"/>
      <c r="H97" s="34">
        <f t="shared" si="10"/>
        <v>0.17016546436463104</v>
      </c>
      <c r="I97" s="35">
        <f t="shared" si="11"/>
        <v>-1.7709839955085023</v>
      </c>
      <c r="N97" s="30"/>
      <c r="X97" s="30"/>
    </row>
    <row r="98" spans="3:24">
      <c r="C98" t="s">
        <v>99</v>
      </c>
      <c r="D98" s="26">
        <v>2.087247839972564</v>
      </c>
      <c r="F98" s="30"/>
      <c r="H98" s="34">
        <f t="shared" si="10"/>
        <v>0.16684625125039193</v>
      </c>
      <c r="I98" s="35">
        <f t="shared" si="11"/>
        <v>-1.7906825418202454</v>
      </c>
      <c r="N98" s="30"/>
      <c r="X98" s="30"/>
    </row>
    <row r="99" spans="3:24">
      <c r="C99" t="s">
        <v>100</v>
      </c>
      <c r="D99" s="26">
        <v>2.5427464659046566E-4</v>
      </c>
      <c r="F99" s="30"/>
      <c r="H99" s="34">
        <f t="shared" si="10"/>
        <v>0.33741781644388658</v>
      </c>
      <c r="I99" s="35">
        <f t="shared" si="11"/>
        <v>-1.0864333051550839</v>
      </c>
      <c r="N99" s="30"/>
      <c r="X99" s="30"/>
    </row>
    <row r="100" spans="3:24">
      <c r="C100" t="s">
        <v>101</v>
      </c>
      <c r="D100" s="26">
        <v>10.700066444540832</v>
      </c>
      <c r="F100" s="30"/>
      <c r="H100" s="34">
        <f t="shared" si="10"/>
        <v>9.122144531452523E-3</v>
      </c>
      <c r="I100" s="35">
        <f t="shared" si="11"/>
        <v>-4.6970503565457813</v>
      </c>
      <c r="N100" s="30"/>
      <c r="X100" s="30"/>
    </row>
    <row r="101" spans="3:24">
      <c r="C101" t="s">
        <v>102</v>
      </c>
      <c r="D101" s="26">
        <v>4.994656369945278</v>
      </c>
      <c r="F101" s="30"/>
      <c r="H101" s="34">
        <f t="shared" si="10"/>
        <v>6.2550680803121803E-2</v>
      </c>
      <c r="I101" s="35">
        <f t="shared" si="11"/>
        <v>-2.7717781579858141</v>
      </c>
      <c r="N101" s="30"/>
      <c r="X101" s="30"/>
    </row>
    <row r="102" spans="3:24">
      <c r="C102" t="s">
        <v>103</v>
      </c>
      <c r="D102" s="26">
        <v>3.3226439725915884</v>
      </c>
      <c r="F102" s="30"/>
      <c r="H102" s="34">
        <f t="shared" si="10"/>
        <v>0.10996831766843133</v>
      </c>
      <c r="I102" s="35">
        <f t="shared" si="11"/>
        <v>-2.2075629758718702</v>
      </c>
      <c r="N102" s="30"/>
      <c r="X102" s="30"/>
    </row>
    <row r="103" spans="3:24">
      <c r="C103" t="s">
        <v>104</v>
      </c>
      <c r="D103" s="26">
        <v>0.20599424304282488</v>
      </c>
      <c r="F103" s="30"/>
      <c r="H103" s="34">
        <f t="shared" si="10"/>
        <v>0.31478683206036484</v>
      </c>
      <c r="I103" s="35">
        <f t="shared" si="11"/>
        <v>-1.1558595928551763</v>
      </c>
      <c r="N103" s="30"/>
      <c r="X103" s="30"/>
    </row>
    <row r="104" spans="3:24">
      <c r="C104" t="s">
        <v>105</v>
      </c>
      <c r="D104" s="26">
        <v>0.15064543268768865</v>
      </c>
      <c r="F104" s="30"/>
      <c r="H104" s="34">
        <f t="shared" si="10"/>
        <v>0.32072144165400951</v>
      </c>
      <c r="I104" s="35">
        <f t="shared" si="11"/>
        <v>-1.137182315603082</v>
      </c>
      <c r="N104" s="30"/>
      <c r="X104" s="30"/>
    </row>
    <row r="105" spans="3:24">
      <c r="C105" t="s">
        <v>106</v>
      </c>
      <c r="D105" s="26">
        <v>8.2577701490898221</v>
      </c>
      <c r="F105" s="30"/>
      <c r="H105" s="34">
        <f t="shared" si="10"/>
        <v>2.0797856272841305E-2</v>
      </c>
      <c r="I105" s="35">
        <f t="shared" si="11"/>
        <v>-3.8729053613920104</v>
      </c>
      <c r="N105" s="30"/>
      <c r="X105" s="30"/>
    </row>
    <row r="106" spans="3:24">
      <c r="C106" t="s">
        <v>107</v>
      </c>
      <c r="D106" s="26">
        <v>3.1984692427640047</v>
      </c>
      <c r="F106" s="30"/>
      <c r="H106" s="34">
        <f t="shared" si="10"/>
        <v>0.11467415416783774</v>
      </c>
      <c r="I106" s="35">
        <f t="shared" si="11"/>
        <v>-2.1656606144333392</v>
      </c>
      <c r="N106" s="30"/>
      <c r="X106" s="30"/>
    </row>
    <row r="107" spans="3:24">
      <c r="C107" t="s">
        <v>108</v>
      </c>
      <c r="D107" s="26">
        <v>2.9583229680052199</v>
      </c>
      <c r="F107" s="30"/>
      <c r="H107" s="34">
        <f t="shared" si="10"/>
        <v>0.12435386472540422</v>
      </c>
      <c r="I107" s="35">
        <f t="shared" si="11"/>
        <v>-2.0846240297994805</v>
      </c>
      <c r="N107" s="30"/>
      <c r="X107" s="30"/>
    </row>
    <row r="108" spans="3:24">
      <c r="C108" t="s">
        <v>109</v>
      </c>
      <c r="D108" s="26">
        <v>4.9857994703512567</v>
      </c>
      <c r="F108" s="30"/>
      <c r="H108" s="34">
        <f t="shared" si="10"/>
        <v>6.2737907680352339E-2</v>
      </c>
      <c r="I108" s="35">
        <f t="shared" si="11"/>
        <v>-2.7687894258296923</v>
      </c>
      <c r="N108" s="30"/>
      <c r="X108" s="30"/>
    </row>
    <row r="109" spans="3:24">
      <c r="C109" t="s">
        <v>110</v>
      </c>
      <c r="D109" s="26">
        <v>0.86983191876992394</v>
      </c>
      <c r="F109" s="30"/>
      <c r="H109" s="34">
        <f t="shared" si="10"/>
        <v>0.25161139324165188</v>
      </c>
      <c r="I109" s="35">
        <f t="shared" si="11"/>
        <v>-1.3798694720266835</v>
      </c>
      <c r="N109" s="30"/>
      <c r="X109" s="30"/>
    </row>
    <row r="110" spans="3:24">
      <c r="C110" t="s">
        <v>111</v>
      </c>
      <c r="D110" s="26">
        <v>0.57180999577144032</v>
      </c>
      <c r="F110" s="30"/>
      <c r="H110" s="34">
        <f t="shared" si="10"/>
        <v>0.27823117757148697</v>
      </c>
      <c r="I110" s="35">
        <f t="shared" si="11"/>
        <v>-1.27930293685944</v>
      </c>
      <c r="N110" s="30"/>
      <c r="X110" s="30"/>
    </row>
    <row r="111" spans="3:24">
      <c r="C111" t="s">
        <v>112</v>
      </c>
      <c r="D111" s="26">
        <v>0.21381627031855099</v>
      </c>
      <c r="F111" s="30"/>
      <c r="H111" s="34">
        <f t="shared" si="10"/>
        <v>0.31395704220710774</v>
      </c>
      <c r="I111" s="35">
        <f t="shared" si="11"/>
        <v>-1.1584991106906057</v>
      </c>
      <c r="N111" s="30"/>
      <c r="X111" s="30"/>
    </row>
    <row r="112" spans="3:24">
      <c r="C112" t="s">
        <v>113</v>
      </c>
      <c r="D112" s="26">
        <v>0.51696906283125399</v>
      </c>
      <c r="F112" s="30"/>
      <c r="H112" s="34">
        <f t="shared" si="10"/>
        <v>0.28342803262918415</v>
      </c>
      <c r="I112" s="35">
        <f t="shared" si="11"/>
        <v>-1.260797041200342</v>
      </c>
      <c r="N112" s="30"/>
      <c r="X112" s="30"/>
    </row>
    <row r="113" spans="3:24">
      <c r="C113" t="s">
        <v>114</v>
      </c>
      <c r="D113" s="26">
        <v>1.3113738202581053</v>
      </c>
      <c r="F113" s="30"/>
      <c r="H113" s="34">
        <f t="shared" si="10"/>
        <v>0.21678127993687923</v>
      </c>
      <c r="I113" s="35">
        <f t="shared" si="11"/>
        <v>-1.5288663602993922</v>
      </c>
      <c r="N113" s="30"/>
      <c r="X113" s="30"/>
    </row>
    <row r="114" spans="3:24">
      <c r="C114" t="s">
        <v>115</v>
      </c>
      <c r="D114" s="26">
        <v>1.0223191311463478</v>
      </c>
      <c r="F114" s="30"/>
      <c r="H114" s="34">
        <f t="shared" si="10"/>
        <v>0.23899185927564576</v>
      </c>
      <c r="I114" s="35">
        <f t="shared" si="11"/>
        <v>-1.4313257892389128</v>
      </c>
      <c r="N114" s="30"/>
      <c r="X114" s="30"/>
    </row>
    <row r="115" spans="3:24">
      <c r="C115" t="s">
        <v>116</v>
      </c>
      <c r="D115" s="26">
        <v>3.4743927338323268</v>
      </c>
      <c r="F115" s="30"/>
      <c r="H115" s="34">
        <f t="shared" si="10"/>
        <v>0.10447890383503587</v>
      </c>
      <c r="I115" s="35">
        <f t="shared" si="11"/>
        <v>-2.2587701051339018</v>
      </c>
      <c r="N115" s="30"/>
      <c r="X115" s="30"/>
    </row>
    <row r="116" spans="3:24">
      <c r="C116" t="s">
        <v>117</v>
      </c>
      <c r="D116" s="26">
        <v>4.7216347966475531</v>
      </c>
      <c r="F116" s="30"/>
      <c r="H116" s="34">
        <f t="shared" si="10"/>
        <v>6.8587298801239691E-2</v>
      </c>
      <c r="I116" s="35">
        <f t="shared" si="11"/>
        <v>-2.6796479100624038</v>
      </c>
      <c r="N116" s="30"/>
      <c r="X116" s="30"/>
    </row>
    <row r="117" spans="3:24">
      <c r="C117" t="s">
        <v>118</v>
      </c>
      <c r="D117" s="26">
        <v>1.5176408037285967</v>
      </c>
      <c r="F117" s="30"/>
      <c r="H117" s="34">
        <f t="shared" si="10"/>
        <v>0.20220555751546498</v>
      </c>
      <c r="I117" s="35">
        <f t="shared" si="11"/>
        <v>-1.5984704875337898</v>
      </c>
      <c r="N117" s="30"/>
      <c r="X117" s="30"/>
    </row>
    <row r="118" spans="3:24">
      <c r="C118" t="s">
        <v>119</v>
      </c>
      <c r="D118" s="26">
        <v>6.2397144639265241</v>
      </c>
      <c r="F118" s="30"/>
      <c r="H118" s="34">
        <f t="shared" si="10"/>
        <v>4.1092938303040796E-2</v>
      </c>
      <c r="I118" s="35">
        <f t="shared" si="11"/>
        <v>-3.1919189896865192</v>
      </c>
      <c r="N118" s="30"/>
      <c r="X118" s="30"/>
    </row>
    <row r="119" spans="3:24">
      <c r="C119" t="s">
        <v>120</v>
      </c>
      <c r="D119" s="26">
        <v>1.9095493529320113</v>
      </c>
      <c r="F119" s="30"/>
      <c r="H119" s="34">
        <f t="shared" si="10"/>
        <v>0.17715703055939944</v>
      </c>
      <c r="I119" s="35">
        <f t="shared" si="11"/>
        <v>-1.7307187614166788</v>
      </c>
      <c r="N119" s="30"/>
      <c r="X119" s="30"/>
    </row>
    <row r="120" spans="3:24">
      <c r="C120" t="s">
        <v>121</v>
      </c>
      <c r="D120" s="26">
        <v>5.1944961595186268</v>
      </c>
      <c r="F120" s="30"/>
      <c r="H120" s="34">
        <f t="shared" si="10"/>
        <v>5.8471638784583085E-2</v>
      </c>
      <c r="I120" s="35">
        <f t="shared" si="11"/>
        <v>-2.839213449402429</v>
      </c>
      <c r="N120" s="30"/>
      <c r="X120" s="30"/>
    </row>
    <row r="121" spans="3:24">
      <c r="C121" t="s">
        <v>122</v>
      </c>
      <c r="D121" s="26">
        <v>6.0093337635912902E-2</v>
      </c>
      <c r="F121" s="30"/>
      <c r="H121" s="34">
        <f t="shared" si="10"/>
        <v>0.33067283587710933</v>
      </c>
      <c r="I121" s="35">
        <f t="shared" si="11"/>
        <v>-1.1066258036529921</v>
      </c>
      <c r="N121" s="30"/>
      <c r="X121" s="30"/>
    </row>
    <row r="122" spans="3:24">
      <c r="C122" t="s">
        <v>123</v>
      </c>
      <c r="D122" s="26">
        <v>3.8772025456772656</v>
      </c>
      <c r="F122" s="30"/>
      <c r="H122" s="34">
        <f t="shared" si="10"/>
        <v>9.1200310721008412E-2</v>
      </c>
      <c r="I122" s="35">
        <f t="shared" si="11"/>
        <v>-2.3946969748790541</v>
      </c>
      <c r="N122" s="30"/>
      <c r="X122" s="30"/>
    </row>
    <row r="123" spans="3:24">
      <c r="C123" t="s">
        <v>124</v>
      </c>
      <c r="D123" s="26">
        <v>5.5315605729015589</v>
      </c>
      <c r="F123" s="30"/>
      <c r="H123" s="34">
        <f t="shared" si="10"/>
        <v>5.2185283620271125E-2</v>
      </c>
      <c r="I123" s="35">
        <f t="shared" si="11"/>
        <v>-2.9529547468246107</v>
      </c>
      <c r="N123" s="30"/>
      <c r="X123" s="30"/>
    </row>
    <row r="124" spans="3:24">
      <c r="C124" t="s">
        <v>125</v>
      </c>
      <c r="D124" s="26">
        <v>1.7015335368709621</v>
      </c>
      <c r="F124" s="30"/>
      <c r="H124" s="34">
        <f t="shared" si="10"/>
        <v>0.19003927906358659</v>
      </c>
      <c r="I124" s="35">
        <f t="shared" si="11"/>
        <v>-1.6605244962741348</v>
      </c>
      <c r="N124" s="30"/>
      <c r="X124" s="30"/>
    </row>
    <row r="125" spans="3:24">
      <c r="C125" t="s">
        <v>126</v>
      </c>
      <c r="D125" s="26">
        <v>1.0783082467705172</v>
      </c>
      <c r="F125" s="30"/>
      <c r="H125" s="34">
        <f t="shared" si="10"/>
        <v>0.23451889106320775</v>
      </c>
      <c r="I125" s="35">
        <f t="shared" si="11"/>
        <v>-1.4502191354355602</v>
      </c>
      <c r="N125" s="30"/>
      <c r="X125" s="30"/>
    </row>
    <row r="126" spans="3:24">
      <c r="C126" t="s">
        <v>127</v>
      </c>
      <c r="D126" s="26">
        <v>9.9763520299706768E-2</v>
      </c>
      <c r="F126" s="30"/>
      <c r="H126" s="34">
        <f t="shared" si="10"/>
        <v>0.32627575574796658</v>
      </c>
      <c r="I126" s="35">
        <f t="shared" si="11"/>
        <v>-1.1200123786398588</v>
      </c>
      <c r="N126" s="30"/>
      <c r="X126" s="30"/>
    </row>
    <row r="127" spans="3:24">
      <c r="C127" t="s">
        <v>128</v>
      </c>
      <c r="D127" s="26">
        <v>0.77339188939625436</v>
      </c>
      <c r="F127" s="30"/>
      <c r="H127" s="34">
        <f t="shared" si="10"/>
        <v>0.25993437188379098</v>
      </c>
      <c r="I127" s="35">
        <f t="shared" si="11"/>
        <v>-1.3473260956604203</v>
      </c>
      <c r="N127" s="30"/>
      <c r="X127" s="30"/>
    </row>
    <row r="128" spans="3:24">
      <c r="C128" t="s">
        <v>129</v>
      </c>
      <c r="D128" s="26">
        <v>3.3106820399107724</v>
      </c>
      <c r="F128" s="30"/>
      <c r="H128" s="34">
        <f t="shared" si="10"/>
        <v>0.11041310358036811</v>
      </c>
      <c r="I128" s="35">
        <f t="shared" si="11"/>
        <v>-2.2035264603313021</v>
      </c>
      <c r="N128" s="30"/>
      <c r="X128" s="30"/>
    </row>
    <row r="129" spans="3:24">
      <c r="C129" t="s">
        <v>130</v>
      </c>
      <c r="D129" s="26">
        <v>0.69196120904292113</v>
      </c>
      <c r="F129" s="30"/>
      <c r="H129" s="34">
        <f t="shared" si="10"/>
        <v>0.26717602299826654</v>
      </c>
      <c r="I129" s="35">
        <f t="shared" si="11"/>
        <v>-1.3198475756339332</v>
      </c>
      <c r="N129" s="30"/>
      <c r="X129" s="30"/>
    </row>
    <row r="130" spans="3:24">
      <c r="C130" t="s">
        <v>131</v>
      </c>
      <c r="D130" s="26">
        <v>0.66465830411035109</v>
      </c>
      <c r="F130" s="30"/>
      <c r="H130" s="34">
        <f t="shared" si="10"/>
        <v>0.26964896417750139</v>
      </c>
      <c r="I130" s="35">
        <f t="shared" si="11"/>
        <v>-1.3106342985654431</v>
      </c>
      <c r="N130" s="30"/>
      <c r="X130" s="30"/>
    </row>
    <row r="131" spans="3:24">
      <c r="C131" t="s">
        <v>132</v>
      </c>
      <c r="D131" s="26">
        <v>5.7090816792664993</v>
      </c>
      <c r="F131" s="30"/>
      <c r="H131" s="34">
        <f t="shared" si="10"/>
        <v>4.9150971296992363E-2</v>
      </c>
      <c r="I131" s="35">
        <f t="shared" si="11"/>
        <v>-3.0128586706922138</v>
      </c>
      <c r="N131" s="30"/>
      <c r="X131" s="30"/>
    </row>
    <row r="132" spans="3:24">
      <c r="C132" t="s">
        <v>133</v>
      </c>
      <c r="D132" s="26">
        <v>2.4244549275994274</v>
      </c>
      <c r="F132" s="30"/>
      <c r="H132" s="34">
        <f t="shared" si="10"/>
        <v>0.14890124407765684</v>
      </c>
      <c r="I132" s="35">
        <f t="shared" si="11"/>
        <v>-1.9044719842051379</v>
      </c>
      <c r="N132" s="30"/>
      <c r="X132" s="30"/>
    </row>
    <row r="133" spans="3:24">
      <c r="C133" t="s">
        <v>134</v>
      </c>
      <c r="D133" s="26">
        <v>14.322918592814212</v>
      </c>
      <c r="F133" s="30"/>
      <c r="H133" s="34">
        <f t="shared" si="10"/>
        <v>2.6863547644881565E-3</v>
      </c>
      <c r="I133" s="35">
        <f t="shared" si="11"/>
        <v>-5.9195701104932539</v>
      </c>
      <c r="N133" s="30"/>
      <c r="X133" s="30"/>
    </row>
    <row r="134" spans="3:24">
      <c r="C134" t="s">
        <v>135</v>
      </c>
      <c r="D134" s="26">
        <v>3.8768680640446371</v>
      </c>
      <c r="F134" s="30"/>
      <c r="H134" s="34">
        <f t="shared" si="10"/>
        <v>9.1210605057899796E-2</v>
      </c>
      <c r="I134" s="35">
        <f t="shared" si="11"/>
        <v>-2.3945841051326537</v>
      </c>
      <c r="N134" s="30"/>
      <c r="X134" s="30"/>
    </row>
    <row r="135" spans="3:24">
      <c r="C135" t="s">
        <v>136</v>
      </c>
      <c r="D135" s="26">
        <v>1.9791420070556125</v>
      </c>
      <c r="F135" s="30"/>
      <c r="H135" s="34">
        <f t="shared" si="10"/>
        <v>0.17304517736557118</v>
      </c>
      <c r="I135" s="35">
        <f t="shared" si="11"/>
        <v>-1.7542025777342407</v>
      </c>
      <c r="N135" s="30"/>
      <c r="X135" s="30"/>
    </row>
    <row r="136" spans="3:24">
      <c r="C136" t="s">
        <v>137</v>
      </c>
      <c r="D136" s="26">
        <v>7.2510150051322331</v>
      </c>
      <c r="F136" s="30"/>
      <c r="H136" s="34">
        <f t="shared" si="10"/>
        <v>2.9211900821811548E-2</v>
      </c>
      <c r="I136" s="35">
        <f t="shared" si="11"/>
        <v>-3.5331790903480864</v>
      </c>
      <c r="N136" s="30"/>
      <c r="X136" s="30"/>
    </row>
    <row r="137" spans="3:24">
      <c r="C137" t="s">
        <v>138</v>
      </c>
      <c r="D137" s="26">
        <v>1.622512597764096</v>
      </c>
      <c r="F137" s="30"/>
      <c r="H137" s="34">
        <f t="shared" si="10"/>
        <v>0.19517491243067533</v>
      </c>
      <c r="I137" s="35">
        <f t="shared" si="11"/>
        <v>-1.6338591356466896</v>
      </c>
      <c r="N137" s="30"/>
      <c r="X137" s="30"/>
    </row>
    <row r="138" spans="3:24">
      <c r="C138" t="s">
        <v>139</v>
      </c>
      <c r="D138" s="26">
        <v>5.9870912124286653</v>
      </c>
      <c r="F138" s="30"/>
      <c r="H138" s="34">
        <f t="shared" ref="H138:H201" si="12">lambdagorro*EXP(-lambdagorro*D138)</f>
        <v>4.474963057697557E-2</v>
      </c>
      <c r="I138" s="35">
        <f t="shared" si="11"/>
        <v>-3.1066720895584634</v>
      </c>
      <c r="N138" s="30"/>
      <c r="X138" s="30"/>
    </row>
    <row r="139" spans="3:24">
      <c r="C139" t="s">
        <v>140</v>
      </c>
      <c r="D139" s="26">
        <v>3.4085863313433595</v>
      </c>
      <c r="F139" s="30"/>
      <c r="H139" s="34">
        <f t="shared" si="12"/>
        <v>0.10682493059079338</v>
      </c>
      <c r="I139" s="35">
        <f t="shared" ref="I139:I202" si="13">LN(H139)</f>
        <v>-2.2365639471991035</v>
      </c>
      <c r="N139" s="30"/>
      <c r="X139" s="30"/>
    </row>
    <row r="140" spans="3:24">
      <c r="C140" t="s">
        <v>141</v>
      </c>
      <c r="D140" s="26">
        <v>1.6780307502310241</v>
      </c>
      <c r="F140" s="30"/>
      <c r="H140" s="34">
        <f t="shared" si="12"/>
        <v>0.19155246162259237</v>
      </c>
      <c r="I140" s="35">
        <f t="shared" si="13"/>
        <v>-1.6525935568473544</v>
      </c>
      <c r="N140" s="30"/>
      <c r="X140" s="30"/>
    </row>
    <row r="141" spans="3:24">
      <c r="C141" t="s">
        <v>142</v>
      </c>
      <c r="D141" s="26">
        <v>0.51812598811951804</v>
      </c>
      <c r="F141" s="30"/>
      <c r="H141" s="34">
        <f t="shared" si="12"/>
        <v>0.28331740372273478</v>
      </c>
      <c r="I141" s="35">
        <f t="shared" si="13"/>
        <v>-1.2611874419014628</v>
      </c>
      <c r="N141" s="30"/>
      <c r="X141" s="30"/>
    </row>
    <row r="142" spans="3:24">
      <c r="C142" t="s">
        <v>143</v>
      </c>
      <c r="D142" s="26">
        <v>2.7249778005035736</v>
      </c>
      <c r="F142" s="30"/>
      <c r="H142" s="34">
        <f t="shared" si="12"/>
        <v>0.13454151621324278</v>
      </c>
      <c r="I142" s="35">
        <f t="shared" si="13"/>
        <v>-2.0058824568388225</v>
      </c>
      <c r="N142" s="30"/>
      <c r="X142" s="30"/>
    </row>
    <row r="143" spans="3:24">
      <c r="C143" t="s">
        <v>144</v>
      </c>
      <c r="D143" s="26">
        <v>0.24628273733936806</v>
      </c>
      <c r="F143" s="30"/>
      <c r="H143" s="34">
        <f t="shared" si="12"/>
        <v>0.31053619476677891</v>
      </c>
      <c r="I143" s="35">
        <f t="shared" si="13"/>
        <v>-1.1694548151050816</v>
      </c>
      <c r="N143" s="30"/>
      <c r="X143" s="30"/>
    </row>
    <row r="144" spans="3:24">
      <c r="C144" t="s">
        <v>145</v>
      </c>
      <c r="D144" s="26">
        <v>1.5053647193241566</v>
      </c>
      <c r="F144" s="30"/>
      <c r="H144" s="34">
        <f t="shared" si="12"/>
        <v>0.2030449364714543</v>
      </c>
      <c r="I144" s="35">
        <f t="shared" si="13"/>
        <v>-1.5943279625089399</v>
      </c>
      <c r="N144" s="30"/>
      <c r="X144" s="30"/>
    </row>
    <row r="145" spans="3:24">
      <c r="C145" t="s">
        <v>146</v>
      </c>
      <c r="D145" s="26">
        <v>1.5490620045297101</v>
      </c>
      <c r="F145" s="30"/>
      <c r="H145" s="34">
        <f t="shared" si="12"/>
        <v>0.20007290172242098</v>
      </c>
      <c r="I145" s="35">
        <f t="shared" si="13"/>
        <v>-1.6090734702391203</v>
      </c>
      <c r="N145" s="30"/>
      <c r="X145" s="30"/>
    </row>
    <row r="146" spans="3:24">
      <c r="C146" t="s">
        <v>147</v>
      </c>
      <c r="D146" s="26">
        <v>4.4688311542676988</v>
      </c>
      <c r="F146" s="30"/>
      <c r="H146" s="34">
        <f t="shared" si="12"/>
        <v>7.4695148334997644E-2</v>
      </c>
      <c r="I146" s="35">
        <f t="shared" si="13"/>
        <v>-2.5943401376139645</v>
      </c>
      <c r="N146" s="30"/>
      <c r="X146" s="30"/>
    </row>
    <row r="147" spans="3:24">
      <c r="C147" t="s">
        <v>148</v>
      </c>
      <c r="D147" s="26">
        <v>1.8178972496160566</v>
      </c>
      <c r="F147" s="30"/>
      <c r="H147" s="34">
        <f t="shared" si="12"/>
        <v>0.18272169880746791</v>
      </c>
      <c r="I147" s="35">
        <f t="shared" si="13"/>
        <v>-1.6997910552313766</v>
      </c>
      <c r="N147" s="30"/>
      <c r="X147" s="30"/>
    </row>
    <row r="148" spans="3:24">
      <c r="C148" t="s">
        <v>149</v>
      </c>
      <c r="D148" s="26">
        <v>1.6054184353593095</v>
      </c>
      <c r="F148" s="30"/>
      <c r="H148" s="34">
        <f t="shared" si="12"/>
        <v>0.19630400690363256</v>
      </c>
      <c r="I148" s="35">
        <f t="shared" si="13"/>
        <v>-1.6280907657652419</v>
      </c>
      <c r="N148" s="30"/>
      <c r="X148" s="30"/>
    </row>
    <row r="149" spans="3:24">
      <c r="C149" t="s">
        <v>150</v>
      </c>
      <c r="D149" s="26">
        <v>1.0657075320559226</v>
      </c>
      <c r="F149" s="30"/>
      <c r="H149" s="34">
        <f t="shared" si="12"/>
        <v>0.23551820498653739</v>
      </c>
      <c r="I149" s="35">
        <f t="shared" si="13"/>
        <v>-1.4459670649612544</v>
      </c>
      <c r="N149" s="30"/>
      <c r="X149" s="30"/>
    </row>
    <row r="150" spans="3:24">
      <c r="C150" t="s">
        <v>151</v>
      </c>
      <c r="D150" s="26">
        <v>1.1821111763686705</v>
      </c>
      <c r="F150" s="30"/>
      <c r="H150" s="34">
        <f t="shared" si="12"/>
        <v>0.22644637915751331</v>
      </c>
      <c r="I150" s="35">
        <f t="shared" si="13"/>
        <v>-1.4852470986970034</v>
      </c>
      <c r="N150" s="30"/>
      <c r="X150" s="30"/>
    </row>
    <row r="151" spans="3:24">
      <c r="C151" t="s">
        <v>152</v>
      </c>
      <c r="D151" s="26">
        <v>0.3074302932203839</v>
      </c>
      <c r="F151" s="30"/>
      <c r="H151" s="34">
        <f t="shared" si="12"/>
        <v>0.30419423207427998</v>
      </c>
      <c r="I151" s="35">
        <f t="shared" si="13"/>
        <v>-1.190088860302255</v>
      </c>
      <c r="N151" s="30"/>
      <c r="X151" s="30"/>
    </row>
    <row r="152" spans="3:24">
      <c r="C152" t="s">
        <v>153</v>
      </c>
      <c r="D152" s="26">
        <v>9.5087158164299659</v>
      </c>
      <c r="F152" s="30"/>
      <c r="H152" s="34">
        <f t="shared" si="12"/>
        <v>1.3636122574601126E-2</v>
      </c>
      <c r="I152" s="35">
        <f t="shared" si="13"/>
        <v>-4.295032935703091</v>
      </c>
      <c r="N152" s="30"/>
      <c r="X152" s="30"/>
    </row>
    <row r="153" spans="3:24">
      <c r="C153" t="s">
        <v>154</v>
      </c>
      <c r="D153" s="26">
        <v>3.4608801553080695</v>
      </c>
      <c r="F153" s="30"/>
      <c r="H153" s="34">
        <f t="shared" si="12"/>
        <v>0.1049563920225053</v>
      </c>
      <c r="I153" s="35">
        <f t="shared" si="13"/>
        <v>-2.2542103291627669</v>
      </c>
      <c r="N153" s="30"/>
      <c r="X153" s="30"/>
    </row>
    <row r="154" spans="3:24">
      <c r="C154" t="s">
        <v>155</v>
      </c>
      <c r="D154" s="26">
        <v>4.0284077785131025</v>
      </c>
      <c r="F154" s="30"/>
      <c r="H154" s="34">
        <f t="shared" si="12"/>
        <v>8.6663654566839013E-2</v>
      </c>
      <c r="I154" s="35">
        <f t="shared" si="13"/>
        <v>-2.4457206922366992</v>
      </c>
      <c r="N154" s="30"/>
      <c r="X154" s="30"/>
    </row>
    <row r="155" spans="3:24">
      <c r="C155" t="s">
        <v>156</v>
      </c>
      <c r="D155" s="26">
        <v>3.0897199156097761</v>
      </c>
      <c r="F155" s="30"/>
      <c r="H155" s="34">
        <f t="shared" si="12"/>
        <v>0.11896053193493202</v>
      </c>
      <c r="I155" s="35">
        <f t="shared" si="13"/>
        <v>-2.128963505295749</v>
      </c>
      <c r="N155" s="30"/>
      <c r="X155" s="30"/>
    </row>
    <row r="156" spans="3:24">
      <c r="C156" t="s">
        <v>157</v>
      </c>
      <c r="D156" s="26">
        <v>4.0119186804188063</v>
      </c>
      <c r="F156" s="30"/>
      <c r="H156" s="34">
        <f t="shared" si="12"/>
        <v>8.7147211912509417E-2</v>
      </c>
      <c r="I156" s="35">
        <f t="shared" si="13"/>
        <v>-2.4401564993521889</v>
      </c>
      <c r="N156" s="30"/>
      <c r="X156" s="30"/>
    </row>
    <row r="157" spans="3:24">
      <c r="C157" t="s">
        <v>158</v>
      </c>
      <c r="D157" s="26">
        <v>0.47845113725979826</v>
      </c>
      <c r="F157" s="30"/>
      <c r="H157" s="34">
        <f t="shared" si="12"/>
        <v>0.28713600465721051</v>
      </c>
      <c r="I157" s="35">
        <f t="shared" si="13"/>
        <v>-1.2477992916469616</v>
      </c>
      <c r="N157" s="30"/>
      <c r="X157" s="30"/>
    </row>
    <row r="158" spans="3:24">
      <c r="C158" t="s">
        <v>159</v>
      </c>
      <c r="D158" s="26">
        <v>0.15459479566415021</v>
      </c>
      <c r="F158" s="30"/>
      <c r="H158" s="34">
        <f t="shared" si="12"/>
        <v>0.32029430094825478</v>
      </c>
      <c r="I158" s="35">
        <f t="shared" si="13"/>
        <v>-1.1385150153812207</v>
      </c>
      <c r="N158" s="30"/>
      <c r="X158" s="30"/>
    </row>
    <row r="159" spans="3:24">
      <c r="C159" t="s">
        <v>160</v>
      </c>
      <c r="D159" s="26">
        <v>1.3855520519241715</v>
      </c>
      <c r="F159" s="30"/>
      <c r="H159" s="34">
        <f t="shared" si="12"/>
        <v>0.21142233360267215</v>
      </c>
      <c r="I159" s="35">
        <f t="shared" si="13"/>
        <v>-1.5538975649451232</v>
      </c>
      <c r="N159" s="30"/>
      <c r="X159" s="30"/>
    </row>
    <row r="160" spans="3:24">
      <c r="C160" t="s">
        <v>161</v>
      </c>
      <c r="D160" s="26">
        <v>2.6219958539621037E-2</v>
      </c>
      <c r="F160" s="30"/>
      <c r="H160" s="34">
        <f t="shared" si="12"/>
        <v>0.3344742639279758</v>
      </c>
      <c r="I160" s="35">
        <f t="shared" si="13"/>
        <v>-1.0951953413036235</v>
      </c>
      <c r="N160" s="30"/>
      <c r="X160" s="30"/>
    </row>
    <row r="161" spans="3:24">
      <c r="C161" t="s">
        <v>162</v>
      </c>
      <c r="D161" s="26">
        <v>4.4232732485537198</v>
      </c>
      <c r="F161" s="30"/>
      <c r="H161" s="34">
        <f t="shared" si="12"/>
        <v>7.5852336495395953E-2</v>
      </c>
      <c r="I161" s="35">
        <f t="shared" si="13"/>
        <v>-2.5789667695038805</v>
      </c>
      <c r="N161" s="30"/>
      <c r="X161" s="30"/>
    </row>
    <row r="162" spans="3:24">
      <c r="C162" t="s">
        <v>163</v>
      </c>
      <c r="D162" s="26">
        <v>6.6228627036548868</v>
      </c>
      <c r="F162" s="30"/>
      <c r="H162" s="34">
        <f t="shared" si="12"/>
        <v>3.6109072644127563E-2</v>
      </c>
      <c r="I162" s="35">
        <f t="shared" si="13"/>
        <v>-3.3212111254369012</v>
      </c>
      <c r="N162" s="30"/>
      <c r="X162" s="30"/>
    </row>
    <row r="163" spans="3:24">
      <c r="C163" t="s">
        <v>164</v>
      </c>
      <c r="D163" s="26">
        <v>3.8341810673510088</v>
      </c>
      <c r="F163" s="30"/>
      <c r="H163" s="34">
        <f t="shared" si="12"/>
        <v>9.2533964692315021E-2</v>
      </c>
      <c r="I163" s="35">
        <f t="shared" si="13"/>
        <v>-2.3801795159971237</v>
      </c>
      <c r="N163" s="30"/>
      <c r="X163" s="30"/>
    </row>
    <row r="164" spans="3:24">
      <c r="C164" t="s">
        <v>165</v>
      </c>
      <c r="D164" s="26">
        <v>0.50205126706789294</v>
      </c>
      <c r="F164" s="30"/>
      <c r="H164" s="34">
        <f t="shared" si="12"/>
        <v>0.28485839574829269</v>
      </c>
      <c r="I164" s="35">
        <f t="shared" si="13"/>
        <v>-1.255763079211373</v>
      </c>
      <c r="N164" s="30"/>
      <c r="X164" s="30"/>
    </row>
    <row r="165" spans="3:24">
      <c r="C165" t="s">
        <v>166</v>
      </c>
      <c r="D165" s="26">
        <v>0.74819802758344034</v>
      </c>
      <c r="F165" s="30"/>
      <c r="H165" s="34">
        <f t="shared" si="12"/>
        <v>0.26215364694713589</v>
      </c>
      <c r="I165" s="35">
        <f t="shared" si="13"/>
        <v>-1.3388245083795078</v>
      </c>
      <c r="N165" s="30"/>
      <c r="X165" s="30"/>
    </row>
    <row r="166" spans="3:24">
      <c r="C166" t="s">
        <v>167</v>
      </c>
      <c r="D166" s="26">
        <v>4.31131135589197</v>
      </c>
      <c r="F166" s="30"/>
      <c r="H166" s="34">
        <f t="shared" si="12"/>
        <v>7.8772951941609423E-2</v>
      </c>
      <c r="I166" s="35">
        <f t="shared" si="13"/>
        <v>-2.5411855905138494</v>
      </c>
      <c r="N166" s="30"/>
      <c r="X166" s="30"/>
    </row>
    <row r="167" spans="3:24">
      <c r="C167" t="s">
        <v>168</v>
      </c>
      <c r="D167" s="26">
        <v>4.2690604801335192</v>
      </c>
      <c r="F167" s="30"/>
      <c r="H167" s="34">
        <f t="shared" si="12"/>
        <v>7.9904095557710331E-2</v>
      </c>
      <c r="I167" s="35">
        <f t="shared" si="13"/>
        <v>-2.5269281689790226</v>
      </c>
      <c r="N167" s="30"/>
      <c r="X167" s="30"/>
    </row>
    <row r="168" spans="3:24">
      <c r="C168" t="s">
        <v>169</v>
      </c>
      <c r="D168" s="26">
        <v>0.40583893940839322</v>
      </c>
      <c r="F168" s="30"/>
      <c r="H168" s="34">
        <f t="shared" si="12"/>
        <v>0.29425853125176926</v>
      </c>
      <c r="I168" s="35">
        <f t="shared" si="13"/>
        <v>-1.2232965400529745</v>
      </c>
      <c r="N168" s="30"/>
      <c r="X168" s="30"/>
    </row>
    <row r="169" spans="3:24">
      <c r="C169" t="s">
        <v>170</v>
      </c>
      <c r="D169" s="26">
        <v>0.69927440564148702</v>
      </c>
      <c r="F169" s="30"/>
      <c r="H169" s="34">
        <f t="shared" si="12"/>
        <v>0.26651749501339606</v>
      </c>
      <c r="I169" s="35">
        <f t="shared" si="13"/>
        <v>-1.3223153902011131</v>
      </c>
      <c r="N169" s="30"/>
      <c r="X169" s="30"/>
    </row>
    <row r="170" spans="3:24">
      <c r="C170" t="s">
        <v>171</v>
      </c>
      <c r="D170" s="26">
        <v>5.0385343402953575</v>
      </c>
      <c r="F170" s="30"/>
      <c r="H170" s="34">
        <f t="shared" si="12"/>
        <v>6.1631348274145903E-2</v>
      </c>
      <c r="I170" s="35">
        <f t="shared" si="13"/>
        <v>-2.7865846373343186</v>
      </c>
      <c r="N170" s="30"/>
      <c r="X170" s="30"/>
    </row>
    <row r="171" spans="3:24">
      <c r="C171" t="s">
        <v>172</v>
      </c>
      <c r="D171" s="26">
        <v>2.0698132884738278</v>
      </c>
      <c r="F171" s="30"/>
      <c r="H171" s="34">
        <f t="shared" si="12"/>
        <v>0.16783073978341306</v>
      </c>
      <c r="I171" s="35">
        <f t="shared" si="13"/>
        <v>-1.7847993087386589</v>
      </c>
      <c r="N171" s="30"/>
      <c r="X171" s="30"/>
    </row>
    <row r="172" spans="3:24">
      <c r="C172" t="s">
        <v>173</v>
      </c>
      <c r="D172" s="26">
        <v>1.7851144030416373</v>
      </c>
      <c r="F172" s="30"/>
      <c r="H172" s="34">
        <f t="shared" si="12"/>
        <v>0.18475427324213886</v>
      </c>
      <c r="I172" s="35">
        <f t="shared" si="13"/>
        <v>-1.6887285895585897</v>
      </c>
      <c r="N172" s="30"/>
      <c r="X172" s="30"/>
    </row>
    <row r="173" spans="3:24">
      <c r="C173" t="s">
        <v>174</v>
      </c>
      <c r="D173" s="26">
        <v>4.6071478321456514</v>
      </c>
      <c r="F173" s="30"/>
      <c r="H173" s="34">
        <f t="shared" si="12"/>
        <v>7.1288899299134012E-2</v>
      </c>
      <c r="I173" s="35">
        <f t="shared" si="13"/>
        <v>-2.6410146537370629</v>
      </c>
      <c r="N173" s="30"/>
      <c r="X173" s="30"/>
    </row>
    <row r="174" spans="3:24">
      <c r="C174" t="s">
        <v>175</v>
      </c>
      <c r="D174" s="26">
        <v>3.5412459689683309</v>
      </c>
      <c r="F174" s="30"/>
      <c r="H174" s="34">
        <f t="shared" si="12"/>
        <v>0.10214830885484363</v>
      </c>
      <c r="I174" s="35">
        <f t="shared" si="13"/>
        <v>-2.2813295133636884</v>
      </c>
      <c r="N174" s="30"/>
      <c r="X174" s="30"/>
    </row>
    <row r="175" spans="3:24">
      <c r="C175" t="s">
        <v>176</v>
      </c>
      <c r="D175" s="26">
        <v>1.6800189772090479</v>
      </c>
      <c r="F175" s="30"/>
      <c r="H175" s="34">
        <f t="shared" si="12"/>
        <v>0.19142398819994697</v>
      </c>
      <c r="I175" s="35">
        <f t="shared" si="13"/>
        <v>-1.6532644776181964</v>
      </c>
      <c r="N175" s="30"/>
      <c r="X175" s="30"/>
    </row>
    <row r="176" spans="3:24">
      <c r="C176" t="s">
        <v>177</v>
      </c>
      <c r="D176" s="26">
        <v>2.8096408351238198</v>
      </c>
      <c r="F176" s="30"/>
      <c r="H176" s="34">
        <f t="shared" si="12"/>
        <v>0.13075215107307922</v>
      </c>
      <c r="I176" s="35">
        <f t="shared" si="13"/>
        <v>-2.034451724370681</v>
      </c>
      <c r="N176" s="30"/>
      <c r="X176" s="30"/>
    </row>
    <row r="177" spans="3:24">
      <c r="C177" t="s">
        <v>178</v>
      </c>
      <c r="D177" s="26">
        <v>0.46278872629663415</v>
      </c>
      <c r="F177" s="30"/>
      <c r="H177" s="34">
        <f t="shared" si="12"/>
        <v>0.2886576019319243</v>
      </c>
      <c r="I177" s="35">
        <f t="shared" si="13"/>
        <v>-1.2425140616642705</v>
      </c>
      <c r="N177" s="30"/>
      <c r="X177" s="30"/>
    </row>
    <row r="178" spans="3:24">
      <c r="C178" t="s">
        <v>179</v>
      </c>
      <c r="D178" s="26">
        <v>4.918237855622384</v>
      </c>
      <c r="F178" s="30"/>
      <c r="H178" s="34">
        <f t="shared" si="12"/>
        <v>6.4184663880117412E-2</v>
      </c>
      <c r="I178" s="35">
        <f t="shared" si="13"/>
        <v>-2.7459909771946851</v>
      </c>
      <c r="N178" s="30"/>
      <c r="X178" s="30"/>
    </row>
    <row r="179" spans="3:24">
      <c r="C179" t="s">
        <v>180</v>
      </c>
      <c r="D179" s="26">
        <v>2.6401936461245059</v>
      </c>
      <c r="F179" s="30"/>
      <c r="H179" s="34">
        <f t="shared" si="12"/>
        <v>0.1384463604091051</v>
      </c>
      <c r="I179" s="35">
        <f t="shared" si="13"/>
        <v>-1.9772723178356231</v>
      </c>
      <c r="N179" s="30"/>
      <c r="X179" s="30"/>
    </row>
    <row r="180" spans="3:24">
      <c r="C180" t="s">
        <v>181</v>
      </c>
      <c r="D180" s="26">
        <v>3.6147537561218837</v>
      </c>
      <c r="F180" s="30"/>
      <c r="H180" s="34">
        <f t="shared" si="12"/>
        <v>9.9645690594288169E-2</v>
      </c>
      <c r="I180" s="35">
        <f t="shared" si="13"/>
        <v>-2.3061344786745179</v>
      </c>
      <c r="N180" s="30"/>
      <c r="X180" s="30"/>
    </row>
    <row r="181" spans="3:24">
      <c r="C181" t="s">
        <v>182</v>
      </c>
      <c r="D181" s="26">
        <v>7.025223213529042</v>
      </c>
      <c r="F181" s="30"/>
      <c r="H181" s="34">
        <f t="shared" si="12"/>
        <v>3.1524622252301557E-2</v>
      </c>
      <c r="I181" s="35">
        <f t="shared" si="13"/>
        <v>-3.4569863796834657</v>
      </c>
      <c r="N181" s="30"/>
      <c r="X181" s="30"/>
    </row>
    <row r="182" spans="3:24">
      <c r="C182" t="s">
        <v>183</v>
      </c>
      <c r="D182" s="26">
        <v>0.45565154797542085</v>
      </c>
      <c r="F182" s="30"/>
      <c r="H182" s="34">
        <f t="shared" si="12"/>
        <v>0.28935364787757822</v>
      </c>
      <c r="I182" s="35">
        <f t="shared" si="13"/>
        <v>-1.2401056438961626</v>
      </c>
      <c r="N182" s="30"/>
      <c r="X182" s="30"/>
    </row>
    <row r="183" spans="3:24">
      <c r="C183" t="s">
        <v>184</v>
      </c>
      <c r="D183" s="26">
        <v>1.5396364718220181</v>
      </c>
      <c r="F183" s="30"/>
      <c r="H183" s="34">
        <f t="shared" si="12"/>
        <v>0.20071026978151663</v>
      </c>
      <c r="I183" s="35">
        <f t="shared" si="13"/>
        <v>-1.6058928546757381</v>
      </c>
      <c r="N183" s="30"/>
      <c r="X183" s="30"/>
    </row>
    <row r="184" spans="3:24">
      <c r="C184" t="s">
        <v>185</v>
      </c>
      <c r="D184" s="26">
        <v>2.6134710905247429</v>
      </c>
      <c r="F184" s="30"/>
      <c r="H184" s="34">
        <f t="shared" si="12"/>
        <v>0.13970043795243717</v>
      </c>
      <c r="I184" s="35">
        <f t="shared" si="13"/>
        <v>-1.968254877774692</v>
      </c>
      <c r="N184" s="30"/>
      <c r="X184" s="30"/>
    </row>
    <row r="185" spans="3:24">
      <c r="C185" t="s">
        <v>186</v>
      </c>
      <c r="D185" s="26">
        <v>0.54086054988304055</v>
      </c>
      <c r="F185" s="30"/>
      <c r="H185" s="34">
        <f t="shared" si="12"/>
        <v>0.28115219239333655</v>
      </c>
      <c r="I185" s="35">
        <f t="shared" si="13"/>
        <v>-1.2688591463254184</v>
      </c>
      <c r="N185" s="30"/>
      <c r="X185" s="30"/>
    </row>
    <row r="186" spans="3:24">
      <c r="C186" t="s">
        <v>187</v>
      </c>
      <c r="D186" s="26">
        <v>7.4276120326546149</v>
      </c>
      <c r="F186" s="30"/>
      <c r="H186" s="34">
        <f t="shared" si="12"/>
        <v>2.7521956166944837E-2</v>
      </c>
      <c r="I186" s="35">
        <f t="shared" si="13"/>
        <v>-3.5927711867954701</v>
      </c>
      <c r="N186" s="30"/>
      <c r="X186" s="30"/>
    </row>
    <row r="187" spans="3:24">
      <c r="C187" t="s">
        <v>188</v>
      </c>
      <c r="D187" s="26">
        <v>2.2579019682054406</v>
      </c>
      <c r="F187" s="30"/>
      <c r="H187" s="34">
        <f t="shared" si="12"/>
        <v>0.1575095439411337</v>
      </c>
      <c r="I187" s="35">
        <f t="shared" si="13"/>
        <v>-1.8482692261006977</v>
      </c>
      <c r="N187" s="30"/>
      <c r="X187" s="30"/>
    </row>
    <row r="188" spans="3:24">
      <c r="C188" t="s">
        <v>189</v>
      </c>
      <c r="D188" s="26">
        <v>0.77451023514486128</v>
      </c>
      <c r="F188" s="30"/>
      <c r="H188" s="34">
        <f t="shared" si="12"/>
        <v>0.25983629579629375</v>
      </c>
      <c r="I188" s="35">
        <f t="shared" si="13"/>
        <v>-1.3477034778205139</v>
      </c>
      <c r="N188" s="30"/>
      <c r="X188" s="30"/>
    </row>
    <row r="189" spans="3:24">
      <c r="C189" t="s">
        <v>190</v>
      </c>
      <c r="D189" s="26">
        <v>5.3580862915299949</v>
      </c>
      <c r="F189" s="30"/>
      <c r="H189" s="34">
        <f t="shared" si="12"/>
        <v>5.5331306417265642E-2</v>
      </c>
      <c r="I189" s="35">
        <f t="shared" si="13"/>
        <v>-2.8944164109779069</v>
      </c>
      <c r="N189" s="30"/>
      <c r="X189" s="30"/>
    </row>
    <row r="190" spans="3:24">
      <c r="C190" t="s">
        <v>191</v>
      </c>
      <c r="D190" s="26">
        <v>2.910794895951148</v>
      </c>
      <c r="F190" s="30"/>
      <c r="H190" s="34">
        <f t="shared" si="12"/>
        <v>0.12636435540425239</v>
      </c>
      <c r="I190" s="35">
        <f t="shared" si="13"/>
        <v>-2.0685858354224802</v>
      </c>
      <c r="N190" s="30"/>
      <c r="X190" s="30"/>
    </row>
    <row r="191" spans="3:24">
      <c r="C191" t="s">
        <v>192</v>
      </c>
      <c r="D191" s="26">
        <v>2.3923919872855812</v>
      </c>
      <c r="F191" s="30"/>
      <c r="H191" s="34">
        <f t="shared" si="12"/>
        <v>0.1505210332755639</v>
      </c>
      <c r="I191" s="35">
        <f t="shared" si="13"/>
        <v>-1.8936524485743511</v>
      </c>
      <c r="N191" s="30"/>
      <c r="X191" s="30"/>
    </row>
    <row r="192" spans="3:24">
      <c r="C192" t="s">
        <v>193</v>
      </c>
      <c r="D192" s="26">
        <v>0.95372468630869445</v>
      </c>
      <c r="F192" s="30"/>
      <c r="H192" s="34">
        <f t="shared" si="12"/>
        <v>0.24458831825850474</v>
      </c>
      <c r="I192" s="35">
        <f t="shared" si="13"/>
        <v>-1.4081788154202166</v>
      </c>
      <c r="N192" s="30"/>
      <c r="X192" s="30"/>
    </row>
    <row r="193" spans="3:24">
      <c r="C193" t="s">
        <v>194</v>
      </c>
      <c r="D193" s="26">
        <v>1.3689722317031969</v>
      </c>
      <c r="F193" s="30"/>
      <c r="H193" s="34">
        <f t="shared" si="12"/>
        <v>0.21260851584276774</v>
      </c>
      <c r="I193" s="35">
        <f t="shared" si="13"/>
        <v>-1.5483027581720399</v>
      </c>
      <c r="N193" s="30"/>
      <c r="X193" s="30"/>
    </row>
    <row r="194" spans="3:24">
      <c r="C194" t="s">
        <v>195</v>
      </c>
      <c r="D194" s="26">
        <v>0.14418077502877419</v>
      </c>
      <c r="F194" s="30"/>
      <c r="H194" s="34">
        <f t="shared" si="12"/>
        <v>0.32142185205993523</v>
      </c>
      <c r="I194" s="35">
        <f t="shared" si="13"/>
        <v>-1.1350008377599146</v>
      </c>
      <c r="N194" s="30"/>
      <c r="X194" s="30"/>
    </row>
    <row r="195" spans="3:24">
      <c r="C195" t="s">
        <v>196</v>
      </c>
      <c r="D195" s="26">
        <v>9.2038207941824819</v>
      </c>
      <c r="F195" s="30"/>
      <c r="H195" s="34">
        <f t="shared" si="12"/>
        <v>1.5113799241860472E-2</v>
      </c>
      <c r="I195" s="35">
        <f t="shared" si="13"/>
        <v>-4.1921470953975604</v>
      </c>
      <c r="N195" s="30"/>
      <c r="X195" s="30"/>
    </row>
    <row r="196" spans="3:24">
      <c r="C196" t="s">
        <v>197</v>
      </c>
      <c r="D196" s="26">
        <v>3.7823720997132222E-2</v>
      </c>
      <c r="F196" s="30"/>
      <c r="H196" s="34">
        <f t="shared" si="12"/>
        <v>0.3331671398470939</v>
      </c>
      <c r="I196" s="35">
        <f t="shared" si="13"/>
        <v>-1.0991109934593932</v>
      </c>
      <c r="N196" s="30"/>
      <c r="X196" s="30"/>
    </row>
    <row r="197" spans="3:24">
      <c r="C197" t="s">
        <v>198</v>
      </c>
      <c r="D197" s="26">
        <v>0.10785502912470049</v>
      </c>
      <c r="F197" s="30"/>
      <c r="H197" s="34">
        <f t="shared" si="12"/>
        <v>0.32538609011231912</v>
      </c>
      <c r="I197" s="35">
        <f t="shared" si="13"/>
        <v>-1.1227428321535384</v>
      </c>
      <c r="N197" s="30"/>
      <c r="X197" s="30"/>
    </row>
    <row r="198" spans="3:24">
      <c r="C198" t="s">
        <v>199</v>
      </c>
      <c r="D198" s="26">
        <v>9.0257852399369263</v>
      </c>
      <c r="F198" s="30"/>
      <c r="H198" s="34">
        <f t="shared" si="12"/>
        <v>1.6049628553555871E-2</v>
      </c>
      <c r="I198" s="35">
        <f t="shared" si="13"/>
        <v>-4.1320695727545482</v>
      </c>
      <c r="N198" s="30"/>
      <c r="X198" s="30"/>
    </row>
    <row r="199" spans="3:24">
      <c r="C199" t="s">
        <v>200</v>
      </c>
      <c r="D199" s="26">
        <v>1.0488471201788094</v>
      </c>
      <c r="F199" s="30"/>
      <c r="H199" s="34">
        <f t="shared" si="12"/>
        <v>0.23686200295549792</v>
      </c>
      <c r="I199" s="35">
        <f t="shared" si="13"/>
        <v>-1.440277573440248</v>
      </c>
      <c r="N199" s="30"/>
      <c r="X199" s="30"/>
    </row>
    <row r="200" spans="3:24">
      <c r="C200" t="s">
        <v>201</v>
      </c>
      <c r="D200" s="26">
        <v>1.4551807074556482</v>
      </c>
      <c r="F200" s="30"/>
      <c r="H200" s="34">
        <f t="shared" si="12"/>
        <v>0.20651266642930777</v>
      </c>
      <c r="I200" s="35">
        <f t="shared" si="13"/>
        <v>-1.5773935298214716</v>
      </c>
      <c r="N200" s="30"/>
      <c r="X200" s="30"/>
    </row>
    <row r="201" spans="3:24">
      <c r="C201" t="s">
        <v>202</v>
      </c>
      <c r="D201" s="26">
        <v>2.4558111621636396</v>
      </c>
      <c r="F201" s="30"/>
      <c r="H201" s="34">
        <f t="shared" si="12"/>
        <v>0.14733401715442443</v>
      </c>
      <c r="I201" s="35">
        <f t="shared" si="13"/>
        <v>-1.9150530442636966</v>
      </c>
      <c r="N201" s="30"/>
      <c r="X201" s="30"/>
    </row>
    <row r="202" spans="3:24">
      <c r="C202" t="s">
        <v>203</v>
      </c>
      <c r="D202" s="26">
        <v>0.14403850858296854</v>
      </c>
      <c r="F202" s="30"/>
      <c r="H202" s="34">
        <f t="shared" ref="H202:H265" si="14">lambdagorro*EXP(-lambdagorro*D202)</f>
        <v>0.32143728304250196</v>
      </c>
      <c r="I202" s="35">
        <f t="shared" si="13"/>
        <v>-1.1349528304073637</v>
      </c>
      <c r="N202" s="30"/>
      <c r="X202" s="30"/>
    </row>
    <row r="203" spans="3:24">
      <c r="C203" t="s">
        <v>204</v>
      </c>
      <c r="D203" s="26">
        <v>3.8862269013586506</v>
      </c>
      <c r="F203" s="30"/>
      <c r="H203" s="34">
        <f t="shared" si="14"/>
        <v>9.092300636013502E-2</v>
      </c>
      <c r="I203" s="35">
        <f t="shared" ref="I203:I266" si="15">LN(H203)</f>
        <v>-2.3977422145508966</v>
      </c>
      <c r="N203" s="30"/>
      <c r="X203" s="30"/>
    </row>
    <row r="204" spans="3:24">
      <c r="C204" t="s">
        <v>205</v>
      </c>
      <c r="D204" s="26">
        <v>1.5366665516063165</v>
      </c>
      <c r="F204" s="30"/>
      <c r="H204" s="34">
        <f t="shared" si="14"/>
        <v>0.20091152043213981</v>
      </c>
      <c r="I204" s="35">
        <f t="shared" si="15"/>
        <v>-1.6048906646931649</v>
      </c>
      <c r="N204" s="30"/>
      <c r="X204" s="30"/>
    </row>
    <row r="205" spans="3:24">
      <c r="C205" t="s">
        <v>206</v>
      </c>
      <c r="D205" s="26">
        <v>0.10147551538906024</v>
      </c>
      <c r="F205" s="30"/>
      <c r="H205" s="34">
        <f t="shared" si="14"/>
        <v>0.32608731832672011</v>
      </c>
      <c r="I205" s="35">
        <f t="shared" si="15"/>
        <v>-1.1205900858522255</v>
      </c>
      <c r="N205" s="30"/>
      <c r="X205" s="30"/>
    </row>
    <row r="206" spans="3:24">
      <c r="C206" t="s">
        <v>207</v>
      </c>
      <c r="D206" s="26">
        <v>3.5574089427251177</v>
      </c>
      <c r="F206" s="30"/>
      <c r="H206" s="34">
        <f t="shared" si="14"/>
        <v>0.1015926939215851</v>
      </c>
      <c r="I206" s="35">
        <f t="shared" si="15"/>
        <v>-2.2867836566440385</v>
      </c>
      <c r="N206" s="30"/>
      <c r="X206" s="30"/>
    </row>
    <row r="207" spans="3:24">
      <c r="C207" t="s">
        <v>208</v>
      </c>
      <c r="D207" s="26">
        <v>2.1202503244442039</v>
      </c>
      <c r="F207" s="30"/>
      <c r="H207" s="34">
        <f t="shared" si="14"/>
        <v>0.16499846245295424</v>
      </c>
      <c r="I207" s="35">
        <f t="shared" si="15"/>
        <v>-1.8018191235919176</v>
      </c>
      <c r="N207" s="30"/>
      <c r="X207" s="30"/>
    </row>
    <row r="208" spans="3:24">
      <c r="C208" t="s">
        <v>209</v>
      </c>
      <c r="D208" s="26">
        <v>3.3162846750053081</v>
      </c>
      <c r="F208" s="30"/>
      <c r="H208" s="34">
        <f t="shared" si="14"/>
        <v>0.11020455475032069</v>
      </c>
      <c r="I208" s="35">
        <f t="shared" si="15"/>
        <v>-2.2054170514448512</v>
      </c>
      <c r="N208" s="30"/>
      <c r="X208" s="30"/>
    </row>
    <row r="209" spans="3:24">
      <c r="C209" t="s">
        <v>210</v>
      </c>
      <c r="D209" s="26">
        <v>1.6709846286788159</v>
      </c>
      <c r="F209" s="30"/>
      <c r="H209" s="34">
        <f t="shared" si="14"/>
        <v>0.19200845607021796</v>
      </c>
      <c r="I209" s="35">
        <f t="shared" si="15"/>
        <v>-1.650215865891792</v>
      </c>
      <c r="N209" s="30"/>
      <c r="X209" s="30"/>
    </row>
    <row r="210" spans="3:24">
      <c r="C210" t="s">
        <v>211</v>
      </c>
      <c r="D210" s="26">
        <v>7.3160965941643727</v>
      </c>
      <c r="F210" s="30"/>
      <c r="H210" s="34">
        <f t="shared" si="14"/>
        <v>2.8577354876421344E-2</v>
      </c>
      <c r="I210" s="35">
        <f t="shared" si="15"/>
        <v>-3.5551406623233608</v>
      </c>
      <c r="N210" s="30"/>
      <c r="X210" s="30"/>
    </row>
    <row r="211" spans="3:24">
      <c r="C211" t="s">
        <v>212</v>
      </c>
      <c r="D211" s="26">
        <v>5.7364489417950981</v>
      </c>
      <c r="F211" s="30"/>
      <c r="H211" s="34">
        <f t="shared" si="14"/>
        <v>4.8699151841855533E-2</v>
      </c>
      <c r="I211" s="35">
        <f t="shared" si="15"/>
        <v>-3.0220936650235788</v>
      </c>
      <c r="N211" s="30"/>
      <c r="X211" s="30"/>
    </row>
    <row r="212" spans="3:24">
      <c r="C212" t="s">
        <v>213</v>
      </c>
      <c r="D212" s="26">
        <v>1.1031518642870233</v>
      </c>
      <c r="F212" s="30"/>
      <c r="H212" s="34">
        <f t="shared" si="14"/>
        <v>0.23256104392264357</v>
      </c>
      <c r="I212" s="35">
        <f t="shared" si="15"/>
        <v>-1.4586025339101347</v>
      </c>
      <c r="N212" s="30"/>
      <c r="X212" s="30"/>
    </row>
    <row r="213" spans="3:24">
      <c r="C213" t="s">
        <v>214</v>
      </c>
      <c r="D213" s="26">
        <v>0.73126549069374203</v>
      </c>
      <c r="F213" s="30"/>
      <c r="H213" s="34">
        <f t="shared" si="14"/>
        <v>0.26365583582542079</v>
      </c>
      <c r="I213" s="35">
        <f t="shared" si="15"/>
        <v>-1.3331106785060016</v>
      </c>
      <c r="N213" s="30"/>
      <c r="X213" s="30"/>
    </row>
    <row r="214" spans="3:24">
      <c r="C214" t="s">
        <v>215</v>
      </c>
      <c r="D214" s="26">
        <v>3.6394429984483265</v>
      </c>
      <c r="F214" s="30"/>
      <c r="H214" s="34">
        <f t="shared" si="14"/>
        <v>9.8818960599375685E-2</v>
      </c>
      <c r="I214" s="35">
        <f t="shared" si="15"/>
        <v>-2.3144657837399087</v>
      </c>
      <c r="N214" s="30"/>
      <c r="X214" s="30"/>
    </row>
    <row r="215" spans="3:24">
      <c r="C215" t="s">
        <v>216</v>
      </c>
      <c r="D215" s="26">
        <v>1.1680125359633249</v>
      </c>
      <c r="F215" s="30"/>
      <c r="H215" s="34">
        <f t="shared" si="14"/>
        <v>0.22752627379803966</v>
      </c>
      <c r="I215" s="35">
        <f t="shared" si="15"/>
        <v>-1.4804895580373463</v>
      </c>
      <c r="N215" s="30"/>
      <c r="X215" s="30"/>
    </row>
    <row r="216" spans="3:24">
      <c r="C216" t="s">
        <v>217</v>
      </c>
      <c r="D216" s="26">
        <v>1.5213677268197581</v>
      </c>
      <c r="F216" s="30"/>
      <c r="H216" s="34">
        <f t="shared" si="14"/>
        <v>0.20195141593326213</v>
      </c>
      <c r="I216" s="35">
        <f t="shared" si="15"/>
        <v>-1.5997281256912179</v>
      </c>
      <c r="N216" s="30"/>
      <c r="X216" s="30"/>
    </row>
    <row r="217" spans="3:24">
      <c r="C217" t="s">
        <v>218</v>
      </c>
      <c r="D217" s="26">
        <v>0.19716404457935655</v>
      </c>
      <c r="F217" s="30"/>
      <c r="H217" s="34">
        <f t="shared" si="14"/>
        <v>0.31572620813684277</v>
      </c>
      <c r="I217" s="35">
        <f t="shared" si="15"/>
        <v>-1.1528798709093022</v>
      </c>
      <c r="N217" s="30"/>
      <c r="X217" s="30"/>
    </row>
    <row r="218" spans="3:24">
      <c r="C218" t="s">
        <v>219</v>
      </c>
      <c r="D218" s="26">
        <v>3.1612780175450439</v>
      </c>
      <c r="F218" s="30"/>
      <c r="H218" s="34">
        <f t="shared" si="14"/>
        <v>0.11612239026163244</v>
      </c>
      <c r="I218" s="35">
        <f t="shared" si="15"/>
        <v>-2.1531105556280528</v>
      </c>
      <c r="N218" s="30"/>
      <c r="X218" s="30"/>
    </row>
    <row r="219" spans="3:24">
      <c r="C219" t="s">
        <v>220</v>
      </c>
      <c r="D219" s="26">
        <v>2.6553306887382524</v>
      </c>
      <c r="F219" s="30"/>
      <c r="H219" s="34">
        <f t="shared" si="14"/>
        <v>0.13774098689680628</v>
      </c>
      <c r="I219" s="35">
        <f t="shared" si="15"/>
        <v>-1.9823802639659858</v>
      </c>
      <c r="N219" s="30"/>
      <c r="X219" s="30"/>
    </row>
    <row r="220" spans="3:24">
      <c r="C220" t="s">
        <v>221</v>
      </c>
      <c r="D220" s="26">
        <v>0.26125897698016648</v>
      </c>
      <c r="F220" s="30"/>
      <c r="H220" s="34">
        <f t="shared" si="14"/>
        <v>0.30897080189702847</v>
      </c>
      <c r="I220" s="35">
        <f t="shared" si="15"/>
        <v>-1.1745084987916912</v>
      </c>
      <c r="N220" s="30"/>
      <c r="X220" s="30"/>
    </row>
    <row r="221" spans="3:24">
      <c r="C221" t="s">
        <v>222</v>
      </c>
      <c r="D221" s="26">
        <v>2.3020320861226189</v>
      </c>
      <c r="F221" s="30"/>
      <c r="H221" s="34">
        <f t="shared" si="14"/>
        <v>0.15518135840280986</v>
      </c>
      <c r="I221" s="35">
        <f t="shared" si="15"/>
        <v>-1.8631607918311659</v>
      </c>
      <c r="N221" s="30"/>
      <c r="X221" s="30"/>
    </row>
    <row r="222" spans="3:24">
      <c r="C222" t="s">
        <v>223</v>
      </c>
      <c r="D222" s="26">
        <v>0.21522023992479178</v>
      </c>
      <c r="F222" s="30"/>
      <c r="H222" s="34">
        <f t="shared" si="14"/>
        <v>0.31380833557522697</v>
      </c>
      <c r="I222" s="35">
        <f t="shared" si="15"/>
        <v>-1.1589728756987607</v>
      </c>
      <c r="N222" s="30"/>
      <c r="X222" s="30"/>
    </row>
    <row r="223" spans="3:24">
      <c r="C223" t="s">
        <v>224</v>
      </c>
      <c r="D223" s="26">
        <v>1.3049427833621012</v>
      </c>
      <c r="F223" s="30"/>
      <c r="H223" s="34">
        <f t="shared" si="14"/>
        <v>0.21725223489756534</v>
      </c>
      <c r="I223" s="35">
        <f t="shared" si="15"/>
        <v>-1.5266962276740581</v>
      </c>
      <c r="N223" s="30"/>
      <c r="X223" s="30"/>
    </row>
    <row r="224" spans="3:24">
      <c r="C224" t="s">
        <v>225</v>
      </c>
      <c r="D224" s="26">
        <v>2.1889555640013016</v>
      </c>
      <c r="F224" s="30"/>
      <c r="H224" s="34">
        <f t="shared" si="14"/>
        <v>0.16121708233067011</v>
      </c>
      <c r="I224" s="35">
        <f t="shared" si="15"/>
        <v>-1.8250034847307721</v>
      </c>
      <c r="N224" s="30"/>
      <c r="X224" s="30"/>
    </row>
    <row r="225" spans="3:24">
      <c r="C225" t="s">
        <v>226</v>
      </c>
      <c r="D225" s="26">
        <v>2.6640306870213823</v>
      </c>
      <c r="F225" s="30"/>
      <c r="H225" s="34">
        <f t="shared" si="14"/>
        <v>0.13733720179577419</v>
      </c>
      <c r="I225" s="35">
        <f t="shared" si="15"/>
        <v>-1.9853160502816112</v>
      </c>
      <c r="N225" s="30"/>
      <c r="X225" s="30"/>
    </row>
    <row r="226" spans="3:24">
      <c r="C226" t="s">
        <v>227</v>
      </c>
      <c r="D226" s="26">
        <v>3.3119239919362862</v>
      </c>
      <c r="F226" s="30"/>
      <c r="H226" s="34">
        <f t="shared" si="14"/>
        <v>0.11036683994984335</v>
      </c>
      <c r="I226" s="35">
        <f t="shared" si="15"/>
        <v>-2.2039455530302328</v>
      </c>
      <c r="N226" s="30"/>
      <c r="X226" s="30"/>
    </row>
    <row r="227" spans="3:24">
      <c r="C227" t="s">
        <v>228</v>
      </c>
      <c r="D227" s="26">
        <v>4.1550214501173715</v>
      </c>
      <c r="F227" s="30"/>
      <c r="H227" s="34">
        <f t="shared" si="14"/>
        <v>8.3038903286809546E-2</v>
      </c>
      <c r="I227" s="35">
        <f t="shared" si="15"/>
        <v>-2.4884460666988635</v>
      </c>
      <c r="N227" s="30"/>
      <c r="X227" s="30"/>
    </row>
    <row r="228" spans="3:24">
      <c r="C228" t="s">
        <v>229</v>
      </c>
      <c r="D228" s="26">
        <v>2.5348299331002089</v>
      </c>
      <c r="F228" s="30"/>
      <c r="H228" s="34">
        <f t="shared" si="14"/>
        <v>0.14345732521822369</v>
      </c>
      <c r="I228" s="35">
        <f t="shared" si="15"/>
        <v>-1.9417176732490795</v>
      </c>
      <c r="N228" s="30"/>
      <c r="X228" s="30"/>
    </row>
    <row r="229" spans="3:24">
      <c r="C229" t="s">
        <v>230</v>
      </c>
      <c r="D229" s="26">
        <v>3.6497401340849271</v>
      </c>
      <c r="F229" s="30"/>
      <c r="H229" s="34">
        <f t="shared" si="14"/>
        <v>9.8476186751946013E-2</v>
      </c>
      <c r="I229" s="35">
        <f t="shared" si="15"/>
        <v>-2.3179405188959712</v>
      </c>
      <c r="N229" s="30"/>
      <c r="X229" s="30"/>
    </row>
    <row r="230" spans="3:24">
      <c r="C230" t="s">
        <v>231</v>
      </c>
      <c r="D230" s="26">
        <v>1.953372804812108</v>
      </c>
      <c r="F230" s="30"/>
      <c r="H230" s="34">
        <f t="shared" si="14"/>
        <v>0.174556493685811</v>
      </c>
      <c r="I230" s="35">
        <f t="shared" si="15"/>
        <v>-1.745506843683607</v>
      </c>
      <c r="N230" s="30"/>
      <c r="X230" s="30"/>
    </row>
    <row r="231" spans="3:24">
      <c r="C231" t="s">
        <v>232</v>
      </c>
      <c r="D231" s="26">
        <v>1.1516046549509984</v>
      </c>
      <c r="F231" s="30"/>
      <c r="H231" s="34">
        <f t="shared" si="14"/>
        <v>0.22878953215480149</v>
      </c>
      <c r="I231" s="35">
        <f t="shared" si="15"/>
        <v>-1.4749527715947781</v>
      </c>
      <c r="N231" s="30"/>
      <c r="X231" s="30"/>
    </row>
    <row r="232" spans="3:24">
      <c r="C232" t="s">
        <v>233</v>
      </c>
      <c r="D232" s="26">
        <v>1.7051106819886552</v>
      </c>
      <c r="F232" s="30"/>
      <c r="H232" s="34">
        <f t="shared" si="14"/>
        <v>0.18981002179340969</v>
      </c>
      <c r="I232" s="35">
        <f t="shared" si="15"/>
        <v>-1.6617315923382678</v>
      </c>
      <c r="N232" s="30"/>
      <c r="X232" s="30"/>
    </row>
    <row r="233" spans="3:24">
      <c r="C233" t="s">
        <v>234</v>
      </c>
      <c r="D233" s="26">
        <v>10.004623699969233</v>
      </c>
      <c r="F233" s="30"/>
      <c r="H233" s="34">
        <f t="shared" si="14"/>
        <v>1.1534930079249175E-2</v>
      </c>
      <c r="I233" s="35">
        <f t="shared" si="15"/>
        <v>-4.4623754489916818</v>
      </c>
      <c r="N233" s="30"/>
      <c r="X233" s="30"/>
    </row>
    <row r="234" spans="3:24">
      <c r="C234" t="s">
        <v>235</v>
      </c>
      <c r="D234" s="26">
        <v>0.67787196171609287</v>
      </c>
      <c r="F234" s="30"/>
      <c r="H234" s="34">
        <f t="shared" si="14"/>
        <v>0.26844930135314826</v>
      </c>
      <c r="I234" s="35">
        <f t="shared" si="15"/>
        <v>-1.3150932046382777</v>
      </c>
      <c r="N234" s="30"/>
      <c r="X234" s="30"/>
    </row>
    <row r="235" spans="3:24">
      <c r="C235" t="s">
        <v>236</v>
      </c>
      <c r="D235" s="26">
        <v>2.617693493668245</v>
      </c>
      <c r="F235" s="30"/>
      <c r="H235" s="34">
        <f t="shared" si="14"/>
        <v>0.1395015294369403</v>
      </c>
      <c r="I235" s="35">
        <f t="shared" si="15"/>
        <v>-1.9696797140751525</v>
      </c>
      <c r="N235" s="30"/>
      <c r="X235" s="30"/>
    </row>
    <row r="236" spans="3:24">
      <c r="C236" t="s">
        <v>237</v>
      </c>
      <c r="D236" s="26">
        <v>0.9286339239605067</v>
      </c>
      <c r="F236" s="30"/>
      <c r="H236" s="34">
        <f t="shared" si="14"/>
        <v>0.24666798947730414</v>
      </c>
      <c r="I236" s="35">
        <f t="shared" si="15"/>
        <v>-1.3997120187205832</v>
      </c>
      <c r="N236" s="30"/>
      <c r="X236" s="30"/>
    </row>
    <row r="237" spans="3:24">
      <c r="C237" t="s">
        <v>238</v>
      </c>
      <c r="D237" s="26">
        <v>2.4857980680636547</v>
      </c>
      <c r="F237" s="30"/>
      <c r="H237" s="34">
        <f t="shared" si="14"/>
        <v>0.14585066418495693</v>
      </c>
      <c r="I237" s="35">
        <f t="shared" si="15"/>
        <v>-1.9251720287880869</v>
      </c>
      <c r="N237" s="30"/>
      <c r="X237" s="30"/>
    </row>
    <row r="238" spans="3:24">
      <c r="C238" t="s">
        <v>239</v>
      </c>
      <c r="D238" s="26">
        <v>1.5488435237673071</v>
      </c>
      <c r="F238" s="30"/>
      <c r="H238" s="34">
        <f t="shared" si="14"/>
        <v>0.20008765276640034</v>
      </c>
      <c r="I238" s="35">
        <f t="shared" si="15"/>
        <v>-1.6089997446116413</v>
      </c>
      <c r="N238" s="30"/>
      <c r="X238" s="30"/>
    </row>
    <row r="239" spans="3:24">
      <c r="C239" t="s">
        <v>240</v>
      </c>
      <c r="D239" s="26">
        <v>4.6922441581502543</v>
      </c>
      <c r="F239" s="30"/>
      <c r="H239" s="34">
        <f t="shared" si="14"/>
        <v>6.9270916649102163E-2</v>
      </c>
      <c r="I239" s="35">
        <f t="shared" si="15"/>
        <v>-2.6697301340468407</v>
      </c>
      <c r="N239" s="30"/>
      <c r="X239" s="30"/>
    </row>
    <row r="240" spans="3:24">
      <c r="C240" t="s">
        <v>241</v>
      </c>
      <c r="D240" s="26">
        <v>0.40391304035728059</v>
      </c>
      <c r="F240" s="30"/>
      <c r="H240" s="34">
        <f t="shared" si="14"/>
        <v>0.29444982861596808</v>
      </c>
      <c r="I240" s="35">
        <f t="shared" si="15"/>
        <v>-1.222646651639721</v>
      </c>
      <c r="N240" s="30"/>
      <c r="X240" s="30"/>
    </row>
    <row r="241" spans="3:24">
      <c r="C241" t="s">
        <v>242</v>
      </c>
      <c r="D241" s="26">
        <v>3.7131422607525981</v>
      </c>
      <c r="F241" s="30"/>
      <c r="H241" s="34">
        <f t="shared" si="14"/>
        <v>9.6391682546904583E-2</v>
      </c>
      <c r="I241" s="35">
        <f t="shared" si="15"/>
        <v>-2.3393353617217949</v>
      </c>
      <c r="N241" s="30"/>
      <c r="X241" s="30"/>
    </row>
    <row r="242" spans="3:24">
      <c r="C242" t="s">
        <v>243</v>
      </c>
      <c r="D242" s="26">
        <v>2.6738800986926763</v>
      </c>
      <c r="F242" s="30"/>
      <c r="H242" s="34">
        <f t="shared" si="14"/>
        <v>0.13688149842894368</v>
      </c>
      <c r="I242" s="35">
        <f t="shared" si="15"/>
        <v>-1.9886397024319362</v>
      </c>
      <c r="N242" s="30"/>
      <c r="X242" s="30"/>
    </row>
    <row r="243" spans="3:24">
      <c r="C243" t="s">
        <v>244</v>
      </c>
      <c r="D243" s="26">
        <v>2.9536314902976923</v>
      </c>
      <c r="F243" s="30"/>
      <c r="H243" s="34">
        <f t="shared" si="14"/>
        <v>0.12455088822790891</v>
      </c>
      <c r="I243" s="35">
        <f t="shared" si="15"/>
        <v>-2.0830409058027173</v>
      </c>
      <c r="N243" s="30"/>
      <c r="X243" s="30"/>
    </row>
    <row r="244" spans="3:24">
      <c r="C244" t="s">
        <v>245</v>
      </c>
      <c r="D244" s="26">
        <v>9.6023886826673408</v>
      </c>
      <c r="F244" s="30"/>
      <c r="H244" s="34">
        <f t="shared" si="14"/>
        <v>1.3211831279151888E-2</v>
      </c>
      <c r="I244" s="35">
        <f t="shared" si="15"/>
        <v>-4.3266425418082282</v>
      </c>
      <c r="N244" s="30"/>
      <c r="X244" s="30"/>
    </row>
    <row r="245" spans="3:24">
      <c r="C245" t="s">
        <v>246</v>
      </c>
      <c r="D245" s="26">
        <v>6.2579597563896927</v>
      </c>
      <c r="F245" s="30"/>
      <c r="H245" s="34">
        <f t="shared" si="14"/>
        <v>4.0840713930206045E-2</v>
      </c>
      <c r="I245" s="35">
        <f t="shared" si="15"/>
        <v>-3.1980758046874853</v>
      </c>
      <c r="N245" s="30"/>
      <c r="X245" s="30"/>
    </row>
    <row r="246" spans="3:24">
      <c r="C246" t="s">
        <v>247</v>
      </c>
      <c r="D246" s="26">
        <v>11.52787684219428</v>
      </c>
      <c r="F246" s="30"/>
      <c r="H246" s="34">
        <f t="shared" si="14"/>
        <v>6.8989068944461315E-3</v>
      </c>
      <c r="I246" s="35">
        <f t="shared" si="15"/>
        <v>-4.9763923010236342</v>
      </c>
      <c r="N246" s="30"/>
      <c r="X246" s="30"/>
    </row>
    <row r="247" spans="3:24">
      <c r="C247" t="s">
        <v>248</v>
      </c>
      <c r="D247" s="26">
        <v>0.28523006103918769</v>
      </c>
      <c r="F247" s="30"/>
      <c r="H247" s="34">
        <f t="shared" si="14"/>
        <v>0.30648162892101638</v>
      </c>
      <c r="I247" s="35">
        <f t="shared" si="15"/>
        <v>-1.1825974636697241</v>
      </c>
      <c r="N247" s="30"/>
      <c r="X247" s="30"/>
    </row>
    <row r="248" spans="3:24">
      <c r="C248" t="s">
        <v>249</v>
      </c>
      <c r="D248" s="26">
        <v>2.0494336363961514</v>
      </c>
      <c r="F248" s="30"/>
      <c r="H248" s="34">
        <f t="shared" si="14"/>
        <v>0.16898889758493707</v>
      </c>
      <c r="I248" s="35">
        <f t="shared" si="15"/>
        <v>-1.777922260980745</v>
      </c>
      <c r="N248" s="30"/>
      <c r="X248" s="30"/>
    </row>
    <row r="249" spans="3:24">
      <c r="C249" t="s">
        <v>250</v>
      </c>
      <c r="D249" s="26">
        <v>1.8087658091057612</v>
      </c>
      <c r="F249" s="30"/>
      <c r="H249" s="34">
        <f t="shared" si="14"/>
        <v>0.18328560125195753</v>
      </c>
      <c r="I249" s="35">
        <f t="shared" si="15"/>
        <v>-1.6967096801299522</v>
      </c>
      <c r="N249" s="30"/>
      <c r="X249" s="30"/>
    </row>
    <row r="250" spans="3:24">
      <c r="C250" t="s">
        <v>251</v>
      </c>
      <c r="D250" s="26">
        <v>3.3001197852324209</v>
      </c>
      <c r="F250" s="30"/>
      <c r="H250" s="34">
        <f t="shared" si="14"/>
        <v>0.11080733997392329</v>
      </c>
      <c r="I250" s="35">
        <f t="shared" si="15"/>
        <v>-2.1999622616110583</v>
      </c>
      <c r="N250" s="30"/>
      <c r="X250" s="30"/>
    </row>
    <row r="251" spans="3:24">
      <c r="C251" t="s">
        <v>252</v>
      </c>
      <c r="D251" s="26">
        <v>0.1407266864129868</v>
      </c>
      <c r="F251" s="30"/>
      <c r="H251" s="34">
        <f t="shared" si="14"/>
        <v>0.32179671048358038</v>
      </c>
      <c r="I251" s="35">
        <f t="shared" si="15"/>
        <v>-1.1338352667148202</v>
      </c>
      <c r="N251" s="30"/>
      <c r="X251" s="30"/>
    </row>
    <row r="252" spans="3:24">
      <c r="C252" t="s">
        <v>253</v>
      </c>
      <c r="D252" s="26">
        <v>1.869775201627462</v>
      </c>
      <c r="F252" s="30"/>
      <c r="H252" s="34">
        <f t="shared" si="14"/>
        <v>0.17955080003388349</v>
      </c>
      <c r="I252" s="35">
        <f t="shared" si="15"/>
        <v>-1.7172971025478558</v>
      </c>
      <c r="N252" s="30"/>
      <c r="X252" s="30"/>
    </row>
    <row r="253" spans="3:24">
      <c r="C253" t="s">
        <v>254</v>
      </c>
      <c r="D253" s="26">
        <v>7.9976000385889012</v>
      </c>
      <c r="F253" s="30"/>
      <c r="H253" s="34">
        <f t="shared" si="14"/>
        <v>2.2706324111539576E-2</v>
      </c>
      <c r="I253" s="35">
        <f t="shared" si="15"/>
        <v>-3.7851117980732147</v>
      </c>
      <c r="N253" s="30"/>
      <c r="X253" s="30"/>
    </row>
    <row r="254" spans="3:24">
      <c r="C254" t="s">
        <v>255</v>
      </c>
      <c r="D254" s="26">
        <v>6.6609314256840362</v>
      </c>
      <c r="F254" s="30"/>
      <c r="H254" s="34">
        <f t="shared" si="14"/>
        <v>3.564817617182655E-2</v>
      </c>
      <c r="I254" s="35">
        <f t="shared" si="15"/>
        <v>-3.3340572927060652</v>
      </c>
      <c r="N254" s="30"/>
      <c r="X254" s="30"/>
    </row>
    <row r="255" spans="3:24">
      <c r="C255" t="s">
        <v>256</v>
      </c>
      <c r="D255" s="26">
        <v>2.6935316593444187</v>
      </c>
      <c r="F255" s="30"/>
      <c r="H255" s="34">
        <f t="shared" si="14"/>
        <v>0.13597679156168346</v>
      </c>
      <c r="I255" s="35">
        <f t="shared" si="15"/>
        <v>-1.9952710580902404</v>
      </c>
      <c r="N255" s="30"/>
      <c r="X255" s="30"/>
    </row>
    <row r="256" spans="3:24">
      <c r="C256" t="s">
        <v>257</v>
      </c>
      <c r="D256" s="26">
        <v>1.1999094965769193</v>
      </c>
      <c r="F256" s="30"/>
      <c r="H256" s="34">
        <f t="shared" si="14"/>
        <v>0.22509042145934177</v>
      </c>
      <c r="I256" s="35">
        <f t="shared" si="15"/>
        <v>-1.4912530843544742</v>
      </c>
      <c r="N256" s="30"/>
      <c r="X256" s="30"/>
    </row>
    <row r="257" spans="3:24">
      <c r="C257" t="s">
        <v>258</v>
      </c>
      <c r="D257" s="26">
        <v>0.30005169976622292</v>
      </c>
      <c r="F257" s="30"/>
      <c r="H257" s="34">
        <f t="shared" si="14"/>
        <v>0.30495258368830985</v>
      </c>
      <c r="I257" s="35">
        <f t="shared" si="15"/>
        <v>-1.1875989777774163</v>
      </c>
      <c r="N257" s="30"/>
      <c r="X257" s="30"/>
    </row>
    <row r="258" spans="3:24">
      <c r="C258" t="s">
        <v>259</v>
      </c>
      <c r="D258" s="26">
        <v>0.77121992746488455</v>
      </c>
      <c r="F258" s="30"/>
      <c r="H258" s="34">
        <f t="shared" si="14"/>
        <v>0.26012495321527895</v>
      </c>
      <c r="I258" s="35">
        <f t="shared" si="15"/>
        <v>-1.346593174123121</v>
      </c>
      <c r="N258" s="30"/>
      <c r="X258" s="30"/>
    </row>
    <row r="259" spans="3:24">
      <c r="C259" t="s">
        <v>260</v>
      </c>
      <c r="D259" s="26">
        <v>6.2657165737553147</v>
      </c>
      <c r="F259" s="30"/>
      <c r="H259" s="34">
        <f t="shared" si="14"/>
        <v>4.073395261763442E-2</v>
      </c>
      <c r="I259" s="35">
        <f t="shared" si="15"/>
        <v>-3.2006933176494083</v>
      </c>
      <c r="N259" s="30"/>
      <c r="X259" s="30"/>
    </row>
    <row r="260" spans="3:24">
      <c r="C260" t="s">
        <v>261</v>
      </c>
      <c r="D260" s="26">
        <v>2.9228674539660093</v>
      </c>
      <c r="F260" s="30"/>
      <c r="H260" s="34">
        <f t="shared" si="14"/>
        <v>0.12585061368085107</v>
      </c>
      <c r="I260" s="35">
        <f t="shared" si="15"/>
        <v>-2.0726596811246516</v>
      </c>
      <c r="N260" s="30"/>
      <c r="X260" s="30"/>
    </row>
    <row r="261" spans="3:24">
      <c r="C261" t="s">
        <v>262</v>
      </c>
      <c r="D261" s="26">
        <v>1.6972832584984086</v>
      </c>
      <c r="F261" s="30"/>
      <c r="H261" s="34">
        <f t="shared" si="14"/>
        <v>0.19031203706735561</v>
      </c>
      <c r="I261" s="35">
        <f t="shared" si="15"/>
        <v>-1.6590902535676808</v>
      </c>
      <c r="N261" s="30"/>
      <c r="X261" s="30"/>
    </row>
    <row r="262" spans="3:24">
      <c r="C262" t="s">
        <v>263</v>
      </c>
      <c r="D262" s="26">
        <v>0.74913772190118721</v>
      </c>
      <c r="F262" s="30"/>
      <c r="H262" s="34">
        <f t="shared" si="14"/>
        <v>0.26207053203989961</v>
      </c>
      <c r="I262" s="35">
        <f t="shared" si="15"/>
        <v>-1.3391416051913845</v>
      </c>
      <c r="N262" s="30"/>
      <c r="X262" s="30"/>
    </row>
    <row r="263" spans="3:24">
      <c r="C263" t="s">
        <v>264</v>
      </c>
      <c r="D263" s="26">
        <v>3.4830751360766405</v>
      </c>
      <c r="F263" s="30"/>
      <c r="H263" s="34">
        <f t="shared" si="14"/>
        <v>0.10417324445254067</v>
      </c>
      <c r="I263" s="35">
        <f t="shared" si="15"/>
        <v>-2.2616999537230718</v>
      </c>
      <c r="N263" s="30"/>
      <c r="X263" s="30"/>
    </row>
    <row r="264" spans="3:24">
      <c r="C264" t="s">
        <v>265</v>
      </c>
      <c r="D264" s="26">
        <v>2.6080089789580012</v>
      </c>
      <c r="F264" s="30"/>
      <c r="H264" s="34">
        <f t="shared" si="14"/>
        <v>0.13995816732131577</v>
      </c>
      <c r="I264" s="35">
        <f t="shared" si="15"/>
        <v>-1.9664117058716406</v>
      </c>
      <c r="N264" s="30"/>
      <c r="X264" s="30"/>
    </row>
    <row r="265" spans="3:24">
      <c r="C265" t="s">
        <v>266</v>
      </c>
      <c r="D265" s="26">
        <v>0.77415162667730741</v>
      </c>
      <c r="F265" s="30"/>
      <c r="H265" s="34">
        <f t="shared" si="14"/>
        <v>0.25986774081871827</v>
      </c>
      <c r="I265" s="35">
        <f t="shared" si="15"/>
        <v>-1.347582466551609</v>
      </c>
      <c r="N265" s="30"/>
      <c r="X265" s="30"/>
    </row>
    <row r="266" spans="3:24">
      <c r="C266" t="s">
        <v>267</v>
      </c>
      <c r="D266" s="26">
        <v>0.34006723808496236</v>
      </c>
      <c r="F266" s="30"/>
      <c r="H266" s="34">
        <f t="shared" ref="H266:H329" si="16">lambdagorro*EXP(-lambdagorro*D266)</f>
        <v>0.30086245105565246</v>
      </c>
      <c r="I266" s="35">
        <f t="shared" si="15"/>
        <v>-1.201102091914386</v>
      </c>
      <c r="N266" s="30"/>
      <c r="X266" s="30"/>
    </row>
    <row r="267" spans="3:24">
      <c r="C267" t="s">
        <v>268</v>
      </c>
      <c r="D267" s="26">
        <v>9.939461357666915E-2</v>
      </c>
      <c r="F267" s="30"/>
      <c r="H267" s="34">
        <f t="shared" si="16"/>
        <v>0.32631637516454726</v>
      </c>
      <c r="I267" s="35">
        <f t="shared" ref="I267:I330" si="17">LN(H267)</f>
        <v>-1.119887892257909</v>
      </c>
      <c r="N267" s="30"/>
      <c r="X267" s="30"/>
    </row>
    <row r="268" spans="3:24">
      <c r="C268" t="s">
        <v>269</v>
      </c>
      <c r="D268" s="26">
        <v>5.8687802497981751</v>
      </c>
      <c r="F268" s="30"/>
      <c r="H268" s="34">
        <f t="shared" si="16"/>
        <v>4.6572341811300065E-2</v>
      </c>
      <c r="I268" s="35">
        <f t="shared" si="17"/>
        <v>-3.0667484374179121</v>
      </c>
      <c r="N268" s="30"/>
      <c r="X268" s="30"/>
    </row>
    <row r="269" spans="3:24">
      <c r="C269" t="s">
        <v>270</v>
      </c>
      <c r="D269" s="26">
        <v>1.2988271963023108</v>
      </c>
      <c r="F269" s="30"/>
      <c r="H269" s="34">
        <f t="shared" si="16"/>
        <v>0.21770103803193652</v>
      </c>
      <c r="I269" s="35">
        <f t="shared" si="17"/>
        <v>-1.5246325425769052</v>
      </c>
      <c r="N269" s="30"/>
      <c r="X269" s="30"/>
    </row>
    <row r="270" spans="3:24">
      <c r="C270" t="s">
        <v>271</v>
      </c>
      <c r="D270" s="26">
        <v>0.32610220361262882</v>
      </c>
      <c r="F270" s="30"/>
      <c r="H270" s="34">
        <f t="shared" si="16"/>
        <v>0.30228359796485404</v>
      </c>
      <c r="I270" s="35">
        <f t="shared" si="17"/>
        <v>-1.1963896361452149</v>
      </c>
      <c r="N270" s="30"/>
      <c r="X270" s="30"/>
    </row>
    <row r="271" spans="3:24">
      <c r="C271" t="s">
        <v>272</v>
      </c>
      <c r="D271" s="26">
        <v>0.94084376621158694</v>
      </c>
      <c r="F271" s="30"/>
      <c r="H271" s="34">
        <f t="shared" si="16"/>
        <v>0.24565376579981191</v>
      </c>
      <c r="I271" s="35">
        <f t="shared" si="17"/>
        <v>-1.4038321905447748</v>
      </c>
      <c r="N271" s="30"/>
      <c r="X271" s="30"/>
    </row>
    <row r="272" spans="3:24">
      <c r="C272" t="s">
        <v>273</v>
      </c>
      <c r="D272" s="26">
        <v>6.9889641716766207</v>
      </c>
      <c r="F272" s="30"/>
      <c r="H272" s="34">
        <f t="shared" si="16"/>
        <v>3.1912711046699058E-2</v>
      </c>
      <c r="I272" s="35">
        <f t="shared" si="17"/>
        <v>-3.4447508831438349</v>
      </c>
      <c r="N272" s="30"/>
      <c r="X272" s="30"/>
    </row>
    <row r="273" spans="3:24">
      <c r="C273" t="s">
        <v>274</v>
      </c>
      <c r="D273" s="26">
        <v>6.3003518520893973</v>
      </c>
      <c r="F273" s="30"/>
      <c r="H273" s="34">
        <f t="shared" si="16"/>
        <v>4.0260643292914886E-2</v>
      </c>
      <c r="I273" s="35">
        <f t="shared" si="17"/>
        <v>-3.2123808804352825</v>
      </c>
      <c r="N273" s="30"/>
      <c r="X273" s="30"/>
    </row>
    <row r="274" spans="3:24">
      <c r="C274" t="s">
        <v>275</v>
      </c>
      <c r="D274" s="26">
        <v>2.4593649902900121</v>
      </c>
      <c r="F274" s="30"/>
      <c r="H274" s="34">
        <f t="shared" si="16"/>
        <v>0.14715743600378869</v>
      </c>
      <c r="I274" s="35">
        <f t="shared" si="17"/>
        <v>-1.9162522720844331</v>
      </c>
      <c r="N274" s="30"/>
      <c r="X274" s="30"/>
    </row>
    <row r="275" spans="3:24">
      <c r="C275" t="s">
        <v>276</v>
      </c>
      <c r="D275" s="26">
        <v>4.5363390709700218</v>
      </c>
      <c r="F275" s="30"/>
      <c r="H275" s="34">
        <f t="shared" si="16"/>
        <v>7.3012803264789622E-2</v>
      </c>
      <c r="I275" s="35">
        <f t="shared" si="17"/>
        <v>-2.617120466023382</v>
      </c>
      <c r="N275" s="30"/>
      <c r="X275" s="30"/>
    </row>
    <row r="276" spans="3:24">
      <c r="C276" t="s">
        <v>277</v>
      </c>
      <c r="D276" s="26">
        <v>2.2226629700074776</v>
      </c>
      <c r="F276" s="30"/>
      <c r="H276" s="34">
        <f t="shared" si="16"/>
        <v>0.15939371540095146</v>
      </c>
      <c r="I276" s="35">
        <f t="shared" si="17"/>
        <v>-1.836377939997051</v>
      </c>
      <c r="N276" s="30"/>
      <c r="X276" s="30"/>
    </row>
    <row r="277" spans="3:24">
      <c r="C277" t="s">
        <v>278</v>
      </c>
      <c r="D277" s="26">
        <v>1.0107402694156438</v>
      </c>
      <c r="F277" s="30"/>
      <c r="H277" s="34">
        <f t="shared" si="16"/>
        <v>0.23992748676964867</v>
      </c>
      <c r="I277" s="35">
        <f t="shared" si="17"/>
        <v>-1.4274185397529633</v>
      </c>
      <c r="N277" s="30"/>
      <c r="X277" s="30"/>
    </row>
    <row r="278" spans="3:24">
      <c r="C278" t="s">
        <v>279</v>
      </c>
      <c r="D278" s="26">
        <v>8.756297889071103</v>
      </c>
      <c r="F278" s="30"/>
      <c r="H278" s="34">
        <f t="shared" si="16"/>
        <v>1.7577564458873349E-2</v>
      </c>
      <c r="I278" s="35">
        <f t="shared" si="17"/>
        <v>-4.0411319367736107</v>
      </c>
      <c r="N278" s="30"/>
      <c r="X278" s="30"/>
    </row>
    <row r="279" spans="3:24">
      <c r="C279" t="s">
        <v>280</v>
      </c>
      <c r="D279" s="26">
        <v>1.7103649758574675</v>
      </c>
      <c r="F279" s="30"/>
      <c r="H279" s="34">
        <f t="shared" si="16"/>
        <v>0.18947377835507362</v>
      </c>
      <c r="I279" s="35">
        <f t="shared" si="17"/>
        <v>-1.6635046368305</v>
      </c>
      <c r="N279" s="30"/>
      <c r="X279" s="30"/>
    </row>
    <row r="280" spans="3:24">
      <c r="C280" t="s">
        <v>281</v>
      </c>
      <c r="D280" s="26">
        <v>5.7103421944098787E-2</v>
      </c>
      <c r="F280" s="30"/>
      <c r="H280" s="34">
        <f t="shared" si="16"/>
        <v>0.33100663242713801</v>
      </c>
      <c r="I280" s="35">
        <f t="shared" si="17"/>
        <v>-1.1056168662615995</v>
      </c>
      <c r="N280" s="30"/>
      <c r="X280" s="30"/>
    </row>
    <row r="281" spans="3:24">
      <c r="C281" t="s">
        <v>282</v>
      </c>
      <c r="D281" s="26">
        <v>8.8555132588381955</v>
      </c>
      <c r="F281" s="30"/>
      <c r="H281" s="34">
        <f t="shared" si="16"/>
        <v>1.6998811607850082E-2</v>
      </c>
      <c r="I281" s="35">
        <f t="shared" si="17"/>
        <v>-4.0746118427900022</v>
      </c>
      <c r="N281" s="30"/>
      <c r="X281" s="30"/>
    </row>
    <row r="282" spans="3:24">
      <c r="C282" t="s">
        <v>283</v>
      </c>
      <c r="D282" s="26">
        <v>3.6450139435472244</v>
      </c>
      <c r="F282" s="30"/>
      <c r="H282" s="34">
        <f t="shared" si="16"/>
        <v>9.8633365594060912E-2</v>
      </c>
      <c r="I282" s="35">
        <f t="shared" si="17"/>
        <v>-2.3163456811668035</v>
      </c>
      <c r="N282" s="30"/>
      <c r="X282" s="30"/>
    </row>
    <row r="283" spans="3:24">
      <c r="C283" t="s">
        <v>284</v>
      </c>
      <c r="D283" s="26">
        <v>3.3283779841679584</v>
      </c>
      <c r="F283" s="30"/>
      <c r="H283" s="34">
        <f t="shared" si="16"/>
        <v>0.10975574309031665</v>
      </c>
      <c r="I283" s="35">
        <f t="shared" si="17"/>
        <v>-2.2094978995548082</v>
      </c>
      <c r="N283" s="30"/>
      <c r="X283" s="30"/>
    </row>
    <row r="284" spans="3:24">
      <c r="C284" t="s">
        <v>285</v>
      </c>
      <c r="D284" s="26">
        <v>8.1790374714282947</v>
      </c>
      <c r="F284" s="30"/>
      <c r="H284" s="34">
        <f t="shared" si="16"/>
        <v>2.1357821203846973E-2</v>
      </c>
      <c r="I284" s="35">
        <f t="shared" si="17"/>
        <v>-3.8463372736580772</v>
      </c>
      <c r="N284" s="30"/>
      <c r="X284" s="30"/>
    </row>
    <row r="285" spans="3:24">
      <c r="C285" t="s">
        <v>286</v>
      </c>
      <c r="D285" s="26">
        <v>7.2280591595944159</v>
      </c>
      <c r="F285" s="30"/>
      <c r="H285" s="34">
        <f t="shared" si="16"/>
        <v>2.9439065903995119E-2</v>
      </c>
      <c r="I285" s="35">
        <f t="shared" si="17"/>
        <v>-3.5254327144293445</v>
      </c>
      <c r="N285" s="30"/>
      <c r="X285" s="30"/>
    </row>
    <row r="286" spans="3:24">
      <c r="C286" t="s">
        <v>287</v>
      </c>
      <c r="D286" s="26">
        <v>1.0279415259046241</v>
      </c>
      <c r="F286" s="30"/>
      <c r="H286" s="34">
        <f t="shared" si="16"/>
        <v>0.23853885969671387</v>
      </c>
      <c r="I286" s="35">
        <f t="shared" si="17"/>
        <v>-1.4332230481871588</v>
      </c>
      <c r="N286" s="30"/>
      <c r="X286" s="30"/>
    </row>
    <row r="287" spans="3:24">
      <c r="C287" t="s">
        <v>288</v>
      </c>
      <c r="D287" s="26">
        <v>8.519553940920197</v>
      </c>
      <c r="F287" s="30"/>
      <c r="H287" s="34">
        <f t="shared" si="16"/>
        <v>1.9039424874192683E-2</v>
      </c>
      <c r="I287" s="35">
        <f t="shared" si="17"/>
        <v>-3.9612434562624927</v>
      </c>
      <c r="N287" s="30"/>
      <c r="X287" s="30"/>
    </row>
    <row r="288" spans="3:24">
      <c r="C288" t="s">
        <v>289</v>
      </c>
      <c r="D288" s="26">
        <v>3.5507121860042927</v>
      </c>
      <c r="F288" s="30"/>
      <c r="H288" s="34">
        <f t="shared" si="16"/>
        <v>0.10182253257853913</v>
      </c>
      <c r="I288" s="35">
        <f t="shared" si="17"/>
        <v>-2.2845238577222164</v>
      </c>
      <c r="N288" s="30"/>
      <c r="X288" s="30"/>
    </row>
    <row r="289" spans="3:24">
      <c r="C289" t="s">
        <v>290</v>
      </c>
      <c r="D289" s="26">
        <v>2.1639733825488947</v>
      </c>
      <c r="F289" s="30"/>
      <c r="H289" s="34">
        <f t="shared" si="16"/>
        <v>0.1625819123357449</v>
      </c>
      <c r="I289" s="35">
        <f t="shared" si="17"/>
        <v>-1.8165733283036534</v>
      </c>
      <c r="N289" s="30"/>
      <c r="X289" s="30"/>
    </row>
    <row r="290" spans="3:24">
      <c r="C290" t="s">
        <v>291</v>
      </c>
      <c r="D290" s="26">
        <v>3.5692266902531076</v>
      </c>
      <c r="F290" s="30"/>
      <c r="H290" s="34">
        <f t="shared" si="16"/>
        <v>0.10118836315063394</v>
      </c>
      <c r="I290" s="35">
        <f t="shared" si="17"/>
        <v>-2.2907715173705707</v>
      </c>
      <c r="N290" s="30"/>
      <c r="X290" s="30"/>
    </row>
    <row r="291" spans="3:24">
      <c r="C291" t="s">
        <v>292</v>
      </c>
      <c r="D291" s="26">
        <v>6.0128471894926115E-2</v>
      </c>
      <c r="F291" s="30"/>
      <c r="H291" s="34">
        <f t="shared" si="16"/>
        <v>0.33066891546231886</v>
      </c>
      <c r="I291" s="35">
        <f t="shared" si="17"/>
        <v>-1.1066376595951963</v>
      </c>
      <c r="N291" s="30"/>
      <c r="X291" s="30"/>
    </row>
    <row r="292" spans="3:24">
      <c r="C292" t="s">
        <v>293</v>
      </c>
      <c r="D292" s="26">
        <v>5.4519779264005308</v>
      </c>
      <c r="F292" s="30"/>
      <c r="H292" s="34">
        <f t="shared" si="16"/>
        <v>5.3605701791731138E-2</v>
      </c>
      <c r="I292" s="35">
        <f t="shared" si="17"/>
        <v>-2.9260998398515801</v>
      </c>
      <c r="N292" s="30"/>
      <c r="X292" s="30"/>
    </row>
    <row r="293" spans="3:24">
      <c r="C293" t="s">
        <v>294</v>
      </c>
      <c r="D293" s="26">
        <v>0.14079293157175871</v>
      </c>
      <c r="F293" s="30"/>
      <c r="H293" s="34">
        <f t="shared" si="16"/>
        <v>0.3217895170511863</v>
      </c>
      <c r="I293" s="35">
        <f t="shared" si="17"/>
        <v>-1.1338576209296451</v>
      </c>
      <c r="N293" s="30"/>
      <c r="X293" s="30"/>
    </row>
    <row r="294" spans="3:24">
      <c r="C294" t="s">
        <v>295</v>
      </c>
      <c r="D294" s="26">
        <v>1.0511392907397927</v>
      </c>
      <c r="F294" s="30"/>
      <c r="H294" s="34">
        <f t="shared" si="16"/>
        <v>0.23667886445524566</v>
      </c>
      <c r="I294" s="35">
        <f t="shared" si="17"/>
        <v>-1.4410510589912811</v>
      </c>
      <c r="N294" s="30"/>
      <c r="X294" s="30"/>
    </row>
    <row r="295" spans="3:24">
      <c r="C295" t="s">
        <v>296</v>
      </c>
      <c r="D295" s="26">
        <v>4.5823796509497461</v>
      </c>
      <c r="F295" s="30"/>
      <c r="H295" s="34">
        <f t="shared" si="16"/>
        <v>7.1887224738766617E-2</v>
      </c>
      <c r="I295" s="35">
        <f t="shared" si="17"/>
        <v>-2.6326567110051804</v>
      </c>
      <c r="N295" s="30"/>
      <c r="X295" s="30"/>
    </row>
    <row r="296" spans="3:24">
      <c r="C296" t="s">
        <v>297</v>
      </c>
      <c r="D296" s="26">
        <v>2.2103608403378807</v>
      </c>
      <c r="F296" s="30"/>
      <c r="H296" s="34">
        <f t="shared" si="16"/>
        <v>0.16005678410064478</v>
      </c>
      <c r="I296" s="35">
        <f t="shared" si="17"/>
        <v>-1.832226626081612</v>
      </c>
      <c r="N296" s="30"/>
      <c r="X296" s="30"/>
    </row>
    <row r="297" spans="3:24">
      <c r="C297" t="s">
        <v>298</v>
      </c>
      <c r="D297" s="26">
        <v>1.573792456606115</v>
      </c>
      <c r="F297" s="30"/>
      <c r="H297" s="34">
        <f t="shared" si="16"/>
        <v>0.19841019856371803</v>
      </c>
      <c r="I297" s="35">
        <f t="shared" si="17"/>
        <v>-1.6174186814015095</v>
      </c>
      <c r="N297" s="30"/>
      <c r="X297" s="30"/>
    </row>
    <row r="298" spans="3:24">
      <c r="C298" t="s">
        <v>299</v>
      </c>
      <c r="D298" s="26">
        <v>3.6160994508027264</v>
      </c>
      <c r="F298" s="30"/>
      <c r="H298" s="34">
        <f t="shared" si="16"/>
        <v>9.960045172628991E-2</v>
      </c>
      <c r="I298" s="35">
        <f t="shared" si="17"/>
        <v>-2.3065885789973524</v>
      </c>
      <c r="N298" s="30"/>
      <c r="X298" s="30"/>
    </row>
    <row r="299" spans="3:24">
      <c r="C299" t="s">
        <v>300</v>
      </c>
      <c r="D299" s="26">
        <v>3.1791199269545629</v>
      </c>
      <c r="F299" s="30"/>
      <c r="H299" s="34">
        <f t="shared" si="16"/>
        <v>0.11542535323202123</v>
      </c>
      <c r="I299" s="35">
        <f t="shared" si="17"/>
        <v>-2.1591312503206788</v>
      </c>
      <c r="N299" s="30"/>
      <c r="X299" s="30"/>
    </row>
    <row r="300" spans="3:24">
      <c r="C300" t="s">
        <v>301</v>
      </c>
      <c r="D300" s="26">
        <v>6.2396369524564044</v>
      </c>
      <c r="F300" s="30"/>
      <c r="H300" s="34">
        <f t="shared" si="16"/>
        <v>4.1094013143794267E-2</v>
      </c>
      <c r="I300" s="35">
        <f t="shared" si="17"/>
        <v>-3.191892833691325</v>
      </c>
      <c r="N300" s="30"/>
      <c r="X300" s="30"/>
    </row>
    <row r="301" spans="3:24">
      <c r="C301" t="s">
        <v>302</v>
      </c>
      <c r="D301" s="26">
        <v>3.3587566754844245</v>
      </c>
      <c r="F301" s="30"/>
      <c r="H301" s="34">
        <f t="shared" si="16"/>
        <v>0.10863636326836498</v>
      </c>
      <c r="I301" s="35">
        <f t="shared" si="17"/>
        <v>-2.2197490908023321</v>
      </c>
      <c r="N301" s="30"/>
      <c r="X301" s="30"/>
    </row>
    <row r="302" spans="3:24">
      <c r="C302" t="s">
        <v>303</v>
      </c>
      <c r="D302" s="26">
        <v>1.5625242144809524</v>
      </c>
      <c r="F302" s="30"/>
      <c r="H302" s="34">
        <f t="shared" si="16"/>
        <v>0.19916607600823558</v>
      </c>
      <c r="I302" s="35">
        <f t="shared" si="17"/>
        <v>-1.6136162494980049</v>
      </c>
      <c r="N302" s="30"/>
      <c r="X302" s="30"/>
    </row>
    <row r="303" spans="3:24">
      <c r="C303" t="s">
        <v>304</v>
      </c>
      <c r="D303" s="26">
        <v>1.7049394231583233</v>
      </c>
      <c r="F303" s="30"/>
      <c r="H303" s="34">
        <f t="shared" si="16"/>
        <v>0.18982099137181524</v>
      </c>
      <c r="I303" s="35">
        <f t="shared" si="17"/>
        <v>-1.6616738015992176</v>
      </c>
      <c r="N303" s="30"/>
      <c r="X303" s="30"/>
    </row>
    <row r="304" spans="3:24">
      <c r="C304" t="s">
        <v>305</v>
      </c>
      <c r="D304" s="26">
        <v>7.6050747191031638</v>
      </c>
      <c r="F304" s="30"/>
      <c r="H304" s="34">
        <f t="shared" si="16"/>
        <v>2.5922203564449287E-2</v>
      </c>
      <c r="I304" s="35">
        <f t="shared" si="17"/>
        <v>-3.6526553970510101</v>
      </c>
      <c r="N304" s="30"/>
      <c r="X304" s="30"/>
    </row>
    <row r="305" spans="3:24">
      <c r="C305" t="s">
        <v>306</v>
      </c>
      <c r="D305" s="26">
        <v>2.3594808944669925</v>
      </c>
      <c r="F305" s="30"/>
      <c r="H305" s="34">
        <f t="shared" si="16"/>
        <v>0.15220199793243583</v>
      </c>
      <c r="I305" s="35">
        <f t="shared" si="17"/>
        <v>-1.882546706620764</v>
      </c>
      <c r="N305" s="30"/>
      <c r="X305" s="30"/>
    </row>
    <row r="306" spans="3:24">
      <c r="C306" t="s">
        <v>307</v>
      </c>
      <c r="D306" s="26">
        <v>1.6037020459839955</v>
      </c>
      <c r="F306" s="30"/>
      <c r="H306" s="34">
        <f t="shared" si="16"/>
        <v>0.19641773716373823</v>
      </c>
      <c r="I306" s="35">
        <f t="shared" si="17"/>
        <v>-1.6275115757152736</v>
      </c>
      <c r="N306" s="30"/>
      <c r="X306" s="30"/>
    </row>
    <row r="307" spans="3:24">
      <c r="C307" t="s">
        <v>308</v>
      </c>
      <c r="D307" s="26">
        <v>2.5663209258577124</v>
      </c>
      <c r="F307" s="30"/>
      <c r="H307" s="34">
        <f t="shared" si="16"/>
        <v>0.14194094232301105</v>
      </c>
      <c r="I307" s="35">
        <f t="shared" si="17"/>
        <v>-1.9523442070246331</v>
      </c>
      <c r="N307" s="30"/>
      <c r="X307" s="30"/>
    </row>
    <row r="308" spans="3:24">
      <c r="C308" t="s">
        <v>309</v>
      </c>
      <c r="D308" s="26">
        <v>2.3757052648730435E-2</v>
      </c>
      <c r="F308" s="30"/>
      <c r="H308" s="34">
        <f t="shared" si="16"/>
        <v>0.33475236091430849</v>
      </c>
      <c r="I308" s="35">
        <f t="shared" si="17"/>
        <v>-1.0943642416670671</v>
      </c>
      <c r="N308" s="30"/>
      <c r="X308" s="30"/>
    </row>
    <row r="309" spans="3:24">
      <c r="C309" t="s">
        <v>310</v>
      </c>
      <c r="D309" s="26">
        <v>5.7601552251623884</v>
      </c>
      <c r="F309" s="30"/>
      <c r="H309" s="34">
        <f t="shared" si="16"/>
        <v>4.8311131754824647E-2</v>
      </c>
      <c r="I309" s="35">
        <f t="shared" si="17"/>
        <v>-3.0300932737636153</v>
      </c>
      <c r="N309" s="30"/>
      <c r="X309" s="30"/>
    </row>
    <row r="310" spans="3:24">
      <c r="C310" t="s">
        <v>311</v>
      </c>
      <c r="D310" s="26">
        <v>0.63994652881008585</v>
      </c>
      <c r="F310" s="30"/>
      <c r="H310" s="34">
        <f t="shared" si="16"/>
        <v>0.27190694374113483</v>
      </c>
      <c r="I310" s="35">
        <f t="shared" si="17"/>
        <v>-1.3022953898208278</v>
      </c>
      <c r="N310" s="30"/>
      <c r="X310" s="30"/>
    </row>
    <row r="311" spans="3:24">
      <c r="C311" t="s">
        <v>312</v>
      </c>
      <c r="D311" s="26">
        <v>2.6427043210868244</v>
      </c>
      <c r="F311" s="30"/>
      <c r="H311" s="34">
        <f t="shared" si="16"/>
        <v>0.13832911567357792</v>
      </c>
      <c r="I311" s="35">
        <f t="shared" si="17"/>
        <v>-1.9781195369910163</v>
      </c>
      <c r="N311" s="30"/>
      <c r="X311" s="30"/>
    </row>
    <row r="312" spans="3:24">
      <c r="C312" t="s">
        <v>313</v>
      </c>
      <c r="D312" s="26">
        <v>0.50001568972049337</v>
      </c>
      <c r="F312" s="30"/>
      <c r="H312" s="34">
        <f t="shared" si="16"/>
        <v>0.2850541319132725</v>
      </c>
      <c r="I312" s="35">
        <f t="shared" si="17"/>
        <v>-1.2550761802113488</v>
      </c>
      <c r="N312" s="30"/>
      <c r="X312" s="30"/>
    </row>
    <row r="313" spans="3:24">
      <c r="C313" t="s">
        <v>314</v>
      </c>
      <c r="D313" s="26">
        <v>6.4144820491500525</v>
      </c>
      <c r="F313" s="30"/>
      <c r="H313" s="34">
        <f t="shared" si="16"/>
        <v>3.8739568991353578E-2</v>
      </c>
      <c r="I313" s="35">
        <f t="shared" si="17"/>
        <v>-3.2508937467400987</v>
      </c>
      <c r="N313" s="30"/>
      <c r="X313" s="30"/>
    </row>
    <row r="314" spans="3:24">
      <c r="C314" t="s">
        <v>315</v>
      </c>
      <c r="D314" s="26">
        <v>0.84970714961048488</v>
      </c>
      <c r="F314" s="30"/>
      <c r="H314" s="34">
        <f t="shared" si="16"/>
        <v>0.25332591094861434</v>
      </c>
      <c r="I314" s="35">
        <f t="shared" si="17"/>
        <v>-1.3730784336861395</v>
      </c>
      <c r="N314" s="30"/>
      <c r="X314" s="30"/>
    </row>
    <row r="315" spans="3:24">
      <c r="C315" t="s">
        <v>316</v>
      </c>
      <c r="D315" s="26">
        <v>4.9781001331919645</v>
      </c>
      <c r="F315" s="30"/>
      <c r="H315" s="34">
        <f t="shared" si="16"/>
        <v>6.2901120000957642E-2</v>
      </c>
      <c r="I315" s="35">
        <f t="shared" si="17"/>
        <v>-2.766191309377708</v>
      </c>
      <c r="N315" s="30"/>
      <c r="X315" s="30"/>
    </row>
    <row r="316" spans="3:24">
      <c r="C316" t="s">
        <v>317</v>
      </c>
      <c r="D316" s="26">
        <v>1.2479220378267759</v>
      </c>
      <c r="F316" s="30"/>
      <c r="H316" s="34">
        <f t="shared" si="16"/>
        <v>0.22147296274666839</v>
      </c>
      <c r="I316" s="35">
        <f t="shared" si="17"/>
        <v>-1.5074547612965326</v>
      </c>
      <c r="N316" s="30"/>
      <c r="X316" s="30"/>
    </row>
    <row r="317" spans="3:24">
      <c r="C317" t="s">
        <v>318</v>
      </c>
      <c r="D317" s="26">
        <v>2.1235124315784795</v>
      </c>
      <c r="F317" s="30"/>
      <c r="H317" s="34">
        <f t="shared" si="16"/>
        <v>0.16481693413598231</v>
      </c>
      <c r="I317" s="35">
        <f t="shared" si="17"/>
        <v>-1.8029199111062646</v>
      </c>
      <c r="N317" s="30"/>
      <c r="X317" s="30"/>
    </row>
    <row r="318" spans="3:24">
      <c r="C318" t="s">
        <v>319</v>
      </c>
      <c r="D318" s="26">
        <v>0.32252893101616509</v>
      </c>
      <c r="F318" s="30"/>
      <c r="H318" s="34">
        <f t="shared" si="16"/>
        <v>0.30264830812875598</v>
      </c>
      <c r="I318" s="35">
        <f t="shared" si="17"/>
        <v>-1.1951838468508607</v>
      </c>
      <c r="N318" s="30"/>
      <c r="X318" s="30"/>
    </row>
    <row r="319" spans="3:24">
      <c r="C319" t="s">
        <v>320</v>
      </c>
      <c r="D319" s="26">
        <v>3.3219426340100293</v>
      </c>
      <c r="F319" s="30"/>
      <c r="H319" s="34">
        <f t="shared" si="16"/>
        <v>0.10999434633851581</v>
      </c>
      <c r="I319" s="35">
        <f t="shared" si="17"/>
        <v>-2.2073263114331714</v>
      </c>
      <c r="N319" s="30"/>
      <c r="X319" s="30"/>
    </row>
    <row r="320" spans="3:24">
      <c r="C320" t="s">
        <v>321</v>
      </c>
      <c r="D320" s="26">
        <v>0.18401355669153746</v>
      </c>
      <c r="F320" s="30"/>
      <c r="H320" s="34">
        <f t="shared" si="16"/>
        <v>0.31713038476763811</v>
      </c>
      <c r="I320" s="35">
        <f t="shared" si="17"/>
        <v>-1.1484422812537134</v>
      </c>
      <c r="N320" s="30"/>
      <c r="X320" s="30"/>
    </row>
    <row r="321" spans="3:24">
      <c r="C321" t="s">
        <v>322</v>
      </c>
      <c r="D321" s="26">
        <v>3.9224982254421645</v>
      </c>
      <c r="F321" s="30"/>
      <c r="H321" s="34">
        <f t="shared" si="16"/>
        <v>8.9816924223603545E-2</v>
      </c>
      <c r="I321" s="35">
        <f t="shared" si="17"/>
        <v>-2.4099818556897326</v>
      </c>
      <c r="N321" s="30"/>
      <c r="X321" s="30"/>
    </row>
    <row r="322" spans="3:24">
      <c r="C322" t="s">
        <v>323</v>
      </c>
      <c r="D322" s="26">
        <v>2.3997632126355253</v>
      </c>
      <c r="F322" s="30"/>
      <c r="H322" s="34">
        <f t="shared" si="16"/>
        <v>0.15014709309359481</v>
      </c>
      <c r="I322" s="35">
        <f t="shared" si="17"/>
        <v>-1.8961398447562239</v>
      </c>
      <c r="N322" s="30"/>
      <c r="X322" s="30"/>
    </row>
    <row r="323" spans="3:24">
      <c r="C323" t="s">
        <v>324</v>
      </c>
      <c r="D323" s="26">
        <v>0.20522653528705442</v>
      </c>
      <c r="F323" s="30"/>
      <c r="H323" s="34">
        <f t="shared" si="16"/>
        <v>0.31486839145909679</v>
      </c>
      <c r="I323" s="35">
        <f t="shared" si="17"/>
        <v>-1.1556005323530425</v>
      </c>
      <c r="N323" s="30"/>
      <c r="X323" s="30"/>
    </row>
    <row r="324" spans="3:24">
      <c r="C324" t="s">
        <v>325</v>
      </c>
      <c r="D324" s="26">
        <v>4.3516193820991793</v>
      </c>
      <c r="F324" s="30"/>
      <c r="H324" s="34">
        <f t="shared" si="16"/>
        <v>7.7708750900825879E-2</v>
      </c>
      <c r="I324" s="35">
        <f t="shared" si="17"/>
        <v>-2.5547874037439118</v>
      </c>
      <c r="N324" s="30"/>
      <c r="X324" s="30"/>
    </row>
    <row r="325" spans="3:24">
      <c r="C325" t="s">
        <v>326</v>
      </c>
      <c r="D325" s="26">
        <v>0.20010372065239151</v>
      </c>
      <c r="F325" s="30"/>
      <c r="H325" s="34">
        <f t="shared" si="16"/>
        <v>0.31541316801972868</v>
      </c>
      <c r="I325" s="35">
        <f t="shared" si="17"/>
        <v>-1.1538718551036351</v>
      </c>
      <c r="N325" s="30"/>
      <c r="X325" s="30"/>
    </row>
    <row r="326" spans="3:24">
      <c r="C326" t="s">
        <v>327</v>
      </c>
      <c r="D326" s="26">
        <v>1.1735636810095271</v>
      </c>
      <c r="F326" s="30"/>
      <c r="H326" s="34">
        <f t="shared" si="16"/>
        <v>0.22710046688860278</v>
      </c>
      <c r="I326" s="35">
        <f t="shared" si="17"/>
        <v>-1.4823627740004224</v>
      </c>
      <c r="N326" s="30"/>
      <c r="X326" s="30"/>
    </row>
    <row r="327" spans="3:24">
      <c r="C327" t="s">
        <v>328</v>
      </c>
      <c r="D327" s="26">
        <v>1.6578332271111735</v>
      </c>
      <c r="F327" s="30"/>
      <c r="H327" s="34">
        <f t="shared" si="16"/>
        <v>0.19286246360590356</v>
      </c>
      <c r="I327" s="35">
        <f t="shared" si="17"/>
        <v>-1.6457779679178985</v>
      </c>
      <c r="N327" s="30"/>
      <c r="X327" s="30"/>
    </row>
    <row r="328" spans="3:24">
      <c r="C328" t="s">
        <v>329</v>
      </c>
      <c r="D328" s="26">
        <v>10.052212907668777</v>
      </c>
      <c r="F328" s="30"/>
      <c r="H328" s="34">
        <f t="shared" si="16"/>
        <v>1.1351172080355156E-2</v>
      </c>
      <c r="I328" s="35">
        <f t="shared" si="17"/>
        <v>-4.4784342733947504</v>
      </c>
      <c r="N328" s="30"/>
      <c r="X328" s="30"/>
    </row>
    <row r="329" spans="3:24">
      <c r="C329" t="s">
        <v>330</v>
      </c>
      <c r="D329" s="26">
        <v>2.3750334545731384</v>
      </c>
      <c r="F329" s="30"/>
      <c r="H329" s="34">
        <f t="shared" si="16"/>
        <v>0.15140530972019975</v>
      </c>
      <c r="I329" s="35">
        <f t="shared" si="17"/>
        <v>-1.8877948677866232</v>
      </c>
      <c r="N329" s="30"/>
      <c r="X329" s="30"/>
    </row>
    <row r="330" spans="3:24">
      <c r="C330" t="s">
        <v>331</v>
      </c>
      <c r="D330" s="26">
        <v>1.0464529683423254</v>
      </c>
      <c r="F330" s="30"/>
      <c r="H330" s="34">
        <f t="shared" ref="H330:H393" si="18">lambdagorro*EXP(-lambdagorro*D330)</f>
        <v>0.23705344080495497</v>
      </c>
      <c r="I330" s="35">
        <f t="shared" si="17"/>
        <v>-1.4394696746372437</v>
      </c>
      <c r="N330" s="30"/>
      <c r="X330" s="30"/>
    </row>
    <row r="331" spans="3:24">
      <c r="C331" t="s">
        <v>332</v>
      </c>
      <c r="D331" s="26">
        <v>3.6446600674646192</v>
      </c>
      <c r="F331" s="30"/>
      <c r="H331" s="34">
        <f t="shared" si="18"/>
        <v>9.8645144535676549E-2</v>
      </c>
      <c r="I331" s="35">
        <f t="shared" ref="I331:I394" si="19">LN(H331)</f>
        <v>-2.3162262668259119</v>
      </c>
      <c r="N331" s="30"/>
      <c r="X331" s="30"/>
    </row>
    <row r="332" spans="3:24">
      <c r="C332" t="s">
        <v>333</v>
      </c>
      <c r="D332" s="26">
        <v>6.1887913825840011</v>
      </c>
      <c r="F332" s="30"/>
      <c r="H332" s="34">
        <f t="shared" si="18"/>
        <v>4.1805174284887205E-2</v>
      </c>
      <c r="I332" s="35">
        <f t="shared" si="19"/>
        <v>-3.1747351603925806</v>
      </c>
      <c r="N332" s="30"/>
      <c r="X332" s="30"/>
    </row>
    <row r="333" spans="3:24">
      <c r="C333" t="s">
        <v>334</v>
      </c>
      <c r="D333" s="26">
        <v>4.270058605471247</v>
      </c>
      <c r="F333" s="30"/>
      <c r="H333" s="34">
        <f t="shared" si="18"/>
        <v>7.9877187257823473E-2</v>
      </c>
      <c r="I333" s="35">
        <f t="shared" si="19"/>
        <v>-2.5272649831498324</v>
      </c>
      <c r="N333" s="30"/>
      <c r="X333" s="30"/>
    </row>
    <row r="334" spans="3:24">
      <c r="C334" t="s">
        <v>335</v>
      </c>
      <c r="D334" s="26">
        <v>3.9469775979103323</v>
      </c>
      <c r="F334" s="30"/>
      <c r="H334" s="34">
        <f t="shared" si="18"/>
        <v>8.9078048790204992E-2</v>
      </c>
      <c r="I334" s="35">
        <f t="shared" si="19"/>
        <v>-2.4182423408494249</v>
      </c>
      <c r="N334" s="30"/>
      <c r="X334" s="30"/>
    </row>
    <row r="335" spans="3:24">
      <c r="C335" t="s">
        <v>336</v>
      </c>
      <c r="D335" s="26">
        <v>2.5231826205331647</v>
      </c>
      <c r="F335" s="30"/>
      <c r="H335" s="34">
        <f t="shared" si="18"/>
        <v>0.14402227192072881</v>
      </c>
      <c r="I335" s="35">
        <f t="shared" si="19"/>
        <v>-1.9377873252495348</v>
      </c>
      <c r="N335" s="30"/>
      <c r="X335" s="30"/>
    </row>
    <row r="336" spans="3:24">
      <c r="C336" t="s">
        <v>337</v>
      </c>
      <c r="D336" s="26">
        <v>4.2966996445828336</v>
      </c>
      <c r="F336" s="30"/>
      <c r="H336" s="34">
        <f t="shared" si="18"/>
        <v>7.9162314871144196E-2</v>
      </c>
      <c r="I336" s="35">
        <f t="shared" si="19"/>
        <v>-2.5362549157351642</v>
      </c>
      <c r="N336" s="30"/>
      <c r="X336" s="30"/>
    </row>
    <row r="337" spans="3:24">
      <c r="C337" t="s">
        <v>338</v>
      </c>
      <c r="D337" s="26">
        <v>10.821554761145322</v>
      </c>
      <c r="F337" s="30"/>
      <c r="H337" s="34">
        <f t="shared" si="18"/>
        <v>8.7557364728911517E-3</v>
      </c>
      <c r="I337" s="35">
        <f t="shared" si="19"/>
        <v>-4.7380461965205365</v>
      </c>
      <c r="N337" s="30"/>
      <c r="X337" s="30"/>
    </row>
    <row r="338" spans="3:24">
      <c r="C338" t="s">
        <v>339</v>
      </c>
      <c r="D338" s="26">
        <v>2.0211027982885303</v>
      </c>
      <c r="F338" s="30"/>
      <c r="H338" s="34">
        <f t="shared" si="18"/>
        <v>0.17061220392218895</v>
      </c>
      <c r="I338" s="35">
        <f t="shared" si="19"/>
        <v>-1.7683621111830334</v>
      </c>
      <c r="N338" s="30"/>
      <c r="X338" s="30"/>
    </row>
    <row r="339" spans="3:24">
      <c r="C339" t="s">
        <v>340</v>
      </c>
      <c r="D339" s="26">
        <v>7.3657246821819053E-2</v>
      </c>
      <c r="F339" s="30"/>
      <c r="H339" s="34">
        <f t="shared" si="18"/>
        <v>0.32916277261014365</v>
      </c>
      <c r="I339" s="35">
        <f t="shared" si="19"/>
        <v>-1.1112029009900786</v>
      </c>
      <c r="N339" s="30"/>
      <c r="X339" s="30"/>
    </row>
    <row r="340" spans="3:24">
      <c r="C340" t="s">
        <v>341</v>
      </c>
      <c r="D340" s="26">
        <v>1.0574367339086692</v>
      </c>
      <c r="F340" s="30"/>
      <c r="H340" s="34">
        <f t="shared" si="18"/>
        <v>0.23617644361984214</v>
      </c>
      <c r="I340" s="35">
        <f t="shared" si="19"/>
        <v>-1.4431761108449654</v>
      </c>
      <c r="N340" s="30"/>
      <c r="X340" s="30"/>
    </row>
    <row r="341" spans="3:24">
      <c r="C341" t="s">
        <v>342</v>
      </c>
      <c r="D341" s="26">
        <v>5.5307027120178835</v>
      </c>
      <c r="F341" s="30"/>
      <c r="H341" s="34">
        <f t="shared" si="18"/>
        <v>5.22003925273542E-2</v>
      </c>
      <c r="I341" s="35">
        <f t="shared" si="19"/>
        <v>-2.9526652644407019</v>
      </c>
      <c r="N341" s="30"/>
      <c r="X341" s="30"/>
    </row>
    <row r="342" spans="3:24">
      <c r="C342" t="s">
        <v>343</v>
      </c>
      <c r="D342" s="26">
        <v>1.190010774395776</v>
      </c>
      <c r="F342" s="30"/>
      <c r="H342" s="34">
        <f t="shared" si="18"/>
        <v>0.22584354628157338</v>
      </c>
      <c r="I342" s="35">
        <f t="shared" si="19"/>
        <v>-1.4879127925318965</v>
      </c>
      <c r="N342" s="30"/>
      <c r="X342" s="30"/>
    </row>
    <row r="343" spans="3:24">
      <c r="C343" t="s">
        <v>344</v>
      </c>
      <c r="D343" s="26">
        <v>2.0233195186052662</v>
      </c>
      <c r="F343" s="30"/>
      <c r="H343" s="34">
        <f t="shared" si="18"/>
        <v>0.17048462943001846</v>
      </c>
      <c r="I343" s="35">
        <f t="shared" si="19"/>
        <v>-1.7691101362928845</v>
      </c>
      <c r="N343" s="30"/>
      <c r="X343" s="30"/>
    </row>
    <row r="344" spans="3:24">
      <c r="C344" t="s">
        <v>345</v>
      </c>
      <c r="D344" s="26">
        <v>1.8253984998541917</v>
      </c>
      <c r="F344" s="30"/>
      <c r="H344" s="34">
        <f t="shared" si="18"/>
        <v>0.18225976525335874</v>
      </c>
      <c r="I344" s="35">
        <f t="shared" si="19"/>
        <v>-1.7023223278917292</v>
      </c>
      <c r="N344" s="30"/>
      <c r="X344" s="30"/>
    </row>
    <row r="345" spans="3:24">
      <c r="C345" t="s">
        <v>346</v>
      </c>
      <c r="D345" s="26">
        <v>3.1519272969061225</v>
      </c>
      <c r="F345" s="30"/>
      <c r="H345" s="34">
        <f t="shared" si="18"/>
        <v>0.11648937810987611</v>
      </c>
      <c r="I345" s="35">
        <f t="shared" si="19"/>
        <v>-2.1499551851555996</v>
      </c>
      <c r="N345" s="30"/>
      <c r="X345" s="30"/>
    </row>
    <row r="346" spans="3:24">
      <c r="C346" t="s">
        <v>347</v>
      </c>
      <c r="D346" s="26">
        <v>1.9153215211969641</v>
      </c>
      <c r="F346" s="30"/>
      <c r="H346" s="34">
        <f t="shared" si="18"/>
        <v>0.17681230001977155</v>
      </c>
      <c r="I346" s="35">
        <f t="shared" si="19"/>
        <v>-1.7326665609509149</v>
      </c>
      <c r="N346" s="30"/>
      <c r="X346" s="30"/>
    </row>
    <row r="347" spans="3:24">
      <c r="C347" t="s">
        <v>348</v>
      </c>
      <c r="D347" s="26">
        <v>2.4820792247309966</v>
      </c>
      <c r="F347" s="30"/>
      <c r="H347" s="34">
        <f t="shared" si="18"/>
        <v>0.14603380877648506</v>
      </c>
      <c r="I347" s="35">
        <f t="shared" si="19"/>
        <v>-1.9239171171190648</v>
      </c>
      <c r="N347" s="30"/>
      <c r="X347" s="30"/>
    </row>
    <row r="348" spans="3:24">
      <c r="C348" t="s">
        <v>349</v>
      </c>
      <c r="D348" s="26">
        <v>1.6279310941425607</v>
      </c>
      <c r="F348" s="30"/>
      <c r="H348" s="34">
        <f t="shared" si="18"/>
        <v>0.19481837012204178</v>
      </c>
      <c r="I348" s="35">
        <f t="shared" si="19"/>
        <v>-1.635687589745354</v>
      </c>
      <c r="N348" s="30"/>
      <c r="X348" s="30"/>
    </row>
    <row r="349" spans="3:24">
      <c r="C349" t="s">
        <v>350</v>
      </c>
      <c r="D349" s="26">
        <v>4.292604463096378</v>
      </c>
      <c r="F349" s="30"/>
      <c r="H349" s="34">
        <f t="shared" si="18"/>
        <v>7.9271785351821916E-2</v>
      </c>
      <c r="I349" s="35">
        <f t="shared" si="19"/>
        <v>-2.5348730099718892</v>
      </c>
      <c r="N349" s="30"/>
      <c r="X349" s="30"/>
    </row>
    <row r="350" spans="3:24">
      <c r="C350" t="s">
        <v>351</v>
      </c>
      <c r="D350" s="26">
        <v>5.8285318179180194</v>
      </c>
      <c r="F350" s="30"/>
      <c r="H350" s="34">
        <f t="shared" si="18"/>
        <v>4.7209188482321134E-2</v>
      </c>
      <c r="I350" s="35">
        <f t="shared" si="19"/>
        <v>-3.0531667341009965</v>
      </c>
      <c r="N350" s="30"/>
      <c r="X350" s="30"/>
    </row>
    <row r="351" spans="3:24">
      <c r="C351" t="s">
        <v>352</v>
      </c>
      <c r="D351" s="26">
        <v>8.3395573453928655</v>
      </c>
      <c r="F351" s="30"/>
      <c r="H351" s="34">
        <f t="shared" si="18"/>
        <v>2.0231708318177118E-2</v>
      </c>
      <c r="I351" s="35">
        <f t="shared" si="19"/>
        <v>-3.900504186574016</v>
      </c>
      <c r="N351" s="30"/>
      <c r="X351" s="30"/>
    </row>
    <row r="352" spans="3:24">
      <c r="C352" t="s">
        <v>353</v>
      </c>
      <c r="D352" s="26">
        <v>6.8427579807069693E-3</v>
      </c>
      <c r="F352" s="30"/>
      <c r="H352" s="34">
        <f t="shared" si="18"/>
        <v>0.33666848138656869</v>
      </c>
      <c r="I352" s="35">
        <f t="shared" si="19"/>
        <v>-1.0886565675723343</v>
      </c>
      <c r="N352" s="30"/>
      <c r="X352" s="30"/>
    </row>
    <row r="353" spans="3:24">
      <c r="C353" t="s">
        <v>354</v>
      </c>
      <c r="D353" s="26">
        <v>1.9647864656759082</v>
      </c>
      <c r="F353" s="30"/>
      <c r="H353" s="34">
        <f t="shared" si="18"/>
        <v>0.17388548186047575</v>
      </c>
      <c r="I353" s="35">
        <f t="shared" si="19"/>
        <v>-1.749358346670695</v>
      </c>
      <c r="N353" s="30"/>
      <c r="X353" s="30"/>
    </row>
    <row r="354" spans="3:24">
      <c r="C354" t="s">
        <v>355</v>
      </c>
      <c r="D354" s="26">
        <v>1.0213779706103057</v>
      </c>
      <c r="F354" s="30"/>
      <c r="H354" s="34">
        <f t="shared" si="18"/>
        <v>0.23906777313260152</v>
      </c>
      <c r="I354" s="35">
        <f t="shared" si="19"/>
        <v>-1.4310081976564091</v>
      </c>
      <c r="N354" s="30"/>
      <c r="X354" s="30"/>
    </row>
    <row r="355" spans="3:24">
      <c r="C355" t="s">
        <v>356</v>
      </c>
      <c r="D355" s="26">
        <v>8.1873961930342674</v>
      </c>
      <c r="F355" s="30"/>
      <c r="H355" s="34">
        <f t="shared" si="18"/>
        <v>2.1297663709949802E-2</v>
      </c>
      <c r="I355" s="35">
        <f t="shared" si="19"/>
        <v>-3.8491578972614775</v>
      </c>
      <c r="N355" s="30"/>
      <c r="X355" s="30"/>
    </row>
    <row r="356" spans="3:24">
      <c r="C356" t="s">
        <v>357</v>
      </c>
      <c r="D356" s="26">
        <v>0.24574833849694</v>
      </c>
      <c r="F356" s="30"/>
      <c r="H356" s="34">
        <f t="shared" si="18"/>
        <v>0.31059219916945935</v>
      </c>
      <c r="I356" s="35">
        <f t="shared" si="19"/>
        <v>-1.1692744839420597</v>
      </c>
      <c r="N356" s="30"/>
      <c r="X356" s="30"/>
    </row>
    <row r="357" spans="3:24">
      <c r="C357" t="s">
        <v>358</v>
      </c>
      <c r="D357" s="26">
        <v>9.0074664516772156</v>
      </c>
      <c r="F357" s="30"/>
      <c r="H357" s="34">
        <f t="shared" si="18"/>
        <v>1.6149148472985615E-2</v>
      </c>
      <c r="I357" s="35">
        <f t="shared" si="19"/>
        <v>-4.1258879568344646</v>
      </c>
      <c r="N357" s="30"/>
      <c r="X357" s="30"/>
    </row>
    <row r="358" spans="3:24">
      <c r="C358" t="s">
        <v>359</v>
      </c>
      <c r="D358" s="26">
        <v>0.61949749455381209</v>
      </c>
      <c r="F358" s="30"/>
      <c r="H358" s="34">
        <f t="shared" si="18"/>
        <v>0.2737897154045828</v>
      </c>
      <c r="I358" s="35">
        <f t="shared" si="19"/>
        <v>-1.2953949292708831</v>
      </c>
      <c r="N358" s="30"/>
      <c r="X358" s="30"/>
    </row>
    <row r="359" spans="3:24">
      <c r="C359" t="s">
        <v>360</v>
      </c>
      <c r="D359" s="26">
        <v>4.1360728626114529</v>
      </c>
      <c r="F359" s="30"/>
      <c r="H359" s="34">
        <f t="shared" si="18"/>
        <v>8.357156677761772E-2</v>
      </c>
      <c r="I359" s="35">
        <f t="shared" si="19"/>
        <v>-2.4820519270576895</v>
      </c>
      <c r="N359" s="30"/>
      <c r="X359" s="30"/>
    </row>
    <row r="360" spans="3:24">
      <c r="C360" t="s">
        <v>361</v>
      </c>
      <c r="D360" s="26">
        <v>0.88861063746512048</v>
      </c>
      <c r="F360" s="30"/>
      <c r="H360" s="34">
        <f t="shared" si="18"/>
        <v>0.2500220187529581</v>
      </c>
      <c r="I360" s="35">
        <f t="shared" si="19"/>
        <v>-1.3862062899864345</v>
      </c>
      <c r="N360" s="30"/>
      <c r="X360" s="30"/>
    </row>
    <row r="361" spans="3:24">
      <c r="C361" t="s">
        <v>362</v>
      </c>
      <c r="D361" s="26">
        <v>0.63082368535317546</v>
      </c>
      <c r="F361" s="30"/>
      <c r="H361" s="34">
        <f t="shared" si="18"/>
        <v>0.27274529196696207</v>
      </c>
      <c r="I361" s="35">
        <f t="shared" si="19"/>
        <v>-1.2992169157672957</v>
      </c>
      <c r="N361" s="30"/>
      <c r="X361" s="30"/>
    </row>
    <row r="362" spans="3:24">
      <c r="C362" t="s">
        <v>363</v>
      </c>
      <c r="D362" s="26">
        <v>5.0064788256357593</v>
      </c>
      <c r="F362" s="30"/>
      <c r="H362" s="34">
        <f t="shared" si="18"/>
        <v>6.2301635129948067E-2</v>
      </c>
      <c r="I362" s="35">
        <f t="shared" si="19"/>
        <v>-2.7757676074665696</v>
      </c>
      <c r="N362" s="30"/>
      <c r="X362" s="30"/>
    </row>
    <row r="363" spans="3:24">
      <c r="C363" t="s">
        <v>364</v>
      </c>
      <c r="D363" s="26">
        <v>1.0329415513392592</v>
      </c>
      <c r="F363" s="30"/>
      <c r="H363" s="34">
        <f t="shared" si="18"/>
        <v>0.23813672615509096</v>
      </c>
      <c r="I363" s="35">
        <f t="shared" si="19"/>
        <v>-1.4349102906176825</v>
      </c>
      <c r="N363" s="30"/>
      <c r="X363" s="30"/>
    </row>
    <row r="364" spans="3:24">
      <c r="C364" t="s">
        <v>365</v>
      </c>
      <c r="D364" s="26">
        <v>2.3691150532132865</v>
      </c>
      <c r="F364" s="30"/>
      <c r="H364" s="34">
        <f t="shared" si="18"/>
        <v>0.15170799028897722</v>
      </c>
      <c r="I364" s="35">
        <f t="shared" si="19"/>
        <v>-1.8857977223669138</v>
      </c>
      <c r="N364" s="30"/>
      <c r="X364" s="30"/>
    </row>
    <row r="365" spans="3:24">
      <c r="C365" t="s">
        <v>366</v>
      </c>
      <c r="D365" s="26">
        <v>0.56749573564988665</v>
      </c>
      <c r="F365" s="30"/>
      <c r="H365" s="34">
        <f t="shared" si="18"/>
        <v>0.27863653073233374</v>
      </c>
      <c r="I365" s="35">
        <f t="shared" si="19"/>
        <v>-1.2778471037184764</v>
      </c>
      <c r="N365" s="30"/>
      <c r="X365" s="30"/>
    </row>
    <row r="366" spans="3:24">
      <c r="C366" t="s">
        <v>367</v>
      </c>
      <c r="D366" s="26">
        <v>7.4394970330036472</v>
      </c>
      <c r="F366" s="30"/>
      <c r="H366" s="34">
        <f t="shared" si="18"/>
        <v>2.7411798892307906E-2</v>
      </c>
      <c r="I366" s="35">
        <f t="shared" si="19"/>
        <v>-3.5967817417692052</v>
      </c>
      <c r="N366" s="30"/>
      <c r="X366" s="30"/>
    </row>
    <row r="367" spans="3:24">
      <c r="C367" t="s">
        <v>368</v>
      </c>
      <c r="D367" s="26">
        <v>0.53305104197606801</v>
      </c>
      <c r="F367" s="30"/>
      <c r="H367" s="34">
        <f t="shared" si="18"/>
        <v>0.28189408798515309</v>
      </c>
      <c r="I367" s="35">
        <f t="shared" si="19"/>
        <v>-1.2662238531105314</v>
      </c>
      <c r="N367" s="30"/>
      <c r="X367" s="30"/>
    </row>
    <row r="368" spans="3:24">
      <c r="C368" t="s">
        <v>369</v>
      </c>
      <c r="D368" s="26">
        <v>12.805968484570592</v>
      </c>
      <c r="F368" s="30"/>
      <c r="H368" s="34">
        <f t="shared" si="18"/>
        <v>4.4820255774431356E-3</v>
      </c>
      <c r="I368" s="35">
        <f t="shared" si="19"/>
        <v>-5.4076801969166199</v>
      </c>
      <c r="N368" s="30"/>
      <c r="X368" s="30"/>
    </row>
    <row r="369" spans="3:24">
      <c r="C369" t="s">
        <v>370</v>
      </c>
      <c r="D369" s="26">
        <v>9.0921215744572024</v>
      </c>
      <c r="F369" s="30"/>
      <c r="H369" s="34">
        <f t="shared" si="18"/>
        <v>1.5694349206927496E-2</v>
      </c>
      <c r="I369" s="35">
        <f t="shared" si="19"/>
        <v>-4.1544545545413865</v>
      </c>
      <c r="N369" s="30"/>
      <c r="X369" s="30"/>
    </row>
    <row r="370" spans="3:24">
      <c r="C370" t="s">
        <v>371</v>
      </c>
      <c r="D370" s="26">
        <v>3.4006294538238668</v>
      </c>
      <c r="F370" s="30"/>
      <c r="H370" s="34">
        <f t="shared" si="18"/>
        <v>0.10711214335906609</v>
      </c>
      <c r="I370" s="35">
        <f t="shared" si="19"/>
        <v>-2.2338789245845438</v>
      </c>
      <c r="N370" s="30"/>
      <c r="X370" s="30"/>
    </row>
    <row r="371" spans="3:24">
      <c r="C371" t="s">
        <v>372</v>
      </c>
      <c r="D371" s="26">
        <v>5.5308343866498948</v>
      </c>
      <c r="F371" s="30"/>
      <c r="H371" s="34">
        <f t="shared" si="18"/>
        <v>5.2198073149487656E-2</v>
      </c>
      <c r="I371" s="35">
        <f t="shared" si="19"/>
        <v>-2.9527096976199041</v>
      </c>
      <c r="N371" s="30"/>
      <c r="X371" s="30"/>
    </row>
    <row r="372" spans="3:24">
      <c r="C372" t="s">
        <v>373</v>
      </c>
      <c r="D372" s="26">
        <v>7.6458985658847176</v>
      </c>
      <c r="F372" s="30"/>
      <c r="H372" s="34">
        <f t="shared" si="18"/>
        <v>2.5567550956501685E-2</v>
      </c>
      <c r="I372" s="35">
        <f t="shared" si="19"/>
        <v>-3.6664312722675461</v>
      </c>
      <c r="N372" s="30"/>
      <c r="X372" s="30"/>
    </row>
    <row r="373" spans="3:24">
      <c r="C373" t="s">
        <v>374</v>
      </c>
      <c r="D373" s="26">
        <v>0.27031937006858425</v>
      </c>
      <c r="F373" s="30"/>
      <c r="H373" s="34">
        <f t="shared" si="18"/>
        <v>0.30802759706252686</v>
      </c>
      <c r="I373" s="35">
        <f t="shared" si="19"/>
        <v>-1.1775658991701192</v>
      </c>
      <c r="N373" s="30"/>
      <c r="X373" s="30"/>
    </row>
    <row r="374" spans="3:24">
      <c r="C374" t="s">
        <v>375</v>
      </c>
      <c r="D374" s="26">
        <v>3.4246521655470463</v>
      </c>
      <c r="F374" s="30"/>
      <c r="H374" s="34">
        <f t="shared" si="18"/>
        <v>0.10624736079622431</v>
      </c>
      <c r="I374" s="35">
        <f t="shared" si="19"/>
        <v>-2.2419853110510655</v>
      </c>
      <c r="N374" s="30"/>
      <c r="X374" s="30"/>
    </row>
    <row r="375" spans="3:24">
      <c r="C375" t="s">
        <v>376</v>
      </c>
      <c r="D375" s="26">
        <v>4.0444537491851102</v>
      </c>
      <c r="F375" s="30"/>
      <c r="H375" s="34">
        <f t="shared" si="18"/>
        <v>8.6195668395782826E-2</v>
      </c>
      <c r="I375" s="35">
        <f t="shared" si="19"/>
        <v>-2.4511353532040645</v>
      </c>
      <c r="N375" s="30"/>
      <c r="X375" s="30"/>
    </row>
    <row r="376" spans="3:24">
      <c r="C376" t="s">
        <v>377</v>
      </c>
      <c r="D376" s="26">
        <v>4.9502961920121971</v>
      </c>
      <c r="F376" s="30"/>
      <c r="H376" s="34">
        <f t="shared" si="18"/>
        <v>6.3494057556738842E-2</v>
      </c>
      <c r="I376" s="35">
        <f t="shared" si="19"/>
        <v>-2.7568089592461797</v>
      </c>
      <c r="N376" s="30"/>
      <c r="X376" s="30"/>
    </row>
    <row r="377" spans="3:24">
      <c r="C377" t="s">
        <v>378</v>
      </c>
      <c r="D377" s="26">
        <v>3.0101676075213843</v>
      </c>
      <c r="F377" s="30"/>
      <c r="H377" s="34">
        <f t="shared" si="18"/>
        <v>0.12219723786183742</v>
      </c>
      <c r="I377" s="35">
        <f t="shared" si="19"/>
        <v>-2.1021188359220555</v>
      </c>
      <c r="N377" s="30"/>
      <c r="X377" s="30"/>
    </row>
    <row r="378" spans="3:24">
      <c r="C378" t="s">
        <v>379</v>
      </c>
      <c r="D378" s="26">
        <v>7.0499323983530591</v>
      </c>
      <c r="F378" s="30"/>
      <c r="H378" s="34">
        <f t="shared" si="18"/>
        <v>3.1262861662265655E-2</v>
      </c>
      <c r="I378" s="35">
        <f t="shared" si="19"/>
        <v>-3.4653244142802402</v>
      </c>
      <c r="N378" s="30"/>
      <c r="X378" s="30"/>
    </row>
    <row r="379" spans="3:24">
      <c r="C379" t="s">
        <v>380</v>
      </c>
      <c r="D379" s="26">
        <v>5.1456923788434015</v>
      </c>
      <c r="F379" s="30"/>
      <c r="H379" s="34">
        <f t="shared" si="18"/>
        <v>5.944256235315655E-2</v>
      </c>
      <c r="I379" s="35">
        <f t="shared" si="19"/>
        <v>-2.8227447712723492</v>
      </c>
      <c r="N379" s="30"/>
      <c r="X379" s="30"/>
    </row>
    <row r="380" spans="3:24">
      <c r="C380" t="s">
        <v>381</v>
      </c>
      <c r="D380" s="26">
        <v>3.8287427999604233</v>
      </c>
      <c r="F380" s="30"/>
      <c r="H380" s="34">
        <f t="shared" si="18"/>
        <v>9.270393206290975E-2</v>
      </c>
      <c r="I380" s="35">
        <f t="shared" si="19"/>
        <v>-2.3783443902342887</v>
      </c>
      <c r="N380" s="30"/>
      <c r="X380" s="30"/>
    </row>
    <row r="381" spans="3:24">
      <c r="C381" t="s">
        <v>382</v>
      </c>
      <c r="D381" s="26">
        <v>0.44046479481295442</v>
      </c>
      <c r="F381" s="30"/>
      <c r="H381" s="34">
        <f t="shared" si="18"/>
        <v>0.29084031064595073</v>
      </c>
      <c r="I381" s="35">
        <f t="shared" si="19"/>
        <v>-1.2349809231017221</v>
      </c>
      <c r="N381" s="30"/>
      <c r="X381" s="30"/>
    </row>
    <row r="382" spans="3:24">
      <c r="C382" t="s">
        <v>383</v>
      </c>
      <c r="D382" s="26">
        <v>9.1272012594614829</v>
      </c>
      <c r="F382" s="30"/>
      <c r="H382" s="34">
        <f t="shared" si="18"/>
        <v>1.5509662209390866E-2</v>
      </c>
      <c r="I382" s="35">
        <f t="shared" si="19"/>
        <v>-4.1662920809224797</v>
      </c>
      <c r="N382" s="30"/>
      <c r="X382" s="30"/>
    </row>
    <row r="383" spans="3:24">
      <c r="C383" t="s">
        <v>384</v>
      </c>
      <c r="D383" s="26">
        <v>9.0754613410508149</v>
      </c>
      <c r="F383" s="30"/>
      <c r="H383" s="34">
        <f t="shared" si="18"/>
        <v>1.5782830412050544E-2</v>
      </c>
      <c r="I383" s="35">
        <f t="shared" si="19"/>
        <v>-4.1488326125986568</v>
      </c>
      <c r="N383" s="30"/>
      <c r="X383" s="30"/>
    </row>
    <row r="384" spans="3:24">
      <c r="C384" t="s">
        <v>385</v>
      </c>
      <c r="D384" s="26">
        <v>1.1481645620240393</v>
      </c>
      <c r="F384" s="30"/>
      <c r="H384" s="34">
        <f t="shared" si="18"/>
        <v>0.22905527629617103</v>
      </c>
      <c r="I384" s="35">
        <f t="shared" si="19"/>
        <v>-1.4737919233496666</v>
      </c>
      <c r="N384" s="30"/>
      <c r="X384" s="30"/>
    </row>
    <row r="385" spans="3:24">
      <c r="C385" t="s">
        <v>386</v>
      </c>
      <c r="D385" s="26">
        <v>3.7953139117840484</v>
      </c>
      <c r="F385" s="30"/>
      <c r="H385" s="34">
        <f t="shared" si="18"/>
        <v>9.3755596500320393E-2</v>
      </c>
      <c r="I385" s="35">
        <f t="shared" si="19"/>
        <v>-2.3670639199099348</v>
      </c>
      <c r="N385" s="30"/>
      <c r="X385" s="30"/>
    </row>
    <row r="386" spans="3:24">
      <c r="C386" t="s">
        <v>387</v>
      </c>
      <c r="D386" s="26">
        <v>6.3848198659651771</v>
      </c>
      <c r="F386" s="30"/>
      <c r="H386" s="34">
        <f t="shared" si="18"/>
        <v>3.9129276254804571E-2</v>
      </c>
      <c r="I386" s="35">
        <f t="shared" si="19"/>
        <v>-3.2408843388469277</v>
      </c>
      <c r="N386" s="30"/>
      <c r="X386" s="30"/>
    </row>
    <row r="387" spans="3:24">
      <c r="C387" t="s">
        <v>388</v>
      </c>
      <c r="D387" s="26">
        <v>2.2396937618102175</v>
      </c>
      <c r="F387" s="30"/>
      <c r="H387" s="34">
        <f t="shared" si="18"/>
        <v>0.15848030918183176</v>
      </c>
      <c r="I387" s="35">
        <f t="shared" si="19"/>
        <v>-1.8421249256735543</v>
      </c>
      <c r="N387" s="30"/>
      <c r="X387" s="30"/>
    </row>
    <row r="388" spans="3:24">
      <c r="C388" t="s">
        <v>389</v>
      </c>
      <c r="D388" s="26">
        <v>5.8045072784030038</v>
      </c>
      <c r="F388" s="30"/>
      <c r="H388" s="34">
        <f t="shared" si="18"/>
        <v>4.7593469104166862E-2</v>
      </c>
      <c r="I388" s="35">
        <f t="shared" si="19"/>
        <v>-3.045059730852024</v>
      </c>
      <c r="N388" s="30"/>
      <c r="X388" s="30"/>
    </row>
    <row r="389" spans="3:24">
      <c r="C389" t="s">
        <v>390</v>
      </c>
      <c r="D389" s="26">
        <v>2.2459853269912067</v>
      </c>
      <c r="F389" s="30"/>
      <c r="H389" s="34">
        <f t="shared" si="18"/>
        <v>0.15814420156996123</v>
      </c>
      <c r="I389" s="35">
        <f t="shared" si="19"/>
        <v>-1.8442479940192147</v>
      </c>
      <c r="N389" s="30"/>
      <c r="X389" s="30"/>
    </row>
    <row r="390" spans="3:24">
      <c r="C390" t="s">
        <v>391</v>
      </c>
      <c r="D390" s="26">
        <v>6.0377354602768394</v>
      </c>
      <c r="F390" s="30"/>
      <c r="H390" s="34">
        <f t="shared" si="18"/>
        <v>4.3991368824298521E-2</v>
      </c>
      <c r="I390" s="35">
        <f t="shared" si="19"/>
        <v>-3.1237618273904948</v>
      </c>
      <c r="N390" s="30"/>
      <c r="X390" s="30"/>
    </row>
    <row r="391" spans="3:24">
      <c r="C391" t="s">
        <v>392</v>
      </c>
      <c r="D391" s="26">
        <v>1.8036150045454642</v>
      </c>
      <c r="F391" s="30"/>
      <c r="H391" s="34">
        <f t="shared" si="18"/>
        <v>0.18360445107337786</v>
      </c>
      <c r="I391" s="35">
        <f t="shared" si="19"/>
        <v>-1.69497155777056</v>
      </c>
      <c r="N391" s="30"/>
      <c r="X391" s="30"/>
    </row>
    <row r="392" spans="3:24">
      <c r="C392" t="s">
        <v>393</v>
      </c>
      <c r="D392" s="26">
        <v>0.54079963590653424</v>
      </c>
      <c r="F392" s="30"/>
      <c r="H392" s="34">
        <f t="shared" si="18"/>
        <v>0.28115797159919187</v>
      </c>
      <c r="I392" s="35">
        <f t="shared" si="19"/>
        <v>-1.2688385911008266</v>
      </c>
      <c r="N392" s="30"/>
      <c r="X392" s="30"/>
    </row>
    <row r="393" spans="3:24">
      <c r="C393" t="s">
        <v>394</v>
      </c>
      <c r="D393" s="26">
        <v>2.0926476977296691</v>
      </c>
      <c r="F393" s="30"/>
      <c r="H393" s="34">
        <f t="shared" si="18"/>
        <v>0.16654250674532442</v>
      </c>
      <c r="I393" s="35">
        <f t="shared" si="19"/>
        <v>-1.7925047063763435</v>
      </c>
      <c r="N393" s="30"/>
      <c r="X393" s="30"/>
    </row>
    <row r="394" spans="3:24">
      <c r="C394" t="s">
        <v>395</v>
      </c>
      <c r="D394" s="26">
        <v>2.6483501526441922</v>
      </c>
      <c r="F394" s="30"/>
      <c r="H394" s="34">
        <f t="shared" ref="H394:H457" si="20">lambdagorro*EXP(-lambdagorro*D394)</f>
        <v>0.13806582640617091</v>
      </c>
      <c r="I394" s="35">
        <f t="shared" si="19"/>
        <v>-1.9800247046114041</v>
      </c>
      <c r="N394" s="30"/>
      <c r="X394" s="30"/>
    </row>
    <row r="395" spans="3:24">
      <c r="C395" t="s">
        <v>396</v>
      </c>
      <c r="D395" s="26">
        <v>0.71920176453012574</v>
      </c>
      <c r="F395" s="30"/>
      <c r="H395" s="34">
        <f t="shared" si="20"/>
        <v>0.26473133086345058</v>
      </c>
      <c r="I395" s="35">
        <f t="shared" ref="I395:I458" si="21">LN(H395)</f>
        <v>-1.3290398130835019</v>
      </c>
      <c r="N395" s="30"/>
      <c r="X395" s="30"/>
    </row>
    <row r="396" spans="3:24">
      <c r="C396" t="s">
        <v>397</v>
      </c>
      <c r="D396" s="26">
        <v>2.8566329646337389</v>
      </c>
      <c r="F396" s="30"/>
      <c r="H396" s="34">
        <f t="shared" si="20"/>
        <v>0.12869512206804906</v>
      </c>
      <c r="I396" s="35">
        <f t="shared" si="21"/>
        <v>-2.050309066667499</v>
      </c>
      <c r="N396" s="30"/>
      <c r="X396" s="30"/>
    </row>
    <row r="397" spans="3:24">
      <c r="C397" t="s">
        <v>398</v>
      </c>
      <c r="D397" s="26">
        <v>7.0639710540241563</v>
      </c>
      <c r="F397" s="30"/>
      <c r="H397" s="34">
        <f t="shared" si="20"/>
        <v>3.1115110386129949E-2</v>
      </c>
      <c r="I397" s="35">
        <f t="shared" si="21"/>
        <v>-3.4700617132851037</v>
      </c>
      <c r="N397" s="30"/>
      <c r="X397" s="30"/>
    </row>
    <row r="398" spans="3:24">
      <c r="C398" t="s">
        <v>399</v>
      </c>
      <c r="D398" s="26">
        <v>2.7055698334384077</v>
      </c>
      <c r="F398" s="30"/>
      <c r="H398" s="34">
        <f t="shared" si="20"/>
        <v>0.13542554121203271</v>
      </c>
      <c r="I398" s="35">
        <f t="shared" si="21"/>
        <v>-1.999333301049389</v>
      </c>
      <c r="N398" s="30"/>
      <c r="X398" s="30"/>
    </row>
    <row r="399" spans="3:24">
      <c r="C399" t="s">
        <v>400</v>
      </c>
      <c r="D399" s="26">
        <v>1.1855026063803822</v>
      </c>
      <c r="F399" s="30"/>
      <c r="H399" s="34">
        <f t="shared" si="20"/>
        <v>0.22618737601752884</v>
      </c>
      <c r="I399" s="35">
        <f t="shared" si="21"/>
        <v>-1.4863915257985689</v>
      </c>
      <c r="N399" s="30"/>
      <c r="X399" s="30"/>
    </row>
    <row r="400" spans="3:24">
      <c r="C400" t="s">
        <v>401</v>
      </c>
      <c r="D400" s="26">
        <v>1.1710405997883129</v>
      </c>
      <c r="F400" s="30"/>
      <c r="H400" s="34">
        <f t="shared" si="20"/>
        <v>0.22729390383451548</v>
      </c>
      <c r="I400" s="35">
        <f t="shared" si="21"/>
        <v>-1.4815113683930425</v>
      </c>
      <c r="N400" s="30"/>
      <c r="X400" s="30"/>
    </row>
    <row r="401" spans="3:24">
      <c r="C401" t="s">
        <v>402</v>
      </c>
      <c r="D401" s="26">
        <v>0.83673666702748251</v>
      </c>
      <c r="F401" s="30"/>
      <c r="H401" s="34">
        <f t="shared" si="20"/>
        <v>0.25443710981524792</v>
      </c>
      <c r="I401" s="35">
        <f t="shared" si="21"/>
        <v>-1.3687015862391605</v>
      </c>
      <c r="N401" s="30"/>
      <c r="X401" s="30"/>
    </row>
    <row r="402" spans="3:24">
      <c r="C402" t="s">
        <v>403</v>
      </c>
      <c r="D402" s="26">
        <v>2.1040164022075194</v>
      </c>
      <c r="F402" s="30"/>
      <c r="H402" s="34">
        <f t="shared" si="20"/>
        <v>0.16590481827206638</v>
      </c>
      <c r="I402" s="35">
        <f t="shared" si="21"/>
        <v>-1.7963410389762227</v>
      </c>
      <c r="N402" s="30"/>
      <c r="X402" s="30"/>
    </row>
    <row r="403" spans="3:24">
      <c r="C403" t="s">
        <v>404</v>
      </c>
      <c r="D403" s="26">
        <v>2.160130738611278</v>
      </c>
      <c r="F403" s="30"/>
      <c r="H403" s="34">
        <f t="shared" si="20"/>
        <v>0.16279286705689178</v>
      </c>
      <c r="I403" s="35">
        <f t="shared" si="21"/>
        <v>-1.8152766405204213</v>
      </c>
      <c r="N403" s="30"/>
      <c r="X403" s="30"/>
    </row>
    <row r="404" spans="3:24">
      <c r="C404" t="s">
        <v>405</v>
      </c>
      <c r="D404" s="26">
        <v>1.1247227633174395</v>
      </c>
      <c r="F404" s="30"/>
      <c r="H404" s="34">
        <f t="shared" si="20"/>
        <v>0.23087437118018528</v>
      </c>
      <c r="I404" s="35">
        <f t="shared" si="21"/>
        <v>-1.465881564103972</v>
      </c>
      <c r="N404" s="30"/>
      <c r="X404" s="30"/>
    </row>
    <row r="405" spans="3:24">
      <c r="C405" t="s">
        <v>406</v>
      </c>
      <c r="D405" s="26">
        <v>2.6054495236166244</v>
      </c>
      <c r="F405" s="30"/>
      <c r="H405" s="34">
        <f t="shared" si="20"/>
        <v>0.14007909859785309</v>
      </c>
      <c r="I405" s="35">
        <f t="shared" si="21"/>
        <v>-1.9655480259349172</v>
      </c>
      <c r="N405" s="30"/>
      <c r="X405" s="30"/>
    </row>
    <row r="406" spans="3:24">
      <c r="C406" t="s">
        <v>407</v>
      </c>
      <c r="D406" s="26">
        <v>2.709967842401074</v>
      </c>
      <c r="F406" s="30"/>
      <c r="H406" s="34">
        <f t="shared" si="20"/>
        <v>0.1352247060561127</v>
      </c>
      <c r="I406" s="35">
        <f t="shared" si="21"/>
        <v>-2.0008173949662384</v>
      </c>
      <c r="N406" s="30"/>
      <c r="X406" s="30"/>
    </row>
    <row r="407" spans="3:24">
      <c r="C407" t="s">
        <v>408</v>
      </c>
      <c r="D407" s="26">
        <v>4.4668466595477225</v>
      </c>
      <c r="F407" s="30"/>
      <c r="H407" s="34">
        <f t="shared" si="20"/>
        <v>7.4745185539677655E-2</v>
      </c>
      <c r="I407" s="35">
        <f t="shared" si="21"/>
        <v>-2.5936704762815443</v>
      </c>
      <c r="N407" s="30"/>
      <c r="X407" s="30"/>
    </row>
    <row r="408" spans="3:24">
      <c r="C408" t="s">
        <v>409</v>
      </c>
      <c r="D408" s="26">
        <v>4.1253653785932656</v>
      </c>
      <c r="F408" s="30"/>
      <c r="H408" s="34">
        <f t="shared" si="20"/>
        <v>8.3874074236844384E-2</v>
      </c>
      <c r="I408" s="35">
        <f t="shared" si="21"/>
        <v>-2.478438721165876</v>
      </c>
      <c r="N408" s="30"/>
      <c r="X408" s="30"/>
    </row>
    <row r="409" spans="3:24">
      <c r="C409" t="s">
        <v>410</v>
      </c>
      <c r="D409" s="26">
        <v>1.6831433882316094</v>
      </c>
      <c r="F409" s="30"/>
      <c r="H409" s="34">
        <f t="shared" si="20"/>
        <v>0.19122227195575353</v>
      </c>
      <c r="I409" s="35">
        <f t="shared" si="21"/>
        <v>-1.6543188000244675</v>
      </c>
      <c r="N409" s="30"/>
      <c r="X409" s="30"/>
    </row>
    <row r="410" spans="3:24">
      <c r="C410" t="s">
        <v>411</v>
      </c>
      <c r="D410" s="26">
        <v>1.062425620208999</v>
      </c>
      <c r="F410" s="30"/>
      <c r="H410" s="34">
        <f t="shared" si="20"/>
        <v>0.23577917894651643</v>
      </c>
      <c r="I410" s="35">
        <f t="shared" si="21"/>
        <v>-1.4448595944106026</v>
      </c>
      <c r="N410" s="30"/>
      <c r="X410" s="30"/>
    </row>
    <row r="411" spans="3:24">
      <c r="C411" t="s">
        <v>412</v>
      </c>
      <c r="D411" s="26">
        <v>1.544184369589825</v>
      </c>
      <c r="F411" s="30"/>
      <c r="H411" s="34">
        <f t="shared" si="20"/>
        <v>0.2004024813051867</v>
      </c>
      <c r="I411" s="35">
        <f t="shared" si="21"/>
        <v>-1.607427528085672</v>
      </c>
      <c r="N411" s="30"/>
      <c r="X411" s="30"/>
    </row>
    <row r="412" spans="3:24">
      <c r="C412" t="s">
        <v>413</v>
      </c>
      <c r="D412" s="26">
        <v>5.3698850472507917</v>
      </c>
      <c r="F412" s="30"/>
      <c r="H412" s="34">
        <f t="shared" si="20"/>
        <v>5.5111445449906989E-2</v>
      </c>
      <c r="I412" s="35">
        <f t="shared" si="21"/>
        <v>-2.8983978629804539</v>
      </c>
      <c r="N412" s="30"/>
      <c r="X412" s="30"/>
    </row>
    <row r="413" spans="3:24">
      <c r="C413" t="s">
        <v>414</v>
      </c>
      <c r="D413" s="26">
        <v>2.2948135832775467</v>
      </c>
      <c r="F413" s="30"/>
      <c r="H413" s="34">
        <f t="shared" si="20"/>
        <v>0.15555981929062529</v>
      </c>
      <c r="I413" s="35">
        <f t="shared" si="21"/>
        <v>-1.8607249313651979</v>
      </c>
      <c r="N413" s="30"/>
      <c r="X413" s="30"/>
    </row>
    <row r="414" spans="3:24">
      <c r="C414" t="s">
        <v>415</v>
      </c>
      <c r="D414" s="26">
        <v>0.70239288335558636</v>
      </c>
      <c r="F414" s="30"/>
      <c r="H414" s="34">
        <f t="shared" si="20"/>
        <v>0.26623718077765018</v>
      </c>
      <c r="I414" s="35">
        <f t="shared" si="21"/>
        <v>-1.3233677104316113</v>
      </c>
      <c r="N414" s="30"/>
      <c r="X414" s="30"/>
    </row>
    <row r="415" spans="3:24">
      <c r="C415" t="s">
        <v>416</v>
      </c>
      <c r="D415" s="26">
        <v>2.0246747035559363</v>
      </c>
      <c r="F415" s="30"/>
      <c r="H415" s="34">
        <f t="shared" si="20"/>
        <v>0.1704066841580503</v>
      </c>
      <c r="I415" s="35">
        <f t="shared" si="21"/>
        <v>-1.7695674390766143</v>
      </c>
      <c r="N415" s="30"/>
      <c r="X415" s="30"/>
    </row>
    <row r="416" spans="3:24">
      <c r="C416" t="s">
        <v>417</v>
      </c>
      <c r="D416" s="26">
        <v>0.75640949130556856</v>
      </c>
      <c r="F416" s="30"/>
      <c r="H416" s="34">
        <f t="shared" si="20"/>
        <v>0.26142824252974556</v>
      </c>
      <c r="I416" s="35">
        <f t="shared" si="21"/>
        <v>-1.3415954402857155</v>
      </c>
      <c r="N416" s="30"/>
      <c r="X416" s="30"/>
    </row>
    <row r="417" spans="3:24">
      <c r="C417" t="s">
        <v>418</v>
      </c>
      <c r="D417" s="26">
        <v>2.29903854343199</v>
      </c>
      <c r="F417" s="30"/>
      <c r="H417" s="34">
        <f t="shared" si="20"/>
        <v>0.15533819580937103</v>
      </c>
      <c r="I417" s="35">
        <f t="shared" si="21"/>
        <v>-1.86215063052074</v>
      </c>
      <c r="N417" s="30"/>
      <c r="X417" s="30"/>
    </row>
    <row r="418" spans="3:24">
      <c r="C418" t="s">
        <v>419</v>
      </c>
      <c r="D418" s="26">
        <v>3.6557760805741086</v>
      </c>
      <c r="F418" s="30"/>
      <c r="H418" s="34">
        <f t="shared" si="20"/>
        <v>9.8275813537022055E-2</v>
      </c>
      <c r="I418" s="35">
        <f t="shared" si="21"/>
        <v>-2.3199773295398476</v>
      </c>
      <c r="N418" s="30"/>
      <c r="X418" s="30"/>
    </row>
    <row r="419" spans="3:24">
      <c r="C419" t="s">
        <v>420</v>
      </c>
      <c r="D419" s="26">
        <v>2.0785419410887216</v>
      </c>
      <c r="F419" s="30"/>
      <c r="H419" s="34">
        <f t="shared" si="20"/>
        <v>0.16733712909753673</v>
      </c>
      <c r="I419" s="35">
        <f t="shared" si="21"/>
        <v>-1.7877447643659712</v>
      </c>
      <c r="N419" s="30"/>
      <c r="X419" s="30"/>
    </row>
    <row r="420" spans="3:24">
      <c r="C420" t="s">
        <v>421</v>
      </c>
      <c r="D420" s="26">
        <v>0.3513727971155583</v>
      </c>
      <c r="F420" s="30"/>
      <c r="H420" s="34">
        <f t="shared" si="20"/>
        <v>0.29971684012832595</v>
      </c>
      <c r="I420" s="35">
        <f t="shared" si="21"/>
        <v>-1.2049171162870782</v>
      </c>
      <c r="N420" s="30"/>
      <c r="X420" s="30"/>
    </row>
    <row r="421" spans="3:24">
      <c r="C421" t="s">
        <v>422</v>
      </c>
      <c r="D421" s="26">
        <v>4.1893496045902161</v>
      </c>
      <c r="F421" s="30"/>
      <c r="H421" s="34">
        <f t="shared" si="20"/>
        <v>8.2082536806123998E-2</v>
      </c>
      <c r="I421" s="35">
        <f t="shared" si="21"/>
        <v>-2.5000299915299151</v>
      </c>
      <c r="N421" s="30"/>
      <c r="X421" s="30"/>
    </row>
    <row r="422" spans="3:24">
      <c r="C422" t="s">
        <v>423</v>
      </c>
      <c r="D422" s="26">
        <v>5.6378635267459503</v>
      </c>
      <c r="F422" s="30"/>
      <c r="H422" s="34">
        <f t="shared" si="20"/>
        <v>5.0346491967124866E-2</v>
      </c>
      <c r="I422" s="35">
        <f t="shared" si="21"/>
        <v>-2.9888263351917126</v>
      </c>
      <c r="N422" s="30"/>
      <c r="X422" s="30"/>
    </row>
    <row r="423" spans="3:24">
      <c r="C423" t="s">
        <v>424</v>
      </c>
      <c r="D423" s="26">
        <v>2.0128246689966613</v>
      </c>
      <c r="F423" s="30"/>
      <c r="H423" s="34">
        <f t="shared" si="20"/>
        <v>0.17108946311185125</v>
      </c>
      <c r="I423" s="35">
        <f t="shared" si="21"/>
        <v>-1.7655686831956772</v>
      </c>
      <c r="N423" s="30"/>
      <c r="X423" s="30"/>
    </row>
    <row r="424" spans="3:24">
      <c r="C424" t="s">
        <v>425</v>
      </c>
      <c r="D424" s="26">
        <v>9.9853026455906715</v>
      </c>
      <c r="F424" s="30"/>
      <c r="H424" s="34">
        <f t="shared" si="20"/>
        <v>1.1610381530196718E-2</v>
      </c>
      <c r="I424" s="35">
        <f t="shared" si="21"/>
        <v>-4.455855621607574</v>
      </c>
      <c r="N424" s="30"/>
      <c r="X424" s="30"/>
    </row>
    <row r="425" spans="3:24">
      <c r="C425" t="s">
        <v>426</v>
      </c>
      <c r="D425" s="26">
        <v>6.0017582311262956</v>
      </c>
      <c r="F425" s="30"/>
      <c r="H425" s="34">
        <f t="shared" si="20"/>
        <v>4.4528696715557751E-2</v>
      </c>
      <c r="I425" s="35">
        <f t="shared" si="21"/>
        <v>-3.1116214276367273</v>
      </c>
      <c r="N425" s="30"/>
      <c r="X425" s="30"/>
    </row>
    <row r="426" spans="3:24">
      <c r="C426" t="s">
        <v>427</v>
      </c>
      <c r="D426" s="26">
        <v>7.0661462684506526</v>
      </c>
      <c r="F426" s="30"/>
      <c r="H426" s="34">
        <f t="shared" si="20"/>
        <v>3.1092279681502116E-2</v>
      </c>
      <c r="I426" s="35">
        <f t="shared" si="21"/>
        <v>-3.4707957323663763</v>
      </c>
      <c r="N426" s="30"/>
      <c r="X426" s="30"/>
    </row>
    <row r="427" spans="3:24">
      <c r="C427" t="s">
        <v>428</v>
      </c>
      <c r="D427" s="26">
        <v>9.994585510303672</v>
      </c>
      <c r="F427" s="30"/>
      <c r="H427" s="34">
        <f t="shared" si="20"/>
        <v>1.1574069230243818E-2</v>
      </c>
      <c r="I427" s="35">
        <f t="shared" si="21"/>
        <v>-4.4589880943170312</v>
      </c>
      <c r="N427" s="30"/>
      <c r="X427" s="30"/>
    </row>
    <row r="428" spans="3:24">
      <c r="C428" t="s">
        <v>429</v>
      </c>
      <c r="D428" s="26">
        <v>2.0352912114174604</v>
      </c>
      <c r="F428" s="30"/>
      <c r="H428" s="34">
        <f t="shared" si="20"/>
        <v>0.16979729336655061</v>
      </c>
      <c r="I428" s="35">
        <f t="shared" si="21"/>
        <v>-1.7731499453582569</v>
      </c>
      <c r="N428" s="30"/>
      <c r="X428" s="30"/>
    </row>
    <row r="429" spans="3:24">
      <c r="C429" t="s">
        <v>430</v>
      </c>
      <c r="D429" s="26">
        <v>0.94701837397901756</v>
      </c>
      <c r="F429" s="30"/>
      <c r="H429" s="34">
        <f t="shared" si="20"/>
        <v>0.24514245412845048</v>
      </c>
      <c r="I429" s="35">
        <f t="shared" si="21"/>
        <v>-1.4059157919890566</v>
      </c>
      <c r="N429" s="30"/>
      <c r="X429" s="30"/>
    </row>
    <row r="430" spans="3:24">
      <c r="C430" t="s">
        <v>431</v>
      </c>
      <c r="D430" s="26">
        <v>2.3283576058608104</v>
      </c>
      <c r="F430" s="30"/>
      <c r="H430" s="34">
        <f t="shared" si="20"/>
        <v>0.15380891581177375</v>
      </c>
      <c r="I430" s="35">
        <f t="shared" si="21"/>
        <v>-1.8720442534232191</v>
      </c>
      <c r="N430" s="30"/>
      <c r="X430" s="30"/>
    </row>
    <row r="431" spans="3:24">
      <c r="C431" t="s">
        <v>432</v>
      </c>
      <c r="D431" s="26">
        <v>0.66525675804679607</v>
      </c>
      <c r="F431" s="30"/>
      <c r="H431" s="34">
        <f t="shared" si="20"/>
        <v>0.26959451505214566</v>
      </c>
      <c r="I431" s="35">
        <f t="shared" si="21"/>
        <v>-1.3108362449130135</v>
      </c>
      <c r="N431" s="30"/>
      <c r="X431" s="30"/>
    </row>
    <row r="432" spans="3:24">
      <c r="C432" t="s">
        <v>433</v>
      </c>
      <c r="D432" s="26">
        <v>2.882154194540806</v>
      </c>
      <c r="F432" s="30"/>
      <c r="H432" s="34">
        <f t="shared" si="20"/>
        <v>0.12759155122239396</v>
      </c>
      <c r="I432" s="35">
        <f t="shared" si="21"/>
        <v>-2.0589211232542675</v>
      </c>
      <c r="N432" s="30"/>
      <c r="X432" s="30"/>
    </row>
    <row r="433" spans="3:24">
      <c r="C433" t="s">
        <v>434</v>
      </c>
      <c r="D433" s="26">
        <v>1.6059872396447967</v>
      </c>
      <c r="F433" s="30"/>
      <c r="H433" s="34">
        <f t="shared" si="20"/>
        <v>0.19626633169896646</v>
      </c>
      <c r="I433" s="35">
        <f t="shared" si="21"/>
        <v>-1.6282827069338788</v>
      </c>
      <c r="N433" s="30"/>
      <c r="X433" s="30"/>
    </row>
    <row r="434" spans="3:24">
      <c r="C434" t="s">
        <v>435</v>
      </c>
      <c r="D434" s="26">
        <v>5.4063647792528631</v>
      </c>
      <c r="F434" s="30"/>
      <c r="H434" s="34">
        <f t="shared" si="20"/>
        <v>5.4437183918896979E-2</v>
      </c>
      <c r="I434" s="35">
        <f t="shared" si="21"/>
        <v>-2.9107078306981533</v>
      </c>
      <c r="N434" s="30"/>
      <c r="X434" s="30"/>
    </row>
    <row r="435" spans="3:24">
      <c r="C435" t="s">
        <v>436</v>
      </c>
      <c r="D435" s="26">
        <v>1.5278031686414968</v>
      </c>
      <c r="F435" s="30"/>
      <c r="H435" s="34">
        <f t="shared" si="20"/>
        <v>0.2015133302403658</v>
      </c>
      <c r="I435" s="35">
        <f t="shared" si="21"/>
        <v>-1.6018997447445111</v>
      </c>
      <c r="N435" s="30"/>
      <c r="X435" s="30"/>
    </row>
    <row r="436" spans="3:24">
      <c r="C436" t="s">
        <v>437</v>
      </c>
      <c r="D436" s="26">
        <v>0.27217534729827153</v>
      </c>
      <c r="F436" s="30"/>
      <c r="H436" s="34">
        <f t="shared" si="20"/>
        <v>0.30783474177266651</v>
      </c>
      <c r="I436" s="35">
        <f t="shared" si="21"/>
        <v>-1.1781921926906127</v>
      </c>
      <c r="N436" s="30"/>
      <c r="X436" s="30"/>
    </row>
    <row r="437" spans="3:24">
      <c r="C437" t="s">
        <v>438</v>
      </c>
      <c r="D437" s="26">
        <v>0.33846324657823545</v>
      </c>
      <c r="F437" s="30"/>
      <c r="H437" s="34">
        <f t="shared" si="20"/>
        <v>0.3010253404720441</v>
      </c>
      <c r="I437" s="35">
        <f t="shared" si="21"/>
        <v>-1.2005608301620752</v>
      </c>
      <c r="N437" s="30"/>
      <c r="X437" s="30"/>
    </row>
    <row r="438" spans="3:24">
      <c r="C438" t="s">
        <v>439</v>
      </c>
      <c r="D438" s="26">
        <v>0.61698735753312761</v>
      </c>
      <c r="F438" s="30"/>
      <c r="H438" s="34">
        <f t="shared" si="20"/>
        <v>0.27402172384195561</v>
      </c>
      <c r="I438" s="35">
        <f t="shared" si="21"/>
        <v>-1.294547891642156</v>
      </c>
      <c r="N438" s="30"/>
      <c r="X438" s="30"/>
    </row>
    <row r="439" spans="3:24">
      <c r="C439" t="s">
        <v>440</v>
      </c>
      <c r="D439" s="26">
        <v>2.9861269262395793</v>
      </c>
      <c r="F439" s="30"/>
      <c r="H439" s="34">
        <f t="shared" si="20"/>
        <v>0.12319258878155601</v>
      </c>
      <c r="I439" s="35">
        <f t="shared" si="21"/>
        <v>-2.0940063856860256</v>
      </c>
      <c r="N439" s="30"/>
      <c r="X439" s="30"/>
    </row>
    <row r="440" spans="3:24">
      <c r="C440" t="s">
        <v>441</v>
      </c>
      <c r="D440" s="26">
        <v>1.4020910642589626</v>
      </c>
      <c r="F440" s="30"/>
      <c r="H440" s="34">
        <f t="shared" si="20"/>
        <v>0.21024566445847689</v>
      </c>
      <c r="I440" s="35">
        <f t="shared" si="21"/>
        <v>-1.5594786012288422</v>
      </c>
      <c r="N440" s="30"/>
      <c r="X440" s="30"/>
    </row>
    <row r="441" spans="3:24">
      <c r="C441" t="s">
        <v>442</v>
      </c>
      <c r="D441" s="26">
        <v>3.0247491908361148</v>
      </c>
      <c r="F441" s="30"/>
      <c r="H441" s="34">
        <f t="shared" si="20"/>
        <v>0.12159744221269687</v>
      </c>
      <c r="I441" s="35">
        <f t="shared" si="21"/>
        <v>-2.1070393441063557</v>
      </c>
      <c r="N441" s="30"/>
      <c r="X441" s="30"/>
    </row>
    <row r="442" spans="3:24">
      <c r="C442" t="s">
        <v>443</v>
      </c>
      <c r="D442" s="26">
        <v>2.1292204029341777</v>
      </c>
      <c r="F442" s="30"/>
      <c r="H442" s="34">
        <f t="shared" si="20"/>
        <v>0.16449977976357505</v>
      </c>
      <c r="I442" s="35">
        <f t="shared" si="21"/>
        <v>-1.8048460476008588</v>
      </c>
      <c r="N442" s="30"/>
      <c r="X442" s="30"/>
    </row>
    <row r="443" spans="3:24">
      <c r="C443" t="s">
        <v>444</v>
      </c>
      <c r="D443" s="26">
        <v>1.3327119335061006</v>
      </c>
      <c r="F443" s="30"/>
      <c r="H443" s="34">
        <f t="shared" si="20"/>
        <v>0.21522595748545947</v>
      </c>
      <c r="I443" s="35">
        <f t="shared" si="21"/>
        <v>-1.5360668376829572</v>
      </c>
      <c r="N443" s="30"/>
      <c r="X443" s="30"/>
    </row>
    <row r="444" spans="3:24">
      <c r="C444" t="s">
        <v>445</v>
      </c>
      <c r="D444" s="26">
        <v>9.4123904298982346</v>
      </c>
      <c r="F444" s="30"/>
      <c r="H444" s="34">
        <f t="shared" si="20"/>
        <v>1.4086642864007244E-2</v>
      </c>
      <c r="I444" s="35">
        <f t="shared" si="21"/>
        <v>-4.2625282451934909</v>
      </c>
      <c r="N444" s="30"/>
      <c r="X444" s="30"/>
    </row>
    <row r="445" spans="3:24">
      <c r="C445" t="s">
        <v>446</v>
      </c>
      <c r="D445" s="26">
        <v>3.526613885702611</v>
      </c>
      <c r="F445" s="30"/>
      <c r="H445" s="34">
        <f t="shared" si="20"/>
        <v>0.10265391836726251</v>
      </c>
      <c r="I445" s="35">
        <f t="shared" si="21"/>
        <v>-2.2763919641340649</v>
      </c>
      <c r="N445" s="30"/>
      <c r="X445" s="30"/>
    </row>
    <row r="446" spans="3:24">
      <c r="C446" t="s">
        <v>447</v>
      </c>
      <c r="D446" s="26">
        <v>0.89383055352051677</v>
      </c>
      <c r="F446" s="30"/>
      <c r="H446" s="34">
        <f t="shared" si="20"/>
        <v>0.24958200665768318</v>
      </c>
      <c r="I446" s="35">
        <f t="shared" si="21"/>
        <v>-1.3879677337965857</v>
      </c>
      <c r="N446" s="30"/>
      <c r="X446" s="30"/>
    </row>
    <row r="447" spans="3:24">
      <c r="C447" t="s">
        <v>448</v>
      </c>
      <c r="D447" s="26">
        <v>3.5097910364284335</v>
      </c>
      <c r="F447" s="30"/>
      <c r="H447" s="34">
        <f t="shared" si="20"/>
        <v>0.10323832299747793</v>
      </c>
      <c r="I447" s="35">
        <f t="shared" si="21"/>
        <v>-2.2707151479920746</v>
      </c>
      <c r="N447" s="30"/>
      <c r="X447" s="30"/>
    </row>
    <row r="448" spans="3:24">
      <c r="C448" t="s">
        <v>449</v>
      </c>
      <c r="D448" s="26">
        <v>2.2365946782200948E-2</v>
      </c>
      <c r="F448" s="30"/>
      <c r="H448" s="34">
        <f t="shared" si="20"/>
        <v>0.33490953865571321</v>
      </c>
      <c r="I448" s="35">
        <f t="shared" si="21"/>
        <v>-1.0938948174863219</v>
      </c>
      <c r="N448" s="30"/>
      <c r="X448" s="30"/>
    </row>
    <row r="449" spans="3:24">
      <c r="C449" t="s">
        <v>450</v>
      </c>
      <c r="D449" s="26">
        <v>0.67607004142463201</v>
      </c>
      <c r="F449" s="30"/>
      <c r="H449" s="34">
        <f t="shared" si="20"/>
        <v>0.26861258217300787</v>
      </c>
      <c r="I449" s="35">
        <f t="shared" si="21"/>
        <v>-1.3144851524569598</v>
      </c>
      <c r="N449" s="30"/>
      <c r="X449" s="30"/>
    </row>
    <row r="450" spans="3:24">
      <c r="C450" t="s">
        <v>451</v>
      </c>
      <c r="D450" s="26">
        <v>1.7426346614374455</v>
      </c>
      <c r="F450" s="30"/>
      <c r="H450" s="34">
        <f t="shared" si="20"/>
        <v>0.18742173426207198</v>
      </c>
      <c r="I450" s="35">
        <f t="shared" si="21"/>
        <v>-1.67439393798346</v>
      </c>
      <c r="N450" s="30"/>
      <c r="X450" s="30"/>
    </row>
    <row r="451" spans="3:24">
      <c r="C451" t="s">
        <v>452</v>
      </c>
      <c r="D451" s="26">
        <v>0.55311109808533099</v>
      </c>
      <c r="F451" s="30"/>
      <c r="H451" s="34">
        <f t="shared" si="20"/>
        <v>0.27999233414497138</v>
      </c>
      <c r="I451" s="35">
        <f t="shared" si="21"/>
        <v>-1.2729930542413468</v>
      </c>
      <c r="N451" s="30"/>
      <c r="X451" s="30"/>
    </row>
    <row r="452" spans="3:24">
      <c r="C452" t="s">
        <v>453</v>
      </c>
      <c r="D452" s="26">
        <v>0.44835424763352966</v>
      </c>
      <c r="F452" s="30"/>
      <c r="H452" s="34">
        <f t="shared" si="20"/>
        <v>0.29006704488316382</v>
      </c>
      <c r="I452" s="35">
        <f t="shared" si="21"/>
        <v>-1.2376431934694454</v>
      </c>
      <c r="N452" s="30"/>
      <c r="X452" s="30"/>
    </row>
    <row r="453" spans="3:24">
      <c r="C453" t="s">
        <v>454</v>
      </c>
      <c r="D453" s="26">
        <v>0.12069631289255939</v>
      </c>
      <c r="F453" s="30"/>
      <c r="H453" s="34">
        <f t="shared" si="20"/>
        <v>0.3239791614152791</v>
      </c>
      <c r="I453" s="35">
        <f t="shared" si="21"/>
        <v>-1.127076081877719</v>
      </c>
      <c r="N453" s="30"/>
      <c r="X453" s="30"/>
    </row>
    <row r="454" spans="3:24">
      <c r="C454" t="s">
        <v>455</v>
      </c>
      <c r="D454" s="26">
        <v>0.19026900471760716</v>
      </c>
      <c r="F454" s="30"/>
      <c r="H454" s="34">
        <f t="shared" si="20"/>
        <v>0.31646166639071399</v>
      </c>
      <c r="I454" s="35">
        <f t="shared" si="21"/>
        <v>-1.1505531619821214</v>
      </c>
      <c r="N454" s="30"/>
      <c r="X454" s="30"/>
    </row>
    <row r="455" spans="3:24">
      <c r="C455" t="s">
        <v>456</v>
      </c>
      <c r="D455" s="26">
        <v>3.2540883439950394</v>
      </c>
      <c r="F455" s="30"/>
      <c r="H455" s="34">
        <f t="shared" si="20"/>
        <v>0.11254196547296795</v>
      </c>
      <c r="I455" s="35">
        <f t="shared" si="21"/>
        <v>-2.1844291004683405</v>
      </c>
      <c r="N455" s="30"/>
      <c r="X455" s="30"/>
    </row>
    <row r="456" spans="3:24">
      <c r="C456" t="s">
        <v>457</v>
      </c>
      <c r="D456" s="26">
        <v>4.8513678553227999</v>
      </c>
      <c r="F456" s="30"/>
      <c r="H456" s="34">
        <f t="shared" si="20"/>
        <v>6.5649459480744424E-2</v>
      </c>
      <c r="I456" s="35">
        <f t="shared" si="21"/>
        <v>-2.7234259116146071</v>
      </c>
      <c r="N456" s="30"/>
      <c r="X456" s="30"/>
    </row>
    <row r="457" spans="3:24">
      <c r="C457" t="s">
        <v>458</v>
      </c>
      <c r="D457" s="26">
        <v>6.6903741082764565</v>
      </c>
      <c r="F457" s="30"/>
      <c r="H457" s="34">
        <f t="shared" si="20"/>
        <v>3.5295753108084034E-2</v>
      </c>
      <c r="I457" s="35">
        <f t="shared" si="21"/>
        <v>-3.3439926308334007</v>
      </c>
      <c r="N457" s="30"/>
      <c r="X457" s="30"/>
    </row>
    <row r="458" spans="3:24">
      <c r="C458" t="s">
        <v>459</v>
      </c>
      <c r="D458" s="26">
        <v>0.3791578599873846</v>
      </c>
      <c r="F458" s="30"/>
      <c r="H458" s="34">
        <f t="shared" ref="H458:H521" si="22">lambdagorro*EXP(-lambdagorro*D458)</f>
        <v>0.29691983394403687</v>
      </c>
      <c r="I458" s="35">
        <f t="shared" si="21"/>
        <v>-1.214293095994577</v>
      </c>
      <c r="N458" s="30"/>
      <c r="X458" s="30"/>
    </row>
    <row r="459" spans="3:24">
      <c r="C459" t="s">
        <v>460</v>
      </c>
      <c r="D459" s="26">
        <v>0.43295606816321819</v>
      </c>
      <c r="F459" s="30"/>
      <c r="H459" s="34">
        <f t="shared" si="22"/>
        <v>0.29157817493506455</v>
      </c>
      <c r="I459" s="35">
        <f t="shared" ref="I459:I522" si="23">LN(H459)</f>
        <v>-1.2324471275504274</v>
      </c>
      <c r="N459" s="30"/>
      <c r="X459" s="30"/>
    </row>
    <row r="460" spans="3:24">
      <c r="C460" t="s">
        <v>461</v>
      </c>
      <c r="D460" s="26">
        <v>0.48435903406073211</v>
      </c>
      <c r="F460" s="30"/>
      <c r="H460" s="34">
        <f t="shared" si="22"/>
        <v>0.28656414034408217</v>
      </c>
      <c r="I460" s="35">
        <f t="shared" si="23"/>
        <v>-1.2497928923371988</v>
      </c>
      <c r="N460" s="30"/>
      <c r="X460" s="30"/>
    </row>
    <row r="461" spans="3:24">
      <c r="C461" t="s">
        <v>462</v>
      </c>
      <c r="D461" s="26">
        <v>3.5493406302451045</v>
      </c>
      <c r="F461" s="30"/>
      <c r="H461" s="34">
        <f t="shared" si="22"/>
        <v>0.10186966970928078</v>
      </c>
      <c r="I461" s="35">
        <f t="shared" si="23"/>
        <v>-2.2840610306620377</v>
      </c>
      <c r="N461" s="30"/>
      <c r="X461" s="30"/>
    </row>
    <row r="462" spans="3:24">
      <c r="C462" t="s">
        <v>463</v>
      </c>
      <c r="D462" s="26">
        <v>6.6463764700991144</v>
      </c>
      <c r="F462" s="30"/>
      <c r="H462" s="34">
        <f t="shared" si="22"/>
        <v>3.5823693676109533E-2</v>
      </c>
      <c r="I462" s="35">
        <f t="shared" si="23"/>
        <v>-3.3291457699631692</v>
      </c>
      <c r="N462" s="30"/>
      <c r="X462" s="30"/>
    </row>
    <row r="463" spans="3:24">
      <c r="C463" t="s">
        <v>464</v>
      </c>
      <c r="D463" s="26">
        <v>4.8735828617520136</v>
      </c>
      <c r="F463" s="30"/>
      <c r="H463" s="34">
        <f t="shared" si="22"/>
        <v>6.5159166053701034E-2</v>
      </c>
      <c r="I463" s="35">
        <f t="shared" si="23"/>
        <v>-2.730922293769404</v>
      </c>
      <c r="N463" s="30"/>
      <c r="X463" s="30"/>
    </row>
    <row r="464" spans="3:24">
      <c r="C464" t="s">
        <v>465</v>
      </c>
      <c r="D464" s="26">
        <v>0.67919640858289587</v>
      </c>
      <c r="F464" s="30"/>
      <c r="H464" s="34">
        <f t="shared" si="22"/>
        <v>0.26832935002883457</v>
      </c>
      <c r="I464" s="35">
        <f t="shared" si="23"/>
        <v>-1.3155401349549045</v>
      </c>
      <c r="N464" s="30"/>
      <c r="X464" s="30"/>
    </row>
    <row r="465" spans="3:24">
      <c r="C465" t="s">
        <v>466</v>
      </c>
      <c r="D465" s="26">
        <v>1.6446991515254816</v>
      </c>
      <c r="F465" s="30"/>
      <c r="H465" s="34">
        <f t="shared" si="22"/>
        <v>0.19371913696120296</v>
      </c>
      <c r="I465" s="35">
        <f t="shared" si="23"/>
        <v>-1.6413459165406432</v>
      </c>
      <c r="N465" s="30"/>
      <c r="X465" s="30"/>
    </row>
    <row r="466" spans="3:24">
      <c r="C466" t="s">
        <v>467</v>
      </c>
      <c r="D466" s="26">
        <v>1.9471111143774049</v>
      </c>
      <c r="F466" s="30"/>
      <c r="H466" s="34">
        <f t="shared" si="22"/>
        <v>0.174925719271319</v>
      </c>
      <c r="I466" s="35">
        <f t="shared" si="23"/>
        <v>-1.7433938564745715</v>
      </c>
      <c r="N466" s="30"/>
      <c r="X466" s="30"/>
    </row>
    <row r="467" spans="3:24">
      <c r="C467" t="s">
        <v>468</v>
      </c>
      <c r="D467" s="26">
        <v>6.2721528968666806</v>
      </c>
      <c r="F467" s="30"/>
      <c r="H467" s="34">
        <f t="shared" si="22"/>
        <v>4.0645577882222249E-2</v>
      </c>
      <c r="I467" s="35">
        <f t="shared" si="23"/>
        <v>-3.2028652340910395</v>
      </c>
      <c r="N467" s="30"/>
      <c r="X467" s="30"/>
    </row>
    <row r="468" spans="3:24">
      <c r="C468" t="s">
        <v>469</v>
      </c>
      <c r="D468" s="26">
        <v>5.6897923904428147</v>
      </c>
      <c r="F468" s="30"/>
      <c r="H468" s="34">
        <f t="shared" si="22"/>
        <v>4.9471943776350558E-2</v>
      </c>
      <c r="I468" s="35">
        <f t="shared" si="23"/>
        <v>-3.006349562491982</v>
      </c>
      <c r="N468" s="30"/>
      <c r="X468" s="30"/>
    </row>
    <row r="469" spans="3:24">
      <c r="C469" t="s">
        <v>470</v>
      </c>
      <c r="D469" s="26">
        <v>2.1570349168193905</v>
      </c>
      <c r="F469" s="30"/>
      <c r="H469" s="34">
        <f t="shared" si="22"/>
        <v>0.1629630215681101</v>
      </c>
      <c r="I469" s="35">
        <f t="shared" si="23"/>
        <v>-1.8142319654576844</v>
      </c>
      <c r="N469" s="30"/>
      <c r="X469" s="30"/>
    </row>
    <row r="470" spans="3:24">
      <c r="C470" t="s">
        <v>471</v>
      </c>
      <c r="D470" s="26">
        <v>4.2644841306776406</v>
      </c>
      <c r="F470" s="30"/>
      <c r="H470" s="34">
        <f t="shared" si="22"/>
        <v>8.0027584728191326E-2</v>
      </c>
      <c r="I470" s="35">
        <f t="shared" si="23"/>
        <v>-2.5253838946388609</v>
      </c>
      <c r="N470" s="30"/>
      <c r="X470" s="30"/>
    </row>
    <row r="471" spans="3:24">
      <c r="C471" t="s">
        <v>472</v>
      </c>
      <c r="D471" s="26">
        <v>3.5278127884318415</v>
      </c>
      <c r="F471" s="30"/>
      <c r="H471" s="34">
        <f t="shared" si="22"/>
        <v>0.10261239649694943</v>
      </c>
      <c r="I471" s="35">
        <f t="shared" si="23"/>
        <v>-2.2767965299870339</v>
      </c>
      <c r="N471" s="30"/>
      <c r="X471" s="30"/>
    </row>
    <row r="472" spans="3:24">
      <c r="C472" t="s">
        <v>473</v>
      </c>
      <c r="D472" s="26">
        <v>0.54899809127360721</v>
      </c>
      <c r="F472" s="30"/>
      <c r="H472" s="34">
        <f t="shared" si="22"/>
        <v>0.28038121114947634</v>
      </c>
      <c r="I472" s="35">
        <f t="shared" si="23"/>
        <v>-1.2716051333796441</v>
      </c>
      <c r="N472" s="30"/>
      <c r="X472" s="30"/>
    </row>
    <row r="473" spans="3:24">
      <c r="C473" t="s">
        <v>474</v>
      </c>
      <c r="D473" s="26">
        <v>4.3764114249330603</v>
      </c>
      <c r="F473" s="30"/>
      <c r="H473" s="34">
        <f t="shared" si="22"/>
        <v>7.706135174255957E-2</v>
      </c>
      <c r="I473" s="35">
        <f t="shared" si="23"/>
        <v>-2.5631533985084447</v>
      </c>
      <c r="N473" s="30"/>
      <c r="X473" s="30"/>
    </row>
    <row r="474" spans="3:24">
      <c r="C474" t="s">
        <v>475</v>
      </c>
      <c r="D474" s="26">
        <v>6.3119748638296826</v>
      </c>
      <c r="F474" s="30"/>
      <c r="H474" s="34">
        <f t="shared" si="22"/>
        <v>4.010304436601525E-2</v>
      </c>
      <c r="I474" s="35">
        <f t="shared" si="23"/>
        <v>-3.2163030281993406</v>
      </c>
      <c r="N474" s="30"/>
      <c r="X474" s="30"/>
    </row>
    <row r="475" spans="3:24">
      <c r="C475" t="s">
        <v>476</v>
      </c>
      <c r="D475" s="26">
        <v>0.91801383300157902</v>
      </c>
      <c r="F475" s="30"/>
      <c r="H475" s="34">
        <f t="shared" si="22"/>
        <v>0.24755356322083721</v>
      </c>
      <c r="I475" s="35">
        <f t="shared" si="23"/>
        <v>-1.3961283033342968</v>
      </c>
      <c r="N475" s="30"/>
      <c r="X475" s="30"/>
    </row>
    <row r="476" spans="3:24">
      <c r="C476" t="s">
        <v>477</v>
      </c>
      <c r="D476" s="26">
        <v>1.6289128098024979</v>
      </c>
      <c r="F476" s="30"/>
      <c r="H476" s="34">
        <f t="shared" si="22"/>
        <v>0.19475384200900553</v>
      </c>
      <c r="I476" s="35">
        <f t="shared" si="23"/>
        <v>-1.6360188665234046</v>
      </c>
      <c r="N476" s="30"/>
      <c r="X476" s="30"/>
    </row>
    <row r="477" spans="3:24">
      <c r="C477" t="s">
        <v>478</v>
      </c>
      <c r="D477" s="26">
        <v>6.8375245720513558</v>
      </c>
      <c r="F477" s="30"/>
      <c r="H477" s="34">
        <f t="shared" si="22"/>
        <v>3.3585929000584595E-2</v>
      </c>
      <c r="I477" s="35">
        <f t="shared" si="23"/>
        <v>-3.3936480794702111</v>
      </c>
      <c r="N477" s="30"/>
      <c r="X477" s="30"/>
    </row>
    <row r="478" spans="3:24">
      <c r="C478" t="s">
        <v>479</v>
      </c>
      <c r="D478" s="26">
        <v>0.6722594486064507</v>
      </c>
      <c r="F478" s="30"/>
      <c r="H478" s="34">
        <f t="shared" si="22"/>
        <v>0.26895820580109447</v>
      </c>
      <c r="I478" s="35">
        <f t="shared" si="23"/>
        <v>-1.3131992802204411</v>
      </c>
      <c r="N478" s="30"/>
      <c r="X478" s="30"/>
    </row>
    <row r="479" spans="3:24">
      <c r="C479" t="s">
        <v>480</v>
      </c>
      <c r="D479" s="26">
        <v>2.230100372847073</v>
      </c>
      <c r="F479" s="30"/>
      <c r="H479" s="34">
        <f t="shared" si="22"/>
        <v>0.15899418216969854</v>
      </c>
      <c r="I479" s="35">
        <f t="shared" si="23"/>
        <v>-1.8388876675590227</v>
      </c>
      <c r="N479" s="30"/>
      <c r="X479" s="30"/>
    </row>
    <row r="480" spans="3:24">
      <c r="C480" t="s">
        <v>481</v>
      </c>
      <c r="D480" s="26">
        <v>1.4036017900099853</v>
      </c>
      <c r="F480" s="30"/>
      <c r="H480" s="34">
        <f t="shared" si="22"/>
        <v>0.21013851073644116</v>
      </c>
      <c r="I480" s="35">
        <f t="shared" si="23"/>
        <v>-1.5599883907531824</v>
      </c>
      <c r="N480" s="30"/>
      <c r="X480" s="30"/>
    </row>
    <row r="481" spans="3:24">
      <c r="C481" t="s">
        <v>482</v>
      </c>
      <c r="D481" s="26">
        <v>5.0327014339148146</v>
      </c>
      <c r="F481" s="30"/>
      <c r="H481" s="34">
        <f t="shared" si="22"/>
        <v>6.1752776438428747E-2</v>
      </c>
      <c r="I481" s="35">
        <f t="shared" si="23"/>
        <v>-2.7846163419191887</v>
      </c>
      <c r="N481" s="30"/>
      <c r="X481" s="30"/>
    </row>
    <row r="482" spans="3:24">
      <c r="C482" t="s">
        <v>483</v>
      </c>
      <c r="D482" s="26">
        <v>2.7835804934806361</v>
      </c>
      <c r="F482" s="30"/>
      <c r="H482" s="34">
        <f t="shared" si="22"/>
        <v>0.13190705327579136</v>
      </c>
      <c r="I482" s="35">
        <f t="shared" si="23"/>
        <v>-2.0256577462701406</v>
      </c>
      <c r="N482" s="30"/>
      <c r="X482" s="30"/>
    </row>
    <row r="483" spans="3:24">
      <c r="C483" t="s">
        <v>484</v>
      </c>
      <c r="D483" s="26">
        <v>3.5199124036683633</v>
      </c>
      <c r="F483" s="30"/>
      <c r="H483" s="34">
        <f t="shared" si="22"/>
        <v>0.10288632194619468</v>
      </c>
      <c r="I483" s="35">
        <f t="shared" si="23"/>
        <v>-2.2741305706704935</v>
      </c>
      <c r="N483" s="30"/>
      <c r="X483" s="30"/>
    </row>
    <row r="484" spans="3:24">
      <c r="C484" t="s">
        <v>485</v>
      </c>
      <c r="D484" s="26">
        <v>1.6087185834998037</v>
      </c>
      <c r="F484" s="30"/>
      <c r="H484" s="34">
        <f t="shared" si="22"/>
        <v>0.19608551966459578</v>
      </c>
      <c r="I484" s="35">
        <f t="shared" si="23"/>
        <v>-1.6292043900942477</v>
      </c>
      <c r="N484" s="30"/>
      <c r="X484" s="30"/>
    </row>
    <row r="485" spans="3:24">
      <c r="C485" t="s">
        <v>486</v>
      </c>
      <c r="D485" s="26">
        <v>2.136748429390015</v>
      </c>
      <c r="F485" s="30"/>
      <c r="H485" s="34">
        <f t="shared" si="22"/>
        <v>0.16408242994576211</v>
      </c>
      <c r="I485" s="35">
        <f t="shared" si="23"/>
        <v>-1.807386355809375</v>
      </c>
      <c r="N485" s="30"/>
      <c r="X485" s="30"/>
    </row>
    <row r="486" spans="3:24">
      <c r="C486" t="s">
        <v>487</v>
      </c>
      <c r="D486" s="26">
        <v>12.090974097933572</v>
      </c>
      <c r="F486" s="30"/>
      <c r="H486" s="34">
        <f t="shared" si="22"/>
        <v>5.7050264984156883E-3</v>
      </c>
      <c r="I486" s="35">
        <f t="shared" si="23"/>
        <v>-5.1664076509083872</v>
      </c>
      <c r="N486" s="30"/>
      <c r="X486" s="30"/>
    </row>
    <row r="487" spans="3:24">
      <c r="C487" t="s">
        <v>488</v>
      </c>
      <c r="D487" s="26">
        <v>6.3329499279711374</v>
      </c>
      <c r="F487" s="30"/>
      <c r="H487" s="34">
        <f t="shared" si="22"/>
        <v>3.9820198483737315E-2</v>
      </c>
      <c r="I487" s="35">
        <f t="shared" si="23"/>
        <v>-3.2233809958347197</v>
      </c>
      <c r="N487" s="30"/>
      <c r="X487" s="30"/>
    </row>
    <row r="488" spans="3:24">
      <c r="C488" t="s">
        <v>489</v>
      </c>
      <c r="D488" s="26">
        <v>2.0060101914824005</v>
      </c>
      <c r="F488" s="30"/>
      <c r="H488" s="34">
        <f t="shared" si="22"/>
        <v>0.1714833400307908</v>
      </c>
      <c r="I488" s="35">
        <f t="shared" si="23"/>
        <v>-1.7632691597724026</v>
      </c>
      <c r="N488" s="30"/>
      <c r="X488" s="30"/>
    </row>
    <row r="489" spans="3:24">
      <c r="C489" t="s">
        <v>490</v>
      </c>
      <c r="D489" s="26">
        <v>2.0943586630524553</v>
      </c>
      <c r="F489" s="30"/>
      <c r="H489" s="34">
        <f t="shared" si="22"/>
        <v>0.16644637956275304</v>
      </c>
      <c r="I489" s="35">
        <f t="shared" si="23"/>
        <v>-1.7930820660973086</v>
      </c>
      <c r="N489" s="30"/>
      <c r="X489" s="30"/>
    </row>
    <row r="490" spans="3:24">
      <c r="C490" t="s">
        <v>491</v>
      </c>
      <c r="D490" s="26">
        <v>7.5182847052269413</v>
      </c>
      <c r="F490" s="30"/>
      <c r="H490" s="34">
        <f t="shared" si="22"/>
        <v>2.6692613834985893E-2</v>
      </c>
      <c r="I490" s="35">
        <f t="shared" si="23"/>
        <v>-3.6233683872403488</v>
      </c>
      <c r="N490" s="30"/>
      <c r="X490" s="30"/>
    </row>
    <row r="491" spans="3:24">
      <c r="C491" t="s">
        <v>492</v>
      </c>
      <c r="D491" s="26">
        <v>0.88324773917394162</v>
      </c>
      <c r="F491" s="30"/>
      <c r="H491" s="34">
        <f t="shared" si="22"/>
        <v>0.25047489143266011</v>
      </c>
      <c r="I491" s="35">
        <f t="shared" si="23"/>
        <v>-1.3843965972827168</v>
      </c>
      <c r="N491" s="30"/>
      <c r="X491" s="30"/>
    </row>
    <row r="492" spans="3:24">
      <c r="C492" t="s">
        <v>493</v>
      </c>
      <c r="D492" s="26">
        <v>7.8575330851313359</v>
      </c>
      <c r="F492" s="30"/>
      <c r="H492" s="34">
        <f t="shared" si="22"/>
        <v>2.3805308972472398E-2</v>
      </c>
      <c r="I492" s="35">
        <f t="shared" si="23"/>
        <v>-3.737846657109976</v>
      </c>
      <c r="N492" s="30"/>
      <c r="X492" s="30"/>
    </row>
    <row r="493" spans="3:24">
      <c r="C493" t="s">
        <v>494</v>
      </c>
      <c r="D493" s="26">
        <v>1.5398976982204462</v>
      </c>
      <c r="F493" s="30"/>
      <c r="H493" s="34">
        <f t="shared" si="22"/>
        <v>0.20069257795015782</v>
      </c>
      <c r="I493" s="35">
        <f t="shared" si="23"/>
        <v>-1.6059810046800054</v>
      </c>
      <c r="N493" s="30"/>
      <c r="X493" s="30"/>
    </row>
    <row r="494" spans="3:24">
      <c r="C494" t="s">
        <v>495</v>
      </c>
      <c r="D494" s="26">
        <v>2.9550052759329439</v>
      </c>
      <c r="F494" s="30"/>
      <c r="H494" s="34">
        <f t="shared" si="22"/>
        <v>0.12449316236764635</v>
      </c>
      <c r="I494" s="35">
        <f t="shared" si="23"/>
        <v>-2.0835044853273703</v>
      </c>
      <c r="N494" s="30"/>
      <c r="X494" s="30"/>
    </row>
    <row r="495" spans="3:24">
      <c r="C495" t="s">
        <v>496</v>
      </c>
      <c r="D495" s="26">
        <v>0.81711860194060959</v>
      </c>
      <c r="F495" s="30"/>
      <c r="H495" s="34">
        <f t="shared" si="22"/>
        <v>0.25612708457708883</v>
      </c>
      <c r="I495" s="35">
        <f t="shared" si="23"/>
        <v>-1.3620815335510155</v>
      </c>
      <c r="N495" s="30"/>
      <c r="X495" s="30"/>
    </row>
    <row r="496" spans="3:24">
      <c r="C496" t="s">
        <v>497</v>
      </c>
      <c r="D496" s="26">
        <v>8.1803522740204784</v>
      </c>
      <c r="F496" s="30"/>
      <c r="H496" s="34">
        <f t="shared" si="22"/>
        <v>2.1348347355387771E-2</v>
      </c>
      <c r="I496" s="35">
        <f t="shared" si="23"/>
        <v>-3.8467809495453893</v>
      </c>
      <c r="N496" s="30"/>
      <c r="X496" s="30"/>
    </row>
    <row r="497" spans="3:24">
      <c r="C497" t="s">
        <v>498</v>
      </c>
      <c r="D497" s="26">
        <v>1.2125279505643769</v>
      </c>
      <c r="F497" s="30"/>
      <c r="H497" s="34">
        <f t="shared" si="22"/>
        <v>0.22413401138849989</v>
      </c>
      <c r="I497" s="35">
        <f t="shared" si="23"/>
        <v>-1.4955111408891015</v>
      </c>
      <c r="N497" s="30"/>
      <c r="X497" s="30"/>
    </row>
    <row r="498" spans="3:24">
      <c r="C498" t="s">
        <v>499</v>
      </c>
      <c r="D498" s="26">
        <v>3.5745697531468665</v>
      </c>
      <c r="F498" s="30"/>
      <c r="H498" s="34">
        <f t="shared" si="22"/>
        <v>0.10100608497448871</v>
      </c>
      <c r="I498" s="35">
        <f t="shared" si="23"/>
        <v>-2.2925745166835063</v>
      </c>
      <c r="N498" s="30"/>
      <c r="X498" s="30"/>
    </row>
    <row r="499" spans="3:24">
      <c r="C499" t="s">
        <v>500</v>
      </c>
      <c r="D499" s="26">
        <v>1.3786264934757184</v>
      </c>
      <c r="F499" s="30"/>
      <c r="H499" s="34">
        <f t="shared" si="22"/>
        <v>0.21191700694758586</v>
      </c>
      <c r="I499" s="35">
        <f t="shared" si="23"/>
        <v>-1.5515605576194484</v>
      </c>
      <c r="N499" s="30"/>
      <c r="X499" s="30"/>
    </row>
    <row r="500" spans="3:24">
      <c r="C500" t="s">
        <v>501</v>
      </c>
      <c r="D500" s="26">
        <v>1.5973275307786516</v>
      </c>
      <c r="F500" s="30"/>
      <c r="H500" s="34">
        <f t="shared" si="22"/>
        <v>0.19684069815974706</v>
      </c>
      <c r="I500" s="35">
        <f t="shared" si="23"/>
        <v>-1.6253605161518614</v>
      </c>
      <c r="N500" s="30"/>
      <c r="X500" s="30"/>
    </row>
    <row r="501" spans="3:24">
      <c r="C501" t="s">
        <v>502</v>
      </c>
      <c r="D501" s="26">
        <v>2.7203548574108192</v>
      </c>
      <c r="F501" s="30"/>
      <c r="H501" s="34">
        <f t="shared" si="22"/>
        <v>0.13475156439818226</v>
      </c>
      <c r="I501" s="35">
        <f t="shared" si="23"/>
        <v>-2.0043224596264162</v>
      </c>
      <c r="N501" s="30"/>
      <c r="X501" s="30"/>
    </row>
    <row r="502" spans="3:24">
      <c r="C502" t="s">
        <v>503</v>
      </c>
      <c r="D502" s="26">
        <v>0.52006267149041008</v>
      </c>
      <c r="F502" s="30"/>
      <c r="H502" s="34">
        <f t="shared" si="22"/>
        <v>0.28313230848382859</v>
      </c>
      <c r="I502" s="35">
        <f t="shared" si="23"/>
        <v>-1.2618409694485879</v>
      </c>
      <c r="N502" s="30"/>
      <c r="X502" s="30"/>
    </row>
    <row r="503" spans="3:24">
      <c r="C503" t="s">
        <v>504</v>
      </c>
      <c r="D503" s="26">
        <v>2.4236487007507934</v>
      </c>
      <c r="F503" s="30"/>
      <c r="H503" s="34">
        <f t="shared" si="22"/>
        <v>0.14894175945947674</v>
      </c>
      <c r="I503" s="35">
        <f t="shared" si="23"/>
        <v>-1.9041999255595516</v>
      </c>
      <c r="N503" s="30"/>
      <c r="X503" s="30"/>
    </row>
    <row r="504" spans="3:24">
      <c r="C504" t="s">
        <v>505</v>
      </c>
      <c r="D504" s="26">
        <v>0.61049982992540353</v>
      </c>
      <c r="F504" s="30"/>
      <c r="H504" s="34">
        <f t="shared" si="22"/>
        <v>0.27462226800803624</v>
      </c>
      <c r="I504" s="35">
        <f t="shared" si="23"/>
        <v>-1.2923586964086433</v>
      </c>
      <c r="N504" s="30"/>
      <c r="X504" s="30"/>
    </row>
    <row r="505" spans="3:24">
      <c r="C505" t="s">
        <v>506</v>
      </c>
      <c r="D505" s="26">
        <v>0.3515695090437882</v>
      </c>
      <c r="F505" s="30"/>
      <c r="H505" s="34">
        <f t="shared" si="22"/>
        <v>0.29969694564331306</v>
      </c>
      <c r="I505" s="35">
        <f t="shared" si="23"/>
        <v>-1.2049834960917889</v>
      </c>
      <c r="N505" s="30"/>
      <c r="X505" s="30"/>
    </row>
    <row r="506" spans="3:24">
      <c r="C506" t="s">
        <v>507</v>
      </c>
      <c r="D506" s="26">
        <v>2.5960741190700323</v>
      </c>
      <c r="F506" s="30"/>
      <c r="H506" s="34">
        <f t="shared" si="22"/>
        <v>0.14052296860445571</v>
      </c>
      <c r="I506" s="35">
        <f t="shared" si="23"/>
        <v>-1.9623843259575608</v>
      </c>
      <c r="N506" s="30"/>
      <c r="X506" s="30"/>
    </row>
    <row r="507" spans="3:24">
      <c r="C507" t="s">
        <v>508</v>
      </c>
      <c r="D507" s="26">
        <v>7.275050630680985</v>
      </c>
      <c r="F507" s="30"/>
      <c r="H507" s="34">
        <f t="shared" si="22"/>
        <v>2.8975928814683038E-2</v>
      </c>
      <c r="I507" s="35">
        <f t="shared" si="23"/>
        <v>-3.5412898345433299</v>
      </c>
      <c r="N507" s="30"/>
      <c r="X507" s="30"/>
    </row>
    <row r="508" spans="3:24">
      <c r="C508" t="s">
        <v>509</v>
      </c>
      <c r="D508" s="26">
        <v>0.59255040998261344</v>
      </c>
      <c r="F508" s="30"/>
      <c r="H508" s="34">
        <f t="shared" si="22"/>
        <v>0.27629069559360658</v>
      </c>
      <c r="I508" s="35">
        <f t="shared" si="23"/>
        <v>-1.2863017226338735</v>
      </c>
      <c r="N508" s="30"/>
      <c r="X508" s="30"/>
    </row>
    <row r="509" spans="3:24">
      <c r="C509" t="s">
        <v>510</v>
      </c>
      <c r="D509" s="26">
        <v>1.9881533482827722</v>
      </c>
      <c r="F509" s="30"/>
      <c r="H509" s="34">
        <f t="shared" si="22"/>
        <v>0.17251977252941553</v>
      </c>
      <c r="I509" s="35">
        <f t="shared" si="23"/>
        <v>-1.7572434257205474</v>
      </c>
      <c r="N509" s="30"/>
      <c r="X509" s="30"/>
    </row>
    <row r="510" spans="3:24">
      <c r="C510" t="s">
        <v>511</v>
      </c>
      <c r="D510" s="26">
        <v>3.3323272157999537</v>
      </c>
      <c r="F510" s="30"/>
      <c r="H510" s="34">
        <f t="shared" si="22"/>
        <v>0.10960957391862387</v>
      </c>
      <c r="I510" s="35">
        <f t="shared" si="23"/>
        <v>-2.2108305550111811</v>
      </c>
      <c r="N510" s="30"/>
      <c r="X510" s="30"/>
    </row>
    <row r="511" spans="3:24">
      <c r="C511" t="s">
        <v>512</v>
      </c>
      <c r="D511" s="26">
        <v>0.5129523572965291</v>
      </c>
      <c r="F511" s="30"/>
      <c r="H511" s="34">
        <f t="shared" si="22"/>
        <v>0.28381245834498503</v>
      </c>
      <c r="I511" s="35">
        <f t="shared" si="23"/>
        <v>-1.2594416168934648</v>
      </c>
      <c r="N511" s="30"/>
      <c r="X511" s="30"/>
    </row>
    <row r="512" spans="3:24">
      <c r="C512" t="s">
        <v>513</v>
      </c>
      <c r="D512" s="26">
        <v>1.3366112099468523</v>
      </c>
      <c r="F512" s="30"/>
      <c r="H512" s="34">
        <f t="shared" si="22"/>
        <v>0.21494294978107892</v>
      </c>
      <c r="I512" s="35">
        <f t="shared" si="23"/>
        <v>-1.5373826359214231</v>
      </c>
      <c r="N512" s="30"/>
      <c r="X512" s="30"/>
    </row>
    <row r="513" spans="3:24">
      <c r="C513" t="s">
        <v>514</v>
      </c>
      <c r="D513" s="26">
        <v>13.204024292107817</v>
      </c>
      <c r="F513" s="30"/>
      <c r="H513" s="34">
        <f t="shared" si="22"/>
        <v>3.9186704906124395E-3</v>
      </c>
      <c r="I513" s="35">
        <f t="shared" si="23"/>
        <v>-5.5420028432657666</v>
      </c>
      <c r="N513" s="30"/>
      <c r="X513" s="30"/>
    </row>
    <row r="514" spans="3:24">
      <c r="C514" t="s">
        <v>515</v>
      </c>
      <c r="D514" s="26">
        <v>1.6413671412996407</v>
      </c>
      <c r="F514" s="30"/>
      <c r="H514" s="34">
        <f t="shared" si="22"/>
        <v>0.19393707262421719</v>
      </c>
      <c r="I514" s="35">
        <f t="shared" si="23"/>
        <v>-1.6402215404538665</v>
      </c>
      <c r="N514" s="30"/>
      <c r="X514" s="30"/>
    </row>
    <row r="515" spans="3:24">
      <c r="C515" t="s">
        <v>516</v>
      </c>
      <c r="D515" s="26">
        <v>0.72203523696273653</v>
      </c>
      <c r="F515" s="30"/>
      <c r="H515" s="34">
        <f t="shared" si="22"/>
        <v>0.26447833000104981</v>
      </c>
      <c r="I515" s="35">
        <f t="shared" si="23"/>
        <v>-1.3299959592024608</v>
      </c>
      <c r="N515" s="30"/>
      <c r="X515" s="30"/>
    </row>
    <row r="516" spans="3:24">
      <c r="C516" t="s">
        <v>517</v>
      </c>
      <c r="D516" s="26">
        <v>0.86801353424259209</v>
      </c>
      <c r="F516" s="30"/>
      <c r="H516" s="34">
        <f t="shared" si="22"/>
        <v>0.25176583137893388</v>
      </c>
      <c r="I516" s="35">
        <f t="shared" si="23"/>
        <v>-1.3792558640421582</v>
      </c>
      <c r="N516" s="30"/>
      <c r="X516" s="30"/>
    </row>
    <row r="517" spans="3:24">
      <c r="C517" t="s">
        <v>518</v>
      </c>
      <c r="D517" s="26">
        <v>1.9376543700423947</v>
      </c>
      <c r="F517" s="30"/>
      <c r="H517" s="34">
        <f t="shared" si="22"/>
        <v>0.17548482471971777</v>
      </c>
      <c r="I517" s="35">
        <f t="shared" si="23"/>
        <v>-1.7402027086483787</v>
      </c>
      <c r="N517" s="30"/>
      <c r="X517" s="30"/>
    </row>
    <row r="518" spans="3:24">
      <c r="C518" t="s">
        <v>519</v>
      </c>
      <c r="D518" s="26">
        <v>4.5981596755656033</v>
      </c>
      <c r="F518" s="30"/>
      <c r="H518" s="34">
        <f t="shared" si="22"/>
        <v>7.1505448503806315E-2</v>
      </c>
      <c r="I518" s="35">
        <f t="shared" si="23"/>
        <v>-2.6379816293350267</v>
      </c>
      <c r="N518" s="30"/>
      <c r="X518" s="30"/>
    </row>
    <row r="519" spans="3:24">
      <c r="C519" t="s">
        <v>520</v>
      </c>
      <c r="D519" s="26">
        <v>0.76154869493251898</v>
      </c>
      <c r="F519" s="30"/>
      <c r="H519" s="34">
        <f t="shared" si="22"/>
        <v>0.26097526456096937</v>
      </c>
      <c r="I519" s="35">
        <f t="shared" si="23"/>
        <v>-1.3433296479476264</v>
      </c>
      <c r="N519" s="30"/>
      <c r="X519" s="30"/>
    </row>
    <row r="520" spans="3:24">
      <c r="C520" t="s">
        <v>521</v>
      </c>
      <c r="D520" s="26">
        <v>2.4652579986461478</v>
      </c>
      <c r="F520" s="30"/>
      <c r="H520" s="34">
        <f t="shared" si="22"/>
        <v>0.14686509293486832</v>
      </c>
      <c r="I520" s="35">
        <f t="shared" si="23"/>
        <v>-1.9182408487170697</v>
      </c>
      <c r="N520" s="30"/>
      <c r="X520" s="30"/>
    </row>
    <row r="521" spans="3:24">
      <c r="C521" t="s">
        <v>522</v>
      </c>
      <c r="D521" s="26">
        <v>0.14593630676748109</v>
      </c>
      <c r="F521" s="30"/>
      <c r="H521" s="34">
        <f t="shared" si="22"/>
        <v>0.32123149862050671</v>
      </c>
      <c r="I521" s="35">
        <f t="shared" si="23"/>
        <v>-1.135593236273962</v>
      </c>
      <c r="N521" s="30"/>
      <c r="X521" s="30"/>
    </row>
    <row r="522" spans="3:24">
      <c r="C522" t="s">
        <v>523</v>
      </c>
      <c r="D522" s="26">
        <v>0.16434992821663291</v>
      </c>
      <c r="F522" s="30"/>
      <c r="H522" s="34">
        <f t="shared" ref="H522:H585" si="24">lambdagorro*EXP(-lambdagorro*D522)</f>
        <v>0.31924167749148641</v>
      </c>
      <c r="I522" s="35">
        <f t="shared" si="23"/>
        <v>-1.1418068533474679</v>
      </c>
      <c r="N522" s="30"/>
      <c r="X522" s="30"/>
    </row>
    <row r="523" spans="3:24">
      <c r="C523" t="s">
        <v>524</v>
      </c>
      <c r="D523" s="26">
        <v>7.3971457541443755</v>
      </c>
      <c r="F523" s="30"/>
      <c r="H523" s="34">
        <f t="shared" si="24"/>
        <v>2.7806361889170735E-2</v>
      </c>
      <c r="I523" s="35">
        <f t="shared" ref="I523:I586" si="25">LN(H523)</f>
        <v>-3.5824904395323545</v>
      </c>
      <c r="N523" s="30"/>
      <c r="X523" s="30"/>
    </row>
    <row r="524" spans="3:24">
      <c r="C524" t="s">
        <v>525</v>
      </c>
      <c r="D524" s="26">
        <v>2.9710644802470334</v>
      </c>
      <c r="F524" s="30"/>
      <c r="H524" s="34">
        <f t="shared" si="24"/>
        <v>0.12382034285143596</v>
      </c>
      <c r="I524" s="35">
        <f t="shared" si="25"/>
        <v>-2.0889236119445052</v>
      </c>
      <c r="N524" s="30"/>
      <c r="X524" s="30"/>
    </row>
    <row r="525" spans="3:24">
      <c r="C525" t="s">
        <v>526</v>
      </c>
      <c r="D525" s="26">
        <v>1.543499777039711</v>
      </c>
      <c r="F525" s="30"/>
      <c r="H525" s="34">
        <f t="shared" si="24"/>
        <v>0.20044878234059393</v>
      </c>
      <c r="I525" s="35">
        <f t="shared" si="25"/>
        <v>-1.6071965145411866</v>
      </c>
      <c r="N525" s="30"/>
      <c r="X525" s="30"/>
    </row>
    <row r="526" spans="3:24">
      <c r="C526" t="s">
        <v>527</v>
      </c>
      <c r="D526" s="26">
        <v>1.2840975879879359</v>
      </c>
      <c r="F526" s="30"/>
      <c r="H526" s="34">
        <f t="shared" si="24"/>
        <v>0.2187858057228374</v>
      </c>
      <c r="I526" s="35">
        <f t="shared" si="25"/>
        <v>-1.5196620838346642</v>
      </c>
      <c r="N526" s="30"/>
      <c r="X526" s="30"/>
    </row>
    <row r="527" spans="3:24">
      <c r="C527" t="s">
        <v>528</v>
      </c>
      <c r="D527" s="26">
        <v>0.67983739376788799</v>
      </c>
      <c r="F527" s="30"/>
      <c r="H527" s="34">
        <f t="shared" si="24"/>
        <v>0.26827131710155794</v>
      </c>
      <c r="I527" s="35">
        <f t="shared" si="25"/>
        <v>-1.3157564333349019</v>
      </c>
      <c r="N527" s="30"/>
      <c r="X527" s="30"/>
    </row>
    <row r="528" spans="3:24">
      <c r="C528" t="s">
        <v>529</v>
      </c>
      <c r="D528" s="26">
        <v>5.3282499574012192</v>
      </c>
      <c r="F528" s="30"/>
      <c r="H528" s="34">
        <f t="shared" si="24"/>
        <v>5.5891205520575866E-2</v>
      </c>
      <c r="I528" s="35">
        <f t="shared" si="25"/>
        <v>-2.8843482364113049</v>
      </c>
      <c r="N528" s="30"/>
      <c r="X528" s="30"/>
    </row>
    <row r="529" spans="3:24">
      <c r="C529" t="s">
        <v>530</v>
      </c>
      <c r="D529" s="26">
        <v>4.5267550959869807</v>
      </c>
      <c r="F529" s="30"/>
      <c r="H529" s="34">
        <f t="shared" si="24"/>
        <v>7.3249314856321301E-2</v>
      </c>
      <c r="I529" s="35">
        <f t="shared" si="25"/>
        <v>-2.6138863846260247</v>
      </c>
      <c r="N529" s="30"/>
      <c r="X529" s="30"/>
    </row>
    <row r="530" spans="3:24">
      <c r="C530" t="s">
        <v>531</v>
      </c>
      <c r="D530" s="26">
        <v>0.68730446603964823</v>
      </c>
      <c r="F530" s="30"/>
      <c r="H530" s="34">
        <f t="shared" si="24"/>
        <v>0.26759619421374897</v>
      </c>
      <c r="I530" s="35">
        <f t="shared" si="25"/>
        <v>-1.3182761727509116</v>
      </c>
      <c r="N530" s="30"/>
      <c r="X530" s="30"/>
    </row>
    <row r="531" spans="3:24">
      <c r="C531" t="s">
        <v>532</v>
      </c>
      <c r="D531" s="26">
        <v>2.0056927312305364</v>
      </c>
      <c r="F531" s="30"/>
      <c r="H531" s="34">
        <f t="shared" si="24"/>
        <v>0.17150171132818051</v>
      </c>
      <c r="I531" s="35">
        <f t="shared" si="25"/>
        <v>-1.7631620338359544</v>
      </c>
      <c r="N531" s="30"/>
      <c r="X531" s="30"/>
    </row>
    <row r="532" spans="3:24">
      <c r="C532" t="s">
        <v>533</v>
      </c>
      <c r="D532" s="26">
        <v>0.51724225897390264</v>
      </c>
      <c r="F532" s="30"/>
      <c r="H532" s="34">
        <f t="shared" si="24"/>
        <v>0.2834019048424975</v>
      </c>
      <c r="I532" s="35">
        <f t="shared" si="25"/>
        <v>-1.2608892303561288</v>
      </c>
      <c r="N532" s="30"/>
      <c r="X532" s="30"/>
    </row>
    <row r="533" spans="3:24">
      <c r="C533" t="s">
        <v>534</v>
      </c>
      <c r="D533" s="26">
        <v>1.2126306046686963</v>
      </c>
      <c r="F533" s="30"/>
      <c r="H533" s="34">
        <f t="shared" si="24"/>
        <v>0.22412624745450135</v>
      </c>
      <c r="I533" s="35">
        <f t="shared" si="25"/>
        <v>-1.4955457811849839</v>
      </c>
      <c r="N533" s="30"/>
      <c r="X533" s="30"/>
    </row>
    <row r="534" spans="3:24">
      <c r="C534" t="s">
        <v>535</v>
      </c>
      <c r="D534" s="26">
        <v>9.9636693711009467</v>
      </c>
      <c r="F534" s="30"/>
      <c r="H534" s="34">
        <f t="shared" si="24"/>
        <v>1.1695448347289349E-2</v>
      </c>
      <c r="I534" s="35">
        <f t="shared" si="25"/>
        <v>-4.4485555430164947</v>
      </c>
      <c r="N534" s="30"/>
      <c r="X534" s="30"/>
    </row>
    <row r="535" spans="3:24">
      <c r="C535" t="s">
        <v>536</v>
      </c>
      <c r="D535" s="26">
        <v>1.5309110454625872</v>
      </c>
      <c r="F535" s="30"/>
      <c r="H535" s="34">
        <f t="shared" si="24"/>
        <v>0.20130210532688381</v>
      </c>
      <c r="I535" s="35">
        <f t="shared" si="25"/>
        <v>-1.6029484877379092</v>
      </c>
      <c r="N535" s="30"/>
      <c r="X535" s="30"/>
    </row>
    <row r="536" spans="3:24">
      <c r="C536" t="s">
        <v>537</v>
      </c>
      <c r="D536" s="26">
        <v>1.2179806748320272</v>
      </c>
      <c r="F536" s="30"/>
      <c r="H536" s="34">
        <f t="shared" si="24"/>
        <v>0.22372198305176114</v>
      </c>
      <c r="I536" s="35">
        <f t="shared" si="25"/>
        <v>-1.4973511450783998</v>
      </c>
      <c r="N536" s="30"/>
      <c r="X536" s="30"/>
    </row>
    <row r="537" spans="3:24">
      <c r="C537" t="s">
        <v>538</v>
      </c>
      <c r="D537" s="26">
        <v>2.6237140376666045E-2</v>
      </c>
      <c r="F537" s="30"/>
      <c r="H537" s="34">
        <f t="shared" si="24"/>
        <v>0.3344723246667311</v>
      </c>
      <c r="I537" s="35">
        <f t="shared" si="25"/>
        <v>-1.0952011392590291</v>
      </c>
      <c r="N537" s="30"/>
      <c r="X537" s="30"/>
    </row>
    <row r="538" spans="3:24">
      <c r="C538" t="s">
        <v>539</v>
      </c>
      <c r="D538" s="26">
        <v>3.1677686271488672</v>
      </c>
      <c r="F538" s="30"/>
      <c r="H538" s="34">
        <f t="shared" si="24"/>
        <v>0.11586833323385377</v>
      </c>
      <c r="I538" s="35">
        <f t="shared" si="25"/>
        <v>-2.155300790871193</v>
      </c>
      <c r="N538" s="30"/>
      <c r="X538" s="30"/>
    </row>
    <row r="539" spans="3:24">
      <c r="C539" t="s">
        <v>540</v>
      </c>
      <c r="D539" s="26">
        <v>0.18355443431590235</v>
      </c>
      <c r="F539" s="30"/>
      <c r="H539" s="34">
        <f t="shared" si="24"/>
        <v>0.31717952138222721</v>
      </c>
      <c r="I539" s="35">
        <f t="shared" si="25"/>
        <v>-1.1482873518912329</v>
      </c>
      <c r="N539" s="30"/>
      <c r="X539" s="30"/>
    </row>
    <row r="540" spans="3:24">
      <c r="C540" t="s">
        <v>541</v>
      </c>
      <c r="D540" s="26">
        <v>7.2163954456835402</v>
      </c>
      <c r="F540" s="30"/>
      <c r="H540" s="34">
        <f t="shared" si="24"/>
        <v>2.9555162932922877E-2</v>
      </c>
      <c r="I540" s="35">
        <f t="shared" si="25"/>
        <v>-3.5214968318493072</v>
      </c>
      <c r="N540" s="30"/>
      <c r="X540" s="30"/>
    </row>
    <row r="541" spans="3:24">
      <c r="C541" t="s">
        <v>542</v>
      </c>
      <c r="D541" s="26">
        <v>0.65065978396279944</v>
      </c>
      <c r="F541" s="30"/>
      <c r="H541" s="34">
        <f t="shared" si="24"/>
        <v>0.27092573312667917</v>
      </c>
      <c r="I541" s="35">
        <f t="shared" si="25"/>
        <v>-1.305910543163344</v>
      </c>
      <c r="N541" s="30"/>
      <c r="X541" s="30"/>
    </row>
    <row r="542" spans="3:24">
      <c r="C542" t="s">
        <v>543</v>
      </c>
      <c r="D542" s="26">
        <v>2.2900757832031702</v>
      </c>
      <c r="F542" s="30"/>
      <c r="H542" s="34">
        <f t="shared" si="24"/>
        <v>0.15580872029370738</v>
      </c>
      <c r="I542" s="35">
        <f t="shared" si="25"/>
        <v>-1.8591261760353841</v>
      </c>
      <c r="N542" s="30"/>
      <c r="X542" s="30"/>
    </row>
    <row r="543" spans="3:24">
      <c r="C543" t="s">
        <v>544</v>
      </c>
      <c r="D543" s="26">
        <v>2.1469309036621795</v>
      </c>
      <c r="F543" s="30"/>
      <c r="H543" s="34">
        <f t="shared" si="24"/>
        <v>0.16351960315516384</v>
      </c>
      <c r="I543" s="35">
        <f t="shared" si="25"/>
        <v>-1.8108223988584176</v>
      </c>
      <c r="N543" s="30"/>
      <c r="X543" s="30"/>
    </row>
    <row r="544" spans="3:24">
      <c r="C544" t="s">
        <v>545</v>
      </c>
      <c r="D544" s="26">
        <v>4.298187435440215</v>
      </c>
      <c r="F544" s="30"/>
      <c r="H544" s="34">
        <f t="shared" si="24"/>
        <v>7.9122581388596944E-2</v>
      </c>
      <c r="I544" s="35">
        <f t="shared" si="25"/>
        <v>-2.5367569659537352</v>
      </c>
      <c r="N544" s="30"/>
      <c r="X544" s="30"/>
    </row>
    <row r="545" spans="3:24">
      <c r="C545" t="s">
        <v>546</v>
      </c>
      <c r="D545" s="26">
        <v>0.67045999776857856</v>
      </c>
      <c r="F545" s="30"/>
      <c r="H545" s="34">
        <f t="shared" si="24"/>
        <v>0.26912157189395275</v>
      </c>
      <c r="I545" s="35">
        <f t="shared" si="25"/>
        <v>-1.3125920613482593</v>
      </c>
      <c r="N545" s="30"/>
      <c r="X545" s="30"/>
    </row>
    <row r="546" spans="3:24">
      <c r="C546" t="s">
        <v>547</v>
      </c>
      <c r="D546" s="26">
        <v>0.51150607545779136</v>
      </c>
      <c r="F546" s="30"/>
      <c r="H546" s="34">
        <f t="shared" si="24"/>
        <v>0.28395100487230635</v>
      </c>
      <c r="I546" s="35">
        <f t="shared" si="25"/>
        <v>-1.2589535737591417</v>
      </c>
      <c r="N546" s="30"/>
      <c r="X546" s="30"/>
    </row>
    <row r="547" spans="3:24">
      <c r="C547" t="s">
        <v>548</v>
      </c>
      <c r="D547" s="26">
        <v>4.076435090770798</v>
      </c>
      <c r="F547" s="30"/>
      <c r="H547" s="34">
        <f t="shared" si="24"/>
        <v>8.5270446186721069E-2</v>
      </c>
      <c r="I547" s="35">
        <f t="shared" si="25"/>
        <v>-2.4619273536076358</v>
      </c>
      <c r="N547" s="30"/>
      <c r="X547" s="30"/>
    </row>
    <row r="548" spans="3:24">
      <c r="C548" t="s">
        <v>549</v>
      </c>
      <c r="D548" s="26">
        <v>0.78331609363001742</v>
      </c>
      <c r="F548" s="30"/>
      <c r="H548" s="34">
        <f t="shared" si="24"/>
        <v>0.25906533605902737</v>
      </c>
      <c r="I548" s="35">
        <f t="shared" si="25"/>
        <v>-1.3506749863193359</v>
      </c>
      <c r="N548" s="30"/>
      <c r="X548" s="30"/>
    </row>
    <row r="549" spans="3:24">
      <c r="C549" t="s">
        <v>550</v>
      </c>
      <c r="D549" s="26">
        <v>6.3420330993708856</v>
      </c>
      <c r="F549" s="30"/>
      <c r="H549" s="34">
        <f t="shared" si="24"/>
        <v>3.96983329767489E-2</v>
      </c>
      <c r="I549" s="35">
        <f t="shared" si="25"/>
        <v>-3.226446082680722</v>
      </c>
      <c r="N549" s="30"/>
      <c r="X549" s="30"/>
    </row>
    <row r="550" spans="3:24">
      <c r="C550" t="s">
        <v>551</v>
      </c>
      <c r="D550" s="26">
        <v>6.6274351390369244</v>
      </c>
      <c r="F550" s="30"/>
      <c r="H550" s="34">
        <f t="shared" si="24"/>
        <v>3.6053400982793596E-2</v>
      </c>
      <c r="I550" s="35">
        <f t="shared" si="25"/>
        <v>-3.3227540789854895</v>
      </c>
      <c r="N550" s="30"/>
      <c r="X550" s="30"/>
    </row>
    <row r="551" spans="3:24">
      <c r="C551" t="s">
        <v>552</v>
      </c>
      <c r="D551" s="26">
        <v>0.37439688530606502</v>
      </c>
      <c r="F551" s="30"/>
      <c r="H551" s="34">
        <f t="shared" si="24"/>
        <v>0.29739724147539587</v>
      </c>
      <c r="I551" s="35">
        <f t="shared" si="25"/>
        <v>-1.2126865204685151</v>
      </c>
      <c r="N551" s="30"/>
      <c r="X551" s="30"/>
    </row>
    <row r="552" spans="3:24">
      <c r="C552" t="s">
        <v>553</v>
      </c>
      <c r="D552" s="26">
        <v>0.66625651615460924</v>
      </c>
      <c r="F552" s="30"/>
      <c r="H552" s="34">
        <f t="shared" si="24"/>
        <v>0.2695035786000643</v>
      </c>
      <c r="I552" s="35">
        <f t="shared" si="25"/>
        <v>-1.3111736100568143</v>
      </c>
      <c r="N552" s="30"/>
      <c r="X552" s="30"/>
    </row>
    <row r="553" spans="3:24">
      <c r="C553" t="s">
        <v>554</v>
      </c>
      <c r="D553" s="26">
        <v>6.2177445149093726</v>
      </c>
      <c r="F553" s="30"/>
      <c r="H553" s="34">
        <f t="shared" si="24"/>
        <v>4.1398720626754183E-2</v>
      </c>
      <c r="I553" s="35">
        <f t="shared" si="25"/>
        <v>-3.1845053013637741</v>
      </c>
      <c r="N553" s="30"/>
      <c r="X553" s="30"/>
    </row>
    <row r="554" spans="3:24">
      <c r="C554" t="s">
        <v>555</v>
      </c>
      <c r="D554" s="26">
        <v>4.3007672582980438</v>
      </c>
      <c r="F554" s="30"/>
      <c r="H554" s="34">
        <f t="shared" si="24"/>
        <v>7.9053730970069624E-2</v>
      </c>
      <c r="I554" s="35">
        <f t="shared" si="25"/>
        <v>-2.537627518843089</v>
      </c>
      <c r="N554" s="30"/>
      <c r="X554" s="30"/>
    </row>
    <row r="555" spans="3:24">
      <c r="C555" t="s">
        <v>556</v>
      </c>
      <c r="D555" s="26">
        <v>0.16200222245535634</v>
      </c>
      <c r="F555" s="30"/>
      <c r="H555" s="34">
        <f t="shared" si="24"/>
        <v>0.31949468916882384</v>
      </c>
      <c r="I555" s="35">
        <f t="shared" si="25"/>
        <v>-1.1410146276224999</v>
      </c>
      <c r="N555" s="30"/>
      <c r="X555" s="30"/>
    </row>
    <row r="556" spans="3:24">
      <c r="C556" t="s">
        <v>557</v>
      </c>
      <c r="D556" s="26">
        <v>2.9464847491907742</v>
      </c>
      <c r="F556" s="30"/>
      <c r="H556" s="34">
        <f t="shared" si="24"/>
        <v>0.12485162320448995</v>
      </c>
      <c r="I556" s="35">
        <f t="shared" si="25"/>
        <v>-2.0806292611034656</v>
      </c>
      <c r="N556" s="30"/>
      <c r="X556" s="30"/>
    </row>
    <row r="557" spans="3:24">
      <c r="C557" t="s">
        <v>558</v>
      </c>
      <c r="D557" s="26">
        <v>3.1182874738486639</v>
      </c>
      <c r="F557" s="30"/>
      <c r="H557" s="34">
        <f t="shared" si="24"/>
        <v>0.11781925860249286</v>
      </c>
      <c r="I557" s="35">
        <f t="shared" si="25"/>
        <v>-2.1386035355370412</v>
      </c>
      <c r="N557" s="30"/>
      <c r="X557" s="30"/>
    </row>
    <row r="558" spans="3:24">
      <c r="C558" t="s">
        <v>559</v>
      </c>
      <c r="D558" s="26">
        <v>4.3840654437855244</v>
      </c>
      <c r="F558" s="30"/>
      <c r="H558" s="34">
        <f t="shared" si="24"/>
        <v>7.6862572654955025E-2</v>
      </c>
      <c r="I558" s="35">
        <f t="shared" si="25"/>
        <v>-2.5657362224441891</v>
      </c>
      <c r="N558" s="30"/>
      <c r="X558" s="30"/>
    </row>
    <row r="559" spans="3:24">
      <c r="C559" t="s">
        <v>560</v>
      </c>
      <c r="D559" s="26">
        <v>7.5659831627725245</v>
      </c>
      <c r="F559" s="30"/>
      <c r="H559" s="34">
        <f t="shared" si="24"/>
        <v>2.6266416954209584E-2</v>
      </c>
      <c r="I559" s="35">
        <f t="shared" si="25"/>
        <v>-3.6394640776510356</v>
      </c>
      <c r="N559" s="30"/>
      <c r="X559" s="30"/>
    </row>
    <row r="560" spans="3:24">
      <c r="C560" t="s">
        <v>561</v>
      </c>
      <c r="D560" s="26">
        <v>2.6763059788976218</v>
      </c>
      <c r="F560" s="30"/>
      <c r="H560" s="34">
        <f t="shared" si="24"/>
        <v>0.13676949234055863</v>
      </c>
      <c r="I560" s="35">
        <f t="shared" si="25"/>
        <v>-1.9894583078703805</v>
      </c>
      <c r="N560" s="30"/>
      <c r="X560" s="30"/>
    </row>
    <row r="561" spans="3:24">
      <c r="C561" t="s">
        <v>562</v>
      </c>
      <c r="D561" s="26">
        <v>1.3847582063806505</v>
      </c>
      <c r="F561" s="30"/>
      <c r="H561" s="34">
        <f t="shared" si="24"/>
        <v>0.21147897713376074</v>
      </c>
      <c r="I561" s="35">
        <f t="shared" si="25"/>
        <v>-1.5536296843309503</v>
      </c>
      <c r="N561" s="30"/>
      <c r="X561" s="30"/>
    </row>
    <row r="562" spans="3:24">
      <c r="C562" t="s">
        <v>563</v>
      </c>
      <c r="D562" s="26">
        <v>2.7470656693419722</v>
      </c>
      <c r="F562" s="30"/>
      <c r="H562" s="34">
        <f t="shared" si="24"/>
        <v>0.13354244163137174</v>
      </c>
      <c r="I562" s="35">
        <f t="shared" si="25"/>
        <v>-2.0133359368243124</v>
      </c>
      <c r="N562" s="30"/>
      <c r="X562" s="30"/>
    </row>
    <row r="563" spans="3:24">
      <c r="C563" t="s">
        <v>564</v>
      </c>
      <c r="D563" s="26">
        <v>0.6848616918145789</v>
      </c>
      <c r="F563" s="30"/>
      <c r="H563" s="34">
        <f t="shared" si="24"/>
        <v>0.26781686637295138</v>
      </c>
      <c r="I563" s="35">
        <f t="shared" si="25"/>
        <v>-1.3174518664799519</v>
      </c>
      <c r="N563" s="30"/>
      <c r="X563" s="30"/>
    </row>
    <row r="564" spans="3:24">
      <c r="C564" t="s">
        <v>565</v>
      </c>
      <c r="D564" s="26">
        <v>1.1386470599157903E-2</v>
      </c>
      <c r="F564" s="30"/>
      <c r="H564" s="34">
        <f t="shared" si="24"/>
        <v>0.33615267621843992</v>
      </c>
      <c r="I564" s="35">
        <f t="shared" si="25"/>
        <v>-1.0901898287171381</v>
      </c>
      <c r="N564" s="30"/>
      <c r="X564" s="30"/>
    </row>
    <row r="565" spans="3:24">
      <c r="C565" t="s">
        <v>566</v>
      </c>
      <c r="D565" s="26">
        <v>6.8886199395634495</v>
      </c>
      <c r="F565" s="30"/>
      <c r="H565" s="34">
        <f t="shared" si="24"/>
        <v>3.3011805265301619E-2</v>
      </c>
      <c r="I565" s="35">
        <f t="shared" si="25"/>
        <v>-3.4108900461755072</v>
      </c>
      <c r="N565" s="30"/>
      <c r="X565" s="30"/>
    </row>
    <row r="566" spans="3:24">
      <c r="C566" t="s">
        <v>567</v>
      </c>
      <c r="D566" s="26">
        <v>0.50678225622904538</v>
      </c>
      <c r="F566" s="30"/>
      <c r="H566" s="34">
        <f t="shared" si="24"/>
        <v>0.28440399437842157</v>
      </c>
      <c r="I566" s="35">
        <f t="shared" si="25"/>
        <v>-1.2573595362205217</v>
      </c>
      <c r="N566" s="30"/>
      <c r="X566" s="30"/>
    </row>
    <row r="567" spans="3:24">
      <c r="C567" t="s">
        <v>568</v>
      </c>
      <c r="D567" s="26">
        <v>1.2852596667229945</v>
      </c>
      <c r="F567" s="30"/>
      <c r="H567" s="34">
        <f t="shared" si="24"/>
        <v>0.21870002793885174</v>
      </c>
      <c r="I567" s="35">
        <f t="shared" si="25"/>
        <v>-1.5200542235497581</v>
      </c>
      <c r="N567" s="30"/>
      <c r="X567" s="30"/>
    </row>
    <row r="568" spans="3:24">
      <c r="C568" t="s">
        <v>569</v>
      </c>
      <c r="D568" s="26">
        <v>4.1875140151855259</v>
      </c>
      <c r="F568" s="30"/>
      <c r="H568" s="34">
        <f t="shared" si="24"/>
        <v>8.2133395604860757E-2</v>
      </c>
      <c r="I568" s="35">
        <f t="shared" si="25"/>
        <v>-2.4994105778151052</v>
      </c>
      <c r="N568" s="30"/>
      <c r="X568" s="30"/>
    </row>
    <row r="569" spans="3:24">
      <c r="C569" t="s">
        <v>570</v>
      </c>
      <c r="D569" s="26">
        <v>1.7567886724980526</v>
      </c>
      <c r="F569" s="30"/>
      <c r="H569" s="34">
        <f t="shared" si="24"/>
        <v>0.18652870019518211</v>
      </c>
      <c r="I569" s="35">
        <f t="shared" si="25"/>
        <v>-1.6791701632918623</v>
      </c>
      <c r="N569" s="30"/>
      <c r="X569" s="30"/>
    </row>
    <row r="570" spans="3:24">
      <c r="C570" t="s">
        <v>571</v>
      </c>
      <c r="D570" s="26">
        <v>2.7860330084822653</v>
      </c>
      <c r="F570" s="30"/>
      <c r="H570" s="34">
        <f t="shared" si="24"/>
        <v>0.13179793304676607</v>
      </c>
      <c r="I570" s="35">
        <f t="shared" si="25"/>
        <v>-2.0264853395346831</v>
      </c>
      <c r="N570" s="30"/>
      <c r="X570" s="30"/>
    </row>
    <row r="571" spans="3:24">
      <c r="C571" t="s">
        <v>572</v>
      </c>
      <c r="D571" s="26">
        <v>1.0123253580781779</v>
      </c>
      <c r="F571" s="30"/>
      <c r="H571" s="34">
        <f t="shared" si="24"/>
        <v>0.23979918793957519</v>
      </c>
      <c r="I571" s="35">
        <f t="shared" si="25"/>
        <v>-1.4279534228015665</v>
      </c>
      <c r="N571" s="30"/>
      <c r="X571" s="30"/>
    </row>
    <row r="572" spans="3:24">
      <c r="C572" t="s">
        <v>573</v>
      </c>
      <c r="D572" s="26">
        <v>2.113275840634897</v>
      </c>
      <c r="F572" s="30"/>
      <c r="H572" s="34">
        <f t="shared" si="24"/>
        <v>0.16538724646981212</v>
      </c>
      <c r="I572" s="35">
        <f t="shared" si="25"/>
        <v>-1.7994656065612742</v>
      </c>
      <c r="N572" s="30"/>
      <c r="X572" s="30"/>
    </row>
    <row r="573" spans="3:24">
      <c r="C573" t="s">
        <v>574</v>
      </c>
      <c r="D573" s="26">
        <v>0.7926785981116804</v>
      </c>
      <c r="F573" s="30"/>
      <c r="H573" s="34">
        <f t="shared" si="24"/>
        <v>0.25824815036096754</v>
      </c>
      <c r="I573" s="35">
        <f t="shared" si="25"/>
        <v>-1.3538343332114549</v>
      </c>
      <c r="N573" s="30"/>
      <c r="X573" s="30"/>
    </row>
    <row r="574" spans="3:24">
      <c r="C574" t="s">
        <v>575</v>
      </c>
      <c r="D574" s="26">
        <v>3.3747747945786015</v>
      </c>
      <c r="F574" s="30"/>
      <c r="H574" s="34">
        <f t="shared" si="24"/>
        <v>0.10805073935459093</v>
      </c>
      <c r="I574" s="35">
        <f t="shared" si="25"/>
        <v>-2.2251543533447316</v>
      </c>
      <c r="N574" s="30"/>
      <c r="X574" s="30"/>
    </row>
    <row r="575" spans="3:24">
      <c r="C575" t="s">
        <v>576</v>
      </c>
      <c r="D575" s="26">
        <v>7.4828027294603805E-2</v>
      </c>
      <c r="F575" s="30"/>
      <c r="H575" s="34">
        <f t="shared" si="24"/>
        <v>0.3290327539548229</v>
      </c>
      <c r="I575" s="35">
        <f t="shared" si="25"/>
        <v>-1.1115979770784576</v>
      </c>
      <c r="N575" s="30"/>
      <c r="X575" s="30"/>
    </row>
    <row r="576" spans="3:24">
      <c r="C576" t="s">
        <v>577</v>
      </c>
      <c r="D576" s="26">
        <v>0.32194069829053612</v>
      </c>
      <c r="F576" s="30"/>
      <c r="H576" s="34">
        <f t="shared" si="24"/>
        <v>0.30270838894323204</v>
      </c>
      <c r="I576" s="35">
        <f t="shared" si="25"/>
        <v>-1.1949853496178608</v>
      </c>
      <c r="N576" s="30"/>
      <c r="X576" s="30"/>
    </row>
    <row r="577" spans="3:24">
      <c r="C577" t="s">
        <v>578</v>
      </c>
      <c r="D577" s="26">
        <v>0.85664847518923193</v>
      </c>
      <c r="F577" s="30"/>
      <c r="H577" s="34">
        <f t="shared" si="24"/>
        <v>0.25273323299544376</v>
      </c>
      <c r="I577" s="35">
        <f t="shared" si="25"/>
        <v>-1.3754207615789968</v>
      </c>
      <c r="N577" s="30"/>
      <c r="X577" s="30"/>
    </row>
    <row r="578" spans="3:24">
      <c r="C578" t="s">
        <v>579</v>
      </c>
      <c r="D578" s="26">
        <v>2.0592361023405021</v>
      </c>
      <c r="F578" s="30"/>
      <c r="H578" s="34">
        <f t="shared" si="24"/>
        <v>0.16843083782758853</v>
      </c>
      <c r="I578" s="35">
        <f t="shared" si="25"/>
        <v>-1.7812300714471692</v>
      </c>
      <c r="N578" s="30"/>
      <c r="X578" s="30"/>
    </row>
    <row r="579" spans="3:24">
      <c r="C579" t="s">
        <v>580</v>
      </c>
      <c r="D579" s="26">
        <v>5.4021986244726351E-2</v>
      </c>
      <c r="F579" s="30"/>
      <c r="H579" s="34">
        <f t="shared" si="24"/>
        <v>0.33135099892519804</v>
      </c>
      <c r="I579" s="35">
        <f t="shared" si="25"/>
        <v>-1.104577045739308</v>
      </c>
      <c r="N579" s="30"/>
      <c r="X579" s="30"/>
    </row>
    <row r="580" spans="3:24">
      <c r="C580" t="s">
        <v>581</v>
      </c>
      <c r="D580" s="26">
        <v>9.6875886937442708</v>
      </c>
      <c r="F580" s="30"/>
      <c r="H580" s="34">
        <f t="shared" si="24"/>
        <v>1.2837393364680398E-2</v>
      </c>
      <c r="I580" s="35">
        <f t="shared" si="25"/>
        <v>-4.3553930103107117</v>
      </c>
      <c r="N580" s="30"/>
      <c r="X580" s="30"/>
    </row>
    <row r="581" spans="3:24">
      <c r="C581" t="s">
        <v>582</v>
      </c>
      <c r="D581" s="26">
        <v>1.3009221967620093</v>
      </c>
      <c r="F581" s="30"/>
      <c r="H581" s="34">
        <f t="shared" si="24"/>
        <v>0.21754718842399254</v>
      </c>
      <c r="I581" s="35">
        <f t="shared" si="25"/>
        <v>-1.5253394937142104</v>
      </c>
      <c r="N581" s="30"/>
      <c r="X581" s="30"/>
    </row>
    <row r="582" spans="3:24">
      <c r="C582" t="s">
        <v>583</v>
      </c>
      <c r="D582" s="26">
        <v>1.9684526874135027</v>
      </c>
      <c r="F582" s="30"/>
      <c r="H582" s="34">
        <f t="shared" si="24"/>
        <v>0.17367049163800322</v>
      </c>
      <c r="I582" s="35">
        <f t="shared" si="25"/>
        <v>-1.7505955013524552</v>
      </c>
      <c r="N582" s="30"/>
      <c r="X582" s="30"/>
    </row>
    <row r="583" spans="3:24">
      <c r="C583" t="s">
        <v>584</v>
      </c>
      <c r="D583" s="26">
        <v>3.9236704644889979</v>
      </c>
      <c r="F583" s="30"/>
      <c r="H583" s="34">
        <f t="shared" si="24"/>
        <v>8.9781402523512313E-2</v>
      </c>
      <c r="I583" s="35">
        <f t="shared" si="25"/>
        <v>-2.4103774239692122</v>
      </c>
      <c r="N583" s="30"/>
      <c r="X583" s="30"/>
    </row>
    <row r="584" spans="3:24">
      <c r="C584" t="s">
        <v>585</v>
      </c>
      <c r="D584" s="26">
        <v>9.8537999486588284</v>
      </c>
      <c r="F584" s="30"/>
      <c r="H584" s="34">
        <f t="shared" si="24"/>
        <v>1.2137196372367987E-2</v>
      </c>
      <c r="I584" s="35">
        <f t="shared" si="25"/>
        <v>-4.4114804613424319</v>
      </c>
      <c r="N584" s="30"/>
      <c r="X584" s="30"/>
    </row>
    <row r="585" spans="3:24">
      <c r="C585" t="s">
        <v>586</v>
      </c>
      <c r="D585" s="26">
        <v>9.1681655758263432</v>
      </c>
      <c r="F585" s="30"/>
      <c r="H585" s="34">
        <f t="shared" si="24"/>
        <v>1.5296742876339484E-2</v>
      </c>
      <c r="I585" s="35">
        <f t="shared" si="25"/>
        <v>-4.1801153571461214</v>
      </c>
      <c r="N585" s="30"/>
      <c r="X585" s="30"/>
    </row>
    <row r="586" spans="3:24">
      <c r="C586" t="s">
        <v>587</v>
      </c>
      <c r="D586" s="26">
        <v>0.86607418188374141</v>
      </c>
      <c r="F586" s="30"/>
      <c r="H586" s="34">
        <f t="shared" ref="H586:H649" si="26">lambdagorro*EXP(-lambdagorro*D586)</f>
        <v>0.25193064796031289</v>
      </c>
      <c r="I586" s="35">
        <f t="shared" si="25"/>
        <v>-1.3786014358536687</v>
      </c>
      <c r="N586" s="30"/>
      <c r="X586" s="30"/>
    </row>
    <row r="587" spans="3:24">
      <c r="C587" t="s">
        <v>588</v>
      </c>
      <c r="D587" s="26">
        <v>0.13069017489424983</v>
      </c>
      <c r="F587" s="30"/>
      <c r="H587" s="34">
        <f t="shared" si="26"/>
        <v>0.32288841548980296</v>
      </c>
      <c r="I587" s="35">
        <f t="shared" ref="I587:I650" si="27">LN(H587)</f>
        <v>-1.1304484783253947</v>
      </c>
      <c r="N587" s="30"/>
      <c r="X587" s="30"/>
    </row>
    <row r="588" spans="3:24">
      <c r="C588" t="s">
        <v>589</v>
      </c>
      <c r="D588" s="26">
        <v>5.1469656115729272</v>
      </c>
      <c r="F588" s="30"/>
      <c r="H588" s="34">
        <f t="shared" si="26"/>
        <v>5.9417028444683682E-2</v>
      </c>
      <c r="I588" s="35">
        <f t="shared" si="27"/>
        <v>-2.8231744195437973</v>
      </c>
      <c r="N588" s="30"/>
      <c r="X588" s="30"/>
    </row>
    <row r="589" spans="3:24">
      <c r="C589" t="s">
        <v>590</v>
      </c>
      <c r="D589" s="26">
        <v>1.337077493075582</v>
      </c>
      <c r="F589" s="30"/>
      <c r="H589" s="34">
        <f t="shared" si="26"/>
        <v>0.2149091320851643</v>
      </c>
      <c r="I589" s="35">
        <f t="shared" si="27"/>
        <v>-1.5375399816569029</v>
      </c>
      <c r="N589" s="30"/>
      <c r="X589" s="30"/>
    </row>
    <row r="590" spans="3:24">
      <c r="C590" t="s">
        <v>591</v>
      </c>
      <c r="D590" s="26">
        <v>2.1813381767661477</v>
      </c>
      <c r="F590" s="30"/>
      <c r="H590" s="34">
        <f t="shared" si="26"/>
        <v>0.1616320178895185</v>
      </c>
      <c r="I590" s="35">
        <f t="shared" si="27"/>
        <v>-1.8224330220159521</v>
      </c>
      <c r="N590" s="30"/>
      <c r="X590" s="30"/>
    </row>
    <row r="591" spans="3:24">
      <c r="C591" t="s">
        <v>592</v>
      </c>
      <c r="D591" s="26">
        <v>0.98294739992928148</v>
      </c>
      <c r="F591" s="30"/>
      <c r="H591" s="34">
        <f t="shared" si="26"/>
        <v>0.24218825894557777</v>
      </c>
      <c r="I591" s="35">
        <f t="shared" si="27"/>
        <v>-1.4180399257286083</v>
      </c>
      <c r="N591" s="30"/>
      <c r="X591" s="30"/>
    </row>
    <row r="592" spans="3:24">
      <c r="C592" t="s">
        <v>593</v>
      </c>
      <c r="D592" s="26">
        <v>2.7457705595029647</v>
      </c>
      <c r="F592" s="30"/>
      <c r="H592" s="34">
        <f t="shared" si="26"/>
        <v>0.13360081652383149</v>
      </c>
      <c r="I592" s="35">
        <f t="shared" si="27"/>
        <v>-2.0128989061929428</v>
      </c>
      <c r="N592" s="30"/>
      <c r="X592" s="30"/>
    </row>
    <row r="593" spans="3:24">
      <c r="C593" t="s">
        <v>594</v>
      </c>
      <c r="D593" s="26">
        <v>1.926022222259566</v>
      </c>
      <c r="F593" s="30"/>
      <c r="H593" s="34">
        <f t="shared" si="26"/>
        <v>0.17617499679586524</v>
      </c>
      <c r="I593" s="35">
        <f t="shared" si="27"/>
        <v>-1.7362774779562784</v>
      </c>
      <c r="N593" s="30"/>
      <c r="X593" s="30"/>
    </row>
    <row r="594" spans="3:24">
      <c r="C594" t="s">
        <v>595</v>
      </c>
      <c r="D594" s="26">
        <v>2.3339863137182997</v>
      </c>
      <c r="F594" s="30"/>
      <c r="H594" s="34">
        <f t="shared" si="26"/>
        <v>0.15351705007649455</v>
      </c>
      <c r="I594" s="35">
        <f t="shared" si="27"/>
        <v>-1.8739436427064</v>
      </c>
      <c r="N594" s="30"/>
      <c r="X594" s="30"/>
    </row>
    <row r="595" spans="3:24">
      <c r="C595" t="s">
        <v>596</v>
      </c>
      <c r="D595" s="26">
        <v>7.2348729128193421</v>
      </c>
      <c r="F595" s="30"/>
      <c r="H595" s="34">
        <f t="shared" si="26"/>
        <v>2.937145503547705E-2</v>
      </c>
      <c r="I595" s="35">
        <f t="shared" si="27"/>
        <v>-3.5277319934435227</v>
      </c>
      <c r="N595" s="30"/>
      <c r="X595" s="30"/>
    </row>
    <row r="596" spans="3:24">
      <c r="C596" t="s">
        <v>597</v>
      </c>
      <c r="D596" s="26">
        <v>5.4141808444351174</v>
      </c>
      <c r="F596" s="30"/>
      <c r="H596" s="34">
        <f t="shared" si="26"/>
        <v>5.4293794700694904E-2</v>
      </c>
      <c r="I596" s="35">
        <f t="shared" si="27"/>
        <v>-2.9133453366444009</v>
      </c>
      <c r="N596" s="30"/>
      <c r="X596" s="30"/>
    </row>
    <row r="597" spans="3:24">
      <c r="C597" t="s">
        <v>598</v>
      </c>
      <c r="D597" s="26">
        <v>1.3159354081671182</v>
      </c>
      <c r="F597" s="30"/>
      <c r="H597" s="34">
        <f t="shared" si="26"/>
        <v>0.2164478466992055</v>
      </c>
      <c r="I597" s="35">
        <f t="shared" si="27"/>
        <v>-1.5304056534032506</v>
      </c>
      <c r="N597" s="30"/>
      <c r="X597" s="30"/>
    </row>
    <row r="598" spans="3:24">
      <c r="C598" t="s">
        <v>599</v>
      </c>
      <c r="D598" s="26">
        <v>2.975764320206522</v>
      </c>
      <c r="F598" s="30"/>
      <c r="H598" s="34">
        <f t="shared" si="26"/>
        <v>0.12362412613295957</v>
      </c>
      <c r="I598" s="35">
        <f t="shared" si="27"/>
        <v>-2.090509557756179</v>
      </c>
      <c r="N598" s="30"/>
      <c r="X598" s="30"/>
    </row>
    <row r="599" spans="3:24">
      <c r="C599" t="s">
        <v>600</v>
      </c>
      <c r="D599" s="26">
        <v>3.548411273363882</v>
      </c>
      <c r="F599" s="30"/>
      <c r="H599" s="34">
        <f t="shared" si="26"/>
        <v>0.10190162191126184</v>
      </c>
      <c r="I599" s="35">
        <f t="shared" si="27"/>
        <v>-2.2837474221847214</v>
      </c>
      <c r="N599" s="30"/>
      <c r="X599" s="30"/>
    </row>
    <row r="600" spans="3:24">
      <c r="C600" t="s">
        <v>601</v>
      </c>
      <c r="D600" s="26">
        <v>3.1046534508526484</v>
      </c>
      <c r="F600" s="30"/>
      <c r="H600" s="34">
        <f t="shared" si="26"/>
        <v>0.11836256523566198</v>
      </c>
      <c r="I600" s="35">
        <f t="shared" si="27"/>
        <v>-2.1340027785212334</v>
      </c>
      <c r="N600" s="30"/>
      <c r="X600" s="30"/>
    </row>
    <row r="601" spans="3:24">
      <c r="C601" t="s">
        <v>602</v>
      </c>
      <c r="D601" s="26">
        <v>3.0694289513144284</v>
      </c>
      <c r="F601" s="30"/>
      <c r="H601" s="34">
        <f t="shared" si="26"/>
        <v>0.11977786400654182</v>
      </c>
      <c r="I601" s="35">
        <f t="shared" si="27"/>
        <v>-2.1221163849434799</v>
      </c>
      <c r="N601" s="30"/>
      <c r="X601" s="30"/>
    </row>
    <row r="602" spans="3:24">
      <c r="C602" t="s">
        <v>603</v>
      </c>
      <c r="D602" s="26">
        <v>6.3848478511273195</v>
      </c>
      <c r="F602" s="30"/>
      <c r="H602" s="34">
        <f t="shared" si="26"/>
        <v>3.9128906739128853E-2</v>
      </c>
      <c r="I602" s="35">
        <f t="shared" si="27"/>
        <v>-3.2408937823494877</v>
      </c>
      <c r="N602" s="30"/>
      <c r="X602" s="30"/>
    </row>
    <row r="603" spans="3:24">
      <c r="C603" t="s">
        <v>604</v>
      </c>
      <c r="D603" s="26">
        <v>0.51220291297809484</v>
      </c>
      <c r="F603" s="30"/>
      <c r="H603" s="34">
        <f t="shared" si="26"/>
        <v>0.28388424290107828</v>
      </c>
      <c r="I603" s="35">
        <f t="shared" si="27"/>
        <v>-1.2591887193292608</v>
      </c>
      <c r="N603" s="30"/>
      <c r="X603" s="30"/>
    </row>
    <row r="604" spans="3:24">
      <c r="C604" t="s">
        <v>605</v>
      </c>
      <c r="D604" s="26">
        <v>1.0702981400111713</v>
      </c>
      <c r="F604" s="30"/>
      <c r="H604" s="34">
        <f t="shared" si="26"/>
        <v>0.23515364951049211</v>
      </c>
      <c r="I604" s="35">
        <f t="shared" si="27"/>
        <v>-1.4475161507859671</v>
      </c>
      <c r="N604" s="30"/>
      <c r="X604" s="30"/>
    </row>
    <row r="605" spans="3:24">
      <c r="C605" t="s">
        <v>606</v>
      </c>
      <c r="D605" s="26">
        <v>4.1526552809170418</v>
      </c>
      <c r="F605" s="30"/>
      <c r="H605" s="34">
        <f t="shared" si="26"/>
        <v>8.3105232687098171E-2</v>
      </c>
      <c r="I605" s="35">
        <f t="shared" si="27"/>
        <v>-2.4876476105460328</v>
      </c>
      <c r="N605" s="30"/>
      <c r="X605" s="30"/>
    </row>
    <row r="606" spans="3:24">
      <c r="C606" t="s">
        <v>607</v>
      </c>
      <c r="D606" s="26">
        <v>0.12045776464204276</v>
      </c>
      <c r="F606" s="30"/>
      <c r="H606" s="34">
        <f t="shared" si="26"/>
        <v>0.32400524192455132</v>
      </c>
      <c r="I606" s="35">
        <f t="shared" si="27"/>
        <v>-1.1269955845412034</v>
      </c>
      <c r="N606" s="30"/>
      <c r="X606" s="30"/>
    </row>
    <row r="607" spans="3:24">
      <c r="C607" t="s">
        <v>608</v>
      </c>
      <c r="D607" s="26">
        <v>0.96945132943360568</v>
      </c>
      <c r="F607" s="30"/>
      <c r="H607" s="34">
        <f t="shared" si="26"/>
        <v>0.24329374942453655</v>
      </c>
      <c r="I607" s="35">
        <f t="shared" si="27"/>
        <v>-1.4134857203383897</v>
      </c>
      <c r="N607" s="30"/>
      <c r="X607" s="30"/>
    </row>
    <row r="608" spans="3:24">
      <c r="C608" t="s">
        <v>609</v>
      </c>
      <c r="D608" s="26">
        <v>2.4378659907170235</v>
      </c>
      <c r="F608" s="30"/>
      <c r="H608" s="34">
        <f t="shared" si="26"/>
        <v>0.14822891100653285</v>
      </c>
      <c r="I608" s="35">
        <f t="shared" si="27"/>
        <v>-1.9089975041302363</v>
      </c>
      <c r="N608" s="30"/>
      <c r="X608" s="30"/>
    </row>
    <row r="609" spans="3:24">
      <c r="C609" t="s">
        <v>610</v>
      </c>
      <c r="D609" s="26">
        <v>0.80064223145012103</v>
      </c>
      <c r="F609" s="30"/>
      <c r="H609" s="34">
        <f t="shared" si="26"/>
        <v>0.25755509114811653</v>
      </c>
      <c r="I609" s="35">
        <f t="shared" si="27"/>
        <v>-1.3565216355552943</v>
      </c>
      <c r="N609" s="30"/>
      <c r="X609" s="30"/>
    </row>
    <row r="610" spans="3:24">
      <c r="C610" t="s">
        <v>611</v>
      </c>
      <c r="D610" s="26">
        <v>2.077399715720432</v>
      </c>
      <c r="F610" s="30"/>
      <c r="H610" s="34">
        <f t="shared" si="26"/>
        <v>0.16740163999593641</v>
      </c>
      <c r="I610" s="35">
        <f t="shared" si="27"/>
        <v>-1.787359324105358</v>
      </c>
      <c r="N610" s="30"/>
      <c r="X610" s="30"/>
    </row>
    <row r="611" spans="3:24">
      <c r="C611" t="s">
        <v>612</v>
      </c>
      <c r="D611" s="26">
        <v>5.1920128079525503</v>
      </c>
      <c r="F611" s="30"/>
      <c r="H611" s="34">
        <f t="shared" si="26"/>
        <v>5.8520658493648542E-2</v>
      </c>
      <c r="I611" s="35">
        <f t="shared" si="27"/>
        <v>-2.8383754504388303</v>
      </c>
      <c r="N611" s="30"/>
      <c r="X611" s="30"/>
    </row>
    <row r="612" spans="3:24">
      <c r="C612" t="s">
        <v>613</v>
      </c>
      <c r="D612" s="26">
        <v>0.19082667076325982</v>
      </c>
      <c r="F612" s="30"/>
      <c r="H612" s="34">
        <f t="shared" si="26"/>
        <v>0.31640211941279284</v>
      </c>
      <c r="I612" s="35">
        <f t="shared" si="27"/>
        <v>-1.1507413445877077</v>
      </c>
      <c r="N612" s="30"/>
      <c r="X612" s="30"/>
    </row>
    <row r="613" spans="3:24">
      <c r="C613" t="s">
        <v>614</v>
      </c>
      <c r="D613" s="26">
        <v>1.3393514562367379</v>
      </c>
      <c r="F613" s="30"/>
      <c r="H613" s="34">
        <f t="shared" si="26"/>
        <v>0.21474428663895725</v>
      </c>
      <c r="I613" s="35">
        <f t="shared" si="27"/>
        <v>-1.5383073231796827</v>
      </c>
      <c r="N613" s="30"/>
      <c r="X613" s="30"/>
    </row>
    <row r="614" spans="3:24">
      <c r="C614" t="s">
        <v>615</v>
      </c>
      <c r="D614" s="26">
        <v>9.2545339392038724</v>
      </c>
      <c r="F614" s="30"/>
      <c r="H614" s="34">
        <f t="shared" si="26"/>
        <v>1.4857357492971391E-2</v>
      </c>
      <c r="I614" s="35">
        <f t="shared" si="27"/>
        <v>-4.2092600823581243</v>
      </c>
      <c r="N614" s="30"/>
      <c r="X614" s="30"/>
    </row>
    <row r="615" spans="3:24">
      <c r="C615" t="s">
        <v>616</v>
      </c>
      <c r="D615" s="26">
        <v>0.39269456765911859</v>
      </c>
      <c r="F615" s="30"/>
      <c r="H615" s="34">
        <f t="shared" si="26"/>
        <v>0.29556662144370094</v>
      </c>
      <c r="I615" s="35">
        <f t="shared" si="27"/>
        <v>-1.2188610142685794</v>
      </c>
      <c r="N615" s="30"/>
      <c r="X615" s="30"/>
    </row>
    <row r="616" spans="3:24">
      <c r="C616" t="s">
        <v>617</v>
      </c>
      <c r="D616" s="26">
        <v>5.7334136081972007</v>
      </c>
      <c r="F616" s="30"/>
      <c r="H616" s="34">
        <f t="shared" si="26"/>
        <v>4.8749058160647549E-2</v>
      </c>
      <c r="I616" s="35">
        <f t="shared" si="27"/>
        <v>-3.0210694015064989</v>
      </c>
      <c r="N616" s="30"/>
      <c r="X616" s="30"/>
    </row>
    <row r="617" spans="3:24">
      <c r="C617" t="s">
        <v>618</v>
      </c>
      <c r="D617" s="26">
        <v>1.6150947508363629</v>
      </c>
      <c r="F617" s="30"/>
      <c r="H617" s="34">
        <f t="shared" si="26"/>
        <v>0.19566407227264457</v>
      </c>
      <c r="I617" s="35">
        <f t="shared" si="27"/>
        <v>-1.631356007164001</v>
      </c>
      <c r="N617" s="30"/>
      <c r="X617" s="30"/>
    </row>
    <row r="618" spans="3:24">
      <c r="C618" t="s">
        <v>619</v>
      </c>
      <c r="D618" s="26">
        <v>9.5602396445645361</v>
      </c>
      <c r="F618" s="30"/>
      <c r="H618" s="34">
        <f t="shared" si="26"/>
        <v>1.3401086609371332E-2</v>
      </c>
      <c r="I618" s="35">
        <f t="shared" si="27"/>
        <v>-4.3124194850613158</v>
      </c>
      <c r="N618" s="30"/>
      <c r="X618" s="30"/>
    </row>
    <row r="619" spans="3:24">
      <c r="C619" t="s">
        <v>620</v>
      </c>
      <c r="D619" s="26">
        <v>1.8043379940491628</v>
      </c>
      <c r="F619" s="30"/>
      <c r="H619" s="34">
        <f t="shared" si="26"/>
        <v>0.18355966247247896</v>
      </c>
      <c r="I619" s="35">
        <f t="shared" si="27"/>
        <v>-1.6952155282429926</v>
      </c>
      <c r="N619" s="30"/>
      <c r="X619" s="30"/>
    </row>
    <row r="620" spans="3:24">
      <c r="C620" t="s">
        <v>621</v>
      </c>
      <c r="D620" s="26">
        <v>0.91858992254828475</v>
      </c>
      <c r="F620" s="30"/>
      <c r="H620" s="34">
        <f t="shared" si="26"/>
        <v>0.24750544359530552</v>
      </c>
      <c r="I620" s="35">
        <f t="shared" si="27"/>
        <v>-1.396322702890797</v>
      </c>
      <c r="N620" s="30"/>
      <c r="X620" s="30"/>
    </row>
    <row r="621" spans="3:24">
      <c r="C621" t="s">
        <v>622</v>
      </c>
      <c r="D621" s="26">
        <v>1.5522780771548703</v>
      </c>
      <c r="F621" s="30"/>
      <c r="H621" s="34">
        <f t="shared" si="26"/>
        <v>0.19985588971979029</v>
      </c>
      <c r="I621" s="35">
        <f t="shared" si="27"/>
        <v>-1.6101587235570791</v>
      </c>
      <c r="N621" s="30"/>
      <c r="X621" s="30"/>
    </row>
    <row r="622" spans="3:24">
      <c r="C622" t="s">
        <v>623</v>
      </c>
      <c r="D622" s="26">
        <v>0.13609988078644292</v>
      </c>
      <c r="F622" s="30"/>
      <c r="H622" s="34">
        <f t="shared" si="26"/>
        <v>0.322299524304206</v>
      </c>
      <c r="I622" s="35">
        <f t="shared" si="27"/>
        <v>-1.1322739661028642</v>
      </c>
      <c r="N622" s="30"/>
      <c r="X622" s="30"/>
    </row>
    <row r="623" spans="3:24">
      <c r="C623" t="s">
        <v>624</v>
      </c>
      <c r="D623" s="26">
        <v>0.27350857294004671</v>
      </c>
      <c r="F623" s="30"/>
      <c r="H623" s="34">
        <f t="shared" si="26"/>
        <v>0.30769628032261492</v>
      </c>
      <c r="I623" s="35">
        <f t="shared" si="27"/>
        <v>-1.1786420853764945</v>
      </c>
      <c r="N623" s="30"/>
      <c r="X623" s="30"/>
    </row>
    <row r="624" spans="3:24">
      <c r="C624" t="s">
        <v>625</v>
      </c>
      <c r="D624" s="26">
        <v>8.6619607563622886E-3</v>
      </c>
      <c r="F624" s="30"/>
      <c r="H624" s="34">
        <f t="shared" si="26"/>
        <v>0.3364618693833491</v>
      </c>
      <c r="I624" s="35">
        <f t="shared" si="27"/>
        <v>-1.0892704516721132</v>
      </c>
      <c r="N624" s="30"/>
      <c r="X624" s="30"/>
    </row>
    <row r="625" spans="3:24">
      <c r="C625" t="s">
        <v>626</v>
      </c>
      <c r="D625" s="26">
        <v>1.0250316207989369</v>
      </c>
      <c r="F625" s="30"/>
      <c r="H625" s="34">
        <f t="shared" si="26"/>
        <v>0.23877320512355074</v>
      </c>
      <c r="I625" s="35">
        <f t="shared" si="27"/>
        <v>-1.4322411101095835</v>
      </c>
      <c r="N625" s="30"/>
      <c r="X625" s="30"/>
    </row>
    <row r="626" spans="3:24">
      <c r="C626" t="s">
        <v>627</v>
      </c>
      <c r="D626" s="26">
        <v>0.27007238630518043</v>
      </c>
      <c r="F626" s="30"/>
      <c r="H626" s="34">
        <f t="shared" si="26"/>
        <v>0.30805327034532487</v>
      </c>
      <c r="I626" s="35">
        <f t="shared" si="27"/>
        <v>-1.1774825552970303</v>
      </c>
      <c r="N626" s="30"/>
      <c r="X626" s="30"/>
    </row>
    <row r="627" spans="3:24">
      <c r="C627" t="s">
        <v>628</v>
      </c>
      <c r="D627" s="26">
        <v>0.99993688599217934</v>
      </c>
      <c r="F627" s="30"/>
      <c r="H627" s="34">
        <f t="shared" si="26"/>
        <v>0.2408037547347775</v>
      </c>
      <c r="I627" s="35">
        <f t="shared" si="27"/>
        <v>-1.4237729729166386</v>
      </c>
      <c r="N627" s="30"/>
      <c r="X627" s="30"/>
    </row>
    <row r="628" spans="3:24">
      <c r="C628" t="s">
        <v>629</v>
      </c>
      <c r="D628" s="26">
        <v>3.2760607176574208</v>
      </c>
      <c r="F628" s="30"/>
      <c r="H628" s="34">
        <f t="shared" si="26"/>
        <v>0.11171060819776851</v>
      </c>
      <c r="I628" s="35">
        <f t="shared" si="27"/>
        <v>-2.191843606979786</v>
      </c>
      <c r="N628" s="30"/>
      <c r="X628" s="30"/>
    </row>
    <row r="629" spans="3:24">
      <c r="C629" t="s">
        <v>630</v>
      </c>
      <c r="D629" s="26">
        <v>9.7220900004496791</v>
      </c>
      <c r="F629" s="30"/>
      <c r="H629" s="34">
        <f t="shared" si="26"/>
        <v>1.2688802532324923E-2</v>
      </c>
      <c r="I629" s="35">
        <f t="shared" si="27"/>
        <v>-4.3670353648032805</v>
      </c>
      <c r="N629" s="30"/>
      <c r="X629" s="30"/>
    </row>
    <row r="630" spans="3:24">
      <c r="C630" t="s">
        <v>631</v>
      </c>
      <c r="D630" s="26">
        <v>0.30021917493414252</v>
      </c>
      <c r="F630" s="30"/>
      <c r="H630" s="34">
        <f t="shared" si="26"/>
        <v>0.30493535009887723</v>
      </c>
      <c r="I630" s="35">
        <f t="shared" si="27"/>
        <v>-1.1876554917318085</v>
      </c>
      <c r="N630" s="30"/>
      <c r="X630" s="30"/>
    </row>
    <row r="631" spans="3:24">
      <c r="C631" t="s">
        <v>632</v>
      </c>
      <c r="D631" s="26">
        <v>3.2399663829667138</v>
      </c>
      <c r="F631" s="30"/>
      <c r="H631" s="34">
        <f t="shared" si="26"/>
        <v>0.11307955399266055</v>
      </c>
      <c r="I631" s="35">
        <f t="shared" si="27"/>
        <v>-2.1796636903397952</v>
      </c>
      <c r="N631" s="30"/>
      <c r="X631" s="30"/>
    </row>
    <row r="632" spans="3:24">
      <c r="C632" t="s">
        <v>633</v>
      </c>
      <c r="D632" s="26">
        <v>1.8053645873370576</v>
      </c>
      <c r="F632" s="30"/>
      <c r="H632" s="34">
        <f t="shared" si="26"/>
        <v>0.1834960846391277</v>
      </c>
      <c r="I632" s="35">
        <f t="shared" si="27"/>
        <v>-1.6955619488316218</v>
      </c>
      <c r="N632" s="30"/>
      <c r="X632" s="30"/>
    </row>
    <row r="633" spans="3:24">
      <c r="C633" t="s">
        <v>634</v>
      </c>
      <c r="D633" s="26">
        <v>2.652164714726744</v>
      </c>
      <c r="F633" s="30"/>
      <c r="H633" s="34">
        <f t="shared" si="26"/>
        <v>0.13788822079821078</v>
      </c>
      <c r="I633" s="35">
        <f t="shared" si="27"/>
        <v>-1.9813119162633621</v>
      </c>
      <c r="N633" s="30"/>
      <c r="X633" s="30"/>
    </row>
    <row r="634" spans="3:24">
      <c r="C634" t="s">
        <v>635</v>
      </c>
      <c r="D634" s="26">
        <v>0.98310307937707497</v>
      </c>
      <c r="F634" s="30"/>
      <c r="H634" s="34">
        <f t="shared" si="26"/>
        <v>0.24217553627638627</v>
      </c>
      <c r="I634" s="35">
        <f t="shared" si="27"/>
        <v>-1.4180924592553497</v>
      </c>
      <c r="N634" s="30"/>
      <c r="X634" s="30"/>
    </row>
    <row r="635" spans="3:24">
      <c r="C635" t="s">
        <v>636</v>
      </c>
      <c r="D635" s="26">
        <v>4.1389291712088632</v>
      </c>
      <c r="F635" s="30"/>
      <c r="H635" s="34">
        <f t="shared" si="26"/>
        <v>8.3491054953705443E-2</v>
      </c>
      <c r="I635" s="35">
        <f t="shared" si="27"/>
        <v>-2.4830157791666885</v>
      </c>
      <c r="N635" s="30"/>
      <c r="X635" s="30"/>
    </row>
    <row r="636" spans="3:24">
      <c r="C636" t="s">
        <v>637</v>
      </c>
      <c r="D636" s="26">
        <v>3.557716349639696</v>
      </c>
      <c r="F636" s="30"/>
      <c r="H636" s="34">
        <f t="shared" si="26"/>
        <v>0.1015821559054737</v>
      </c>
      <c r="I636" s="35">
        <f t="shared" si="27"/>
        <v>-2.2868873901142965</v>
      </c>
      <c r="N636" s="30"/>
      <c r="X636" s="30"/>
    </row>
    <row r="637" spans="3:24">
      <c r="C637" t="s">
        <v>638</v>
      </c>
      <c r="D637" s="26">
        <v>1.7296279473051315</v>
      </c>
      <c r="F637" s="30"/>
      <c r="H637" s="34">
        <f t="shared" si="26"/>
        <v>0.18824614994753261</v>
      </c>
      <c r="I637" s="35">
        <f t="shared" si="27"/>
        <v>-1.6700048643172107</v>
      </c>
      <c r="N637" s="30"/>
      <c r="X637" s="30"/>
    </row>
    <row r="638" spans="3:24">
      <c r="C638" t="s">
        <v>639</v>
      </c>
      <c r="D638" s="26">
        <v>1.1077502437302289</v>
      </c>
      <c r="F638" s="30"/>
      <c r="H638" s="34">
        <f t="shared" si="26"/>
        <v>0.23220045685859181</v>
      </c>
      <c r="I638" s="35">
        <f t="shared" si="27"/>
        <v>-1.4601542421983529</v>
      </c>
      <c r="N638" s="30"/>
      <c r="X638" s="30"/>
    </row>
    <row r="639" spans="3:24">
      <c r="C639" t="s">
        <v>640</v>
      </c>
      <c r="D639" s="26">
        <v>0.55520319886444047</v>
      </c>
      <c r="F639" s="30"/>
      <c r="H639" s="34">
        <f t="shared" si="26"/>
        <v>0.27979473697231377</v>
      </c>
      <c r="I639" s="35">
        <f t="shared" si="27"/>
        <v>-1.2736990268908046</v>
      </c>
      <c r="N639" s="30"/>
      <c r="X639" s="30"/>
    </row>
    <row r="640" spans="3:24">
      <c r="C640" t="s">
        <v>641</v>
      </c>
      <c r="D640" s="26">
        <v>0.5178067954858725</v>
      </c>
      <c r="F640" s="30"/>
      <c r="H640" s="34">
        <f t="shared" si="26"/>
        <v>0.283347921632009</v>
      </c>
      <c r="I640" s="35">
        <f t="shared" si="27"/>
        <v>-1.261079731378379</v>
      </c>
      <c r="N640" s="30"/>
      <c r="X640" s="30"/>
    </row>
    <row r="641" spans="3:24">
      <c r="C641" t="s">
        <v>642</v>
      </c>
      <c r="D641" s="26">
        <v>1.26064064538898</v>
      </c>
      <c r="F641" s="30"/>
      <c r="H641" s="34">
        <f t="shared" si="26"/>
        <v>0.22052447019062293</v>
      </c>
      <c r="I641" s="35">
        <f t="shared" si="27"/>
        <v>-1.511746614331416</v>
      </c>
      <c r="N641" s="30"/>
      <c r="X641" s="30"/>
    </row>
    <row r="642" spans="3:24">
      <c r="C642" t="s">
        <v>643</v>
      </c>
      <c r="D642" s="26">
        <v>0.53522461706164415</v>
      </c>
      <c r="F642" s="30"/>
      <c r="H642" s="34">
        <f t="shared" si="26"/>
        <v>0.28168740409380649</v>
      </c>
      <c r="I642" s="35">
        <f t="shared" si="27"/>
        <v>-1.2669573190015069</v>
      </c>
      <c r="N642" s="30"/>
      <c r="X642" s="30"/>
    </row>
    <row r="643" spans="3:24">
      <c r="C643" t="s">
        <v>644</v>
      </c>
      <c r="D643" s="26">
        <v>4.2940231489607799</v>
      </c>
      <c r="F643" s="30"/>
      <c r="H643" s="34">
        <f t="shared" si="26"/>
        <v>7.9233844576203069E-2</v>
      </c>
      <c r="I643" s="35">
        <f t="shared" si="27"/>
        <v>-2.5353517409338204</v>
      </c>
      <c r="N643" s="30"/>
      <c r="X643" s="30"/>
    </row>
    <row r="644" spans="3:24">
      <c r="C644" t="s">
        <v>645</v>
      </c>
      <c r="D644" s="26">
        <v>12.225299153743997</v>
      </c>
      <c r="F644" s="30"/>
      <c r="H644" s="34">
        <f t="shared" si="26"/>
        <v>5.4522047705426067E-3</v>
      </c>
      <c r="I644" s="35">
        <f t="shared" si="27"/>
        <v>-5.2117352070595828</v>
      </c>
      <c r="N644" s="30"/>
      <c r="X644" s="30"/>
    </row>
    <row r="645" spans="3:24">
      <c r="C645" t="s">
        <v>646</v>
      </c>
      <c r="D645" s="26">
        <v>9.0419652464900917</v>
      </c>
      <c r="F645" s="30"/>
      <c r="H645" s="34">
        <f t="shared" si="26"/>
        <v>1.5962238120199437E-2</v>
      </c>
      <c r="I645" s="35">
        <f t="shared" si="27"/>
        <v>-4.137529463697013</v>
      </c>
      <c r="N645" s="30"/>
      <c r="X645" s="30"/>
    </row>
    <row r="646" spans="3:24">
      <c r="C646" t="s">
        <v>647</v>
      </c>
      <c r="D646" s="26">
        <v>4.8187692026636343E-2</v>
      </c>
      <c r="F646" s="30"/>
      <c r="H646" s="34">
        <f t="shared" si="26"/>
        <v>0.33200399334085473</v>
      </c>
      <c r="I646" s="35">
        <f t="shared" si="27"/>
        <v>-1.1026082820028813</v>
      </c>
      <c r="N646" s="30"/>
      <c r="X646" s="30"/>
    </row>
    <row r="647" spans="3:24">
      <c r="C647" t="s">
        <v>648</v>
      </c>
      <c r="D647" s="26">
        <v>1.1461060021677336</v>
      </c>
      <c r="F647" s="30"/>
      <c r="H647" s="34">
        <f t="shared" si="26"/>
        <v>0.22921444582310632</v>
      </c>
      <c r="I647" s="35">
        <f t="shared" si="27"/>
        <v>-1.4730972689762563</v>
      </c>
      <c r="N647" s="30"/>
      <c r="X647" s="30"/>
    </row>
    <row r="648" spans="3:24">
      <c r="C648" t="s">
        <v>649</v>
      </c>
      <c r="D648" s="26">
        <v>0.57785903776906344</v>
      </c>
      <c r="F648" s="30"/>
      <c r="H648" s="34">
        <f t="shared" si="26"/>
        <v>0.27766382308108606</v>
      </c>
      <c r="I648" s="35">
        <f t="shared" si="27"/>
        <v>-1.2813441665403356</v>
      </c>
      <c r="N648" s="30"/>
      <c r="X648" s="30"/>
    </row>
    <row r="649" spans="3:24">
      <c r="C649" t="s">
        <v>650</v>
      </c>
      <c r="D649" s="26">
        <v>1.0543257503742258</v>
      </c>
      <c r="F649" s="30"/>
      <c r="H649" s="34">
        <f t="shared" si="26"/>
        <v>0.23642450979203775</v>
      </c>
      <c r="I649" s="35">
        <f t="shared" si="27"/>
        <v>-1.4421263195011829</v>
      </c>
      <c r="N649" s="30"/>
      <c r="X649" s="30"/>
    </row>
    <row r="650" spans="3:24">
      <c r="C650" t="s">
        <v>651</v>
      </c>
      <c r="D650" s="26">
        <v>1.550798296543936</v>
      </c>
      <c r="F650" s="30"/>
      <c r="H650" s="34">
        <f t="shared" ref="H650:H713" si="28">lambdagorro*EXP(-lambdagorro*D650)</f>
        <v>0.19995571211702654</v>
      </c>
      <c r="I650" s="35">
        <f t="shared" si="27"/>
        <v>-1.6096593763702949</v>
      </c>
      <c r="N650" s="30"/>
      <c r="X650" s="30"/>
    </row>
    <row r="651" spans="3:24">
      <c r="C651" t="s">
        <v>652</v>
      </c>
      <c r="D651" s="26">
        <v>0.41377862051964798</v>
      </c>
      <c r="F651" s="30"/>
      <c r="H651" s="34">
        <f t="shared" si="28"/>
        <v>0.29347120316898195</v>
      </c>
      <c r="I651" s="35">
        <f t="shared" ref="I651:I714" si="29">LN(H651)</f>
        <v>-1.2259757597951269</v>
      </c>
      <c r="N651" s="30"/>
      <c r="X651" s="30"/>
    </row>
    <row r="652" spans="3:24">
      <c r="C652" t="s">
        <v>653</v>
      </c>
      <c r="D652" s="26">
        <v>1.4269174207630679</v>
      </c>
      <c r="F652" s="30"/>
      <c r="H652" s="34">
        <f t="shared" si="28"/>
        <v>0.20849167324188098</v>
      </c>
      <c r="I652" s="35">
        <f t="shared" si="29"/>
        <v>-1.5678561750305433</v>
      </c>
      <c r="N652" s="30"/>
      <c r="X652" s="30"/>
    </row>
    <row r="653" spans="3:24">
      <c r="C653" t="s">
        <v>654</v>
      </c>
      <c r="D653" s="26">
        <v>5.3876422024233317E-2</v>
      </c>
      <c r="F653" s="30"/>
      <c r="H653" s="34">
        <f t="shared" si="28"/>
        <v>0.33136727534431865</v>
      </c>
      <c r="I653" s="35">
        <f t="shared" si="29"/>
        <v>-1.1045279255633424</v>
      </c>
      <c r="N653" s="30"/>
      <c r="X653" s="30"/>
    </row>
    <row r="654" spans="3:24">
      <c r="C654" t="s">
        <v>655</v>
      </c>
      <c r="D654" s="26">
        <v>8.8726287755508526</v>
      </c>
      <c r="F654" s="30"/>
      <c r="H654" s="34">
        <f t="shared" si="28"/>
        <v>1.6900916654485482E-2</v>
      </c>
      <c r="I654" s="35">
        <f t="shared" si="29"/>
        <v>-4.0803874186136566</v>
      </c>
      <c r="N654" s="30"/>
      <c r="X654" s="30"/>
    </row>
    <row r="655" spans="3:24">
      <c r="C655" t="s">
        <v>656</v>
      </c>
      <c r="D655" s="26">
        <v>18.211528212850901</v>
      </c>
      <c r="F655" s="30"/>
      <c r="H655" s="34">
        <f t="shared" si="28"/>
        <v>7.2324041652384731E-4</v>
      </c>
      <c r="I655" s="35">
        <f t="shared" si="29"/>
        <v>-7.2317688647677549</v>
      </c>
      <c r="N655" s="30"/>
      <c r="X655" s="30"/>
    </row>
    <row r="656" spans="3:24">
      <c r="C656" t="s">
        <v>657</v>
      </c>
      <c r="D656" s="26">
        <v>2.9181245554030233</v>
      </c>
      <c r="F656" s="30"/>
      <c r="H656" s="34">
        <f t="shared" si="28"/>
        <v>0.12605219581288366</v>
      </c>
      <c r="I656" s="35">
        <f t="shared" si="29"/>
        <v>-2.0710592053263266</v>
      </c>
      <c r="N656" s="30"/>
      <c r="X656" s="30"/>
    </row>
    <row r="657" spans="3:24">
      <c r="C657" t="s">
        <v>658</v>
      </c>
      <c r="D657" s="26">
        <v>1.7827573968920682</v>
      </c>
      <c r="F657" s="30"/>
      <c r="H657" s="34">
        <f t="shared" si="28"/>
        <v>0.18490127861406958</v>
      </c>
      <c r="I657" s="35">
        <f t="shared" si="29"/>
        <v>-1.6879332254476371</v>
      </c>
      <c r="N657" s="30"/>
      <c r="X657" s="30"/>
    </row>
    <row r="658" spans="3:24">
      <c r="C658" t="s">
        <v>659</v>
      </c>
      <c r="D658" s="26">
        <v>5.1474696841604111</v>
      </c>
      <c r="F658" s="30"/>
      <c r="H658" s="34">
        <f t="shared" si="28"/>
        <v>5.9406922606323333E-2</v>
      </c>
      <c r="I658" s="35">
        <f t="shared" si="29"/>
        <v>-2.8233445172100562</v>
      </c>
      <c r="N658" s="30"/>
      <c r="X658" s="30"/>
    </row>
    <row r="659" spans="3:24">
      <c r="C659" t="s">
        <v>660</v>
      </c>
      <c r="D659" s="26">
        <v>1.5206110268066122</v>
      </c>
      <c r="F659" s="30"/>
      <c r="H659" s="34">
        <f t="shared" si="28"/>
        <v>0.20200298999878999</v>
      </c>
      <c r="I659" s="35">
        <f t="shared" si="29"/>
        <v>-1.5994727797162727</v>
      </c>
      <c r="N659" s="30"/>
      <c r="X659" s="30"/>
    </row>
    <row r="660" spans="3:24">
      <c r="C660" t="s">
        <v>661</v>
      </c>
      <c r="D660" s="26">
        <v>2.4215204894487692</v>
      </c>
      <c r="F660" s="30"/>
      <c r="H660" s="34">
        <f t="shared" si="28"/>
        <v>0.14904876159747385</v>
      </c>
      <c r="I660" s="35">
        <f t="shared" si="29"/>
        <v>-1.9034817675307898</v>
      </c>
      <c r="N660" s="30"/>
      <c r="X660" s="30"/>
    </row>
    <row r="661" spans="3:24">
      <c r="C661" t="s">
        <v>662</v>
      </c>
      <c r="D661" s="26">
        <v>2.1149287253113096</v>
      </c>
      <c r="F661" s="30"/>
      <c r="H661" s="34">
        <f t="shared" si="28"/>
        <v>0.16529502570184873</v>
      </c>
      <c r="I661" s="35">
        <f t="shared" si="29"/>
        <v>-1.800023367155748</v>
      </c>
      <c r="N661" s="30"/>
      <c r="X661" s="30"/>
    </row>
    <row r="662" spans="3:24">
      <c r="C662" t="s">
        <v>663</v>
      </c>
      <c r="D662" s="26">
        <v>4.9378325588197702</v>
      </c>
      <c r="F662" s="30"/>
      <c r="H662" s="34">
        <f t="shared" si="28"/>
        <v>6.3761664030926118E-2</v>
      </c>
      <c r="I662" s="35">
        <f t="shared" si="29"/>
        <v>-2.7526031464886929</v>
      </c>
      <c r="N662" s="30"/>
      <c r="X662" s="30"/>
    </row>
    <row r="663" spans="3:24">
      <c r="C663" t="s">
        <v>664</v>
      </c>
      <c r="D663" s="26">
        <v>5.4925444210066301</v>
      </c>
      <c r="F663" s="30"/>
      <c r="H663" s="34">
        <f t="shared" si="28"/>
        <v>5.287689133068893E-2</v>
      </c>
      <c r="I663" s="35">
        <f t="shared" si="29"/>
        <v>-2.9397888724078758</v>
      </c>
      <c r="N663" s="30"/>
      <c r="X663" s="30"/>
    </row>
    <row r="664" spans="3:24">
      <c r="C664" t="s">
        <v>665</v>
      </c>
      <c r="D664" s="26">
        <v>4.6494972100363645</v>
      </c>
      <c r="F664" s="30"/>
      <c r="H664" s="34">
        <f t="shared" si="28"/>
        <v>7.0277378686764341E-2</v>
      </c>
      <c r="I664" s="35">
        <f t="shared" si="29"/>
        <v>-2.6553053144982139</v>
      </c>
      <c r="N664" s="30"/>
      <c r="X664" s="30"/>
    </row>
    <row r="665" spans="3:24">
      <c r="C665" t="s">
        <v>666</v>
      </c>
      <c r="D665" s="26">
        <v>2.8662319732709762</v>
      </c>
      <c r="F665" s="30"/>
      <c r="H665" s="34">
        <f t="shared" si="28"/>
        <v>0.12827893310407459</v>
      </c>
      <c r="I665" s="35">
        <f t="shared" si="29"/>
        <v>-2.0535482211228993</v>
      </c>
      <c r="N665" s="30"/>
      <c r="X665" s="30"/>
    </row>
    <row r="666" spans="3:24">
      <c r="C666" t="s">
        <v>667</v>
      </c>
      <c r="D666" s="26">
        <v>8.2296586865269887</v>
      </c>
      <c r="F666" s="30"/>
      <c r="H666" s="34">
        <f t="shared" si="28"/>
        <v>2.0996086008796946E-2</v>
      </c>
      <c r="I666" s="35">
        <f t="shared" si="29"/>
        <v>-3.863419239163203</v>
      </c>
      <c r="N666" s="30"/>
      <c r="X666" s="30"/>
    </row>
    <row r="667" spans="3:24">
      <c r="C667" t="s">
        <v>668</v>
      </c>
      <c r="D667" s="26">
        <v>5.8464513842842969</v>
      </c>
      <c r="F667" s="30"/>
      <c r="H667" s="34">
        <f t="shared" si="28"/>
        <v>4.692458061563444E-2</v>
      </c>
      <c r="I667" s="35">
        <f t="shared" si="29"/>
        <v>-3.0592136338828126</v>
      </c>
      <c r="N667" s="30"/>
      <c r="X667" s="30"/>
    </row>
    <row r="668" spans="3:24">
      <c r="C668" t="s">
        <v>669</v>
      </c>
      <c r="D668" s="26">
        <v>8.5333828364043427</v>
      </c>
      <c r="F668" s="30"/>
      <c r="H668" s="34">
        <f t="shared" si="28"/>
        <v>1.8950784074058639E-2</v>
      </c>
      <c r="I668" s="35">
        <f t="shared" si="29"/>
        <v>-3.9659099723698925</v>
      </c>
      <c r="N668" s="30"/>
      <c r="X668" s="30"/>
    </row>
    <row r="669" spans="3:24">
      <c r="C669" t="s">
        <v>670</v>
      </c>
      <c r="D669" s="26">
        <v>4.9671754122418426</v>
      </c>
      <c r="F669" s="30"/>
      <c r="H669" s="34">
        <f t="shared" si="28"/>
        <v>6.3133433672058176E-2</v>
      </c>
      <c r="I669" s="35">
        <f t="shared" si="29"/>
        <v>-2.7625047975849886</v>
      </c>
      <c r="N669" s="30"/>
      <c r="X669" s="30"/>
    </row>
    <row r="670" spans="3:24">
      <c r="C670" t="s">
        <v>671</v>
      </c>
      <c r="D670" s="26">
        <v>1.1266465315024146</v>
      </c>
      <c r="F670" s="30"/>
      <c r="H670" s="34">
        <f t="shared" si="28"/>
        <v>0.23072454324966632</v>
      </c>
      <c r="I670" s="35">
        <f t="shared" si="29"/>
        <v>-1.4665307334633313</v>
      </c>
      <c r="N670" s="30"/>
      <c r="X670" s="30"/>
    </row>
    <row r="671" spans="3:24">
      <c r="C671" t="s">
        <v>672</v>
      </c>
      <c r="D671" s="26">
        <v>3.7095437112228362</v>
      </c>
      <c r="F671" s="30"/>
      <c r="H671" s="34">
        <f t="shared" si="28"/>
        <v>9.6508803887095443E-2</v>
      </c>
      <c r="I671" s="35">
        <f t="shared" si="29"/>
        <v>-2.3381210428079555</v>
      </c>
      <c r="N671" s="30"/>
      <c r="X671" s="30"/>
    </row>
    <row r="672" spans="3:24">
      <c r="C672" t="s">
        <v>673</v>
      </c>
      <c r="D672" s="26">
        <v>0.70066057115003022</v>
      </c>
      <c r="F672" s="30"/>
      <c r="H672" s="34">
        <f t="shared" si="28"/>
        <v>0.26639285872207719</v>
      </c>
      <c r="I672" s="35">
        <f t="shared" si="29"/>
        <v>-1.3227831472740157</v>
      </c>
      <c r="N672" s="30"/>
      <c r="X672" s="30"/>
    </row>
    <row r="673" spans="3:24">
      <c r="C673" t="s">
        <v>674</v>
      </c>
      <c r="D673" s="26">
        <v>4.0230787302117594</v>
      </c>
      <c r="F673" s="30"/>
      <c r="H673" s="34">
        <f t="shared" si="28"/>
        <v>8.6819639437982279E-2</v>
      </c>
      <c r="I673" s="35">
        <f t="shared" si="29"/>
        <v>-2.4439224221027009</v>
      </c>
      <c r="N673" s="30"/>
      <c r="X673" s="30"/>
    </row>
    <row r="674" spans="3:24">
      <c r="C674" t="s">
        <v>675</v>
      </c>
      <c r="D674" s="26">
        <v>5.8252143238976322</v>
      </c>
      <c r="F674" s="30"/>
      <c r="H674" s="34">
        <f t="shared" si="28"/>
        <v>4.7262067706268195E-2</v>
      </c>
      <c r="I674" s="35">
        <f t="shared" si="29"/>
        <v>-3.0520472564608561</v>
      </c>
      <c r="N674" s="30"/>
      <c r="X674" s="30"/>
    </row>
    <row r="675" spans="3:24">
      <c r="C675" t="s">
        <v>676</v>
      </c>
      <c r="D675" s="26">
        <v>3.3351101802860619</v>
      </c>
      <c r="F675" s="30"/>
      <c r="H675" s="34">
        <f t="shared" si="28"/>
        <v>0.10950668762531374</v>
      </c>
      <c r="I675" s="35">
        <f t="shared" si="29"/>
        <v>-2.2117696573867565</v>
      </c>
      <c r="N675" s="30"/>
      <c r="X675" s="30"/>
    </row>
    <row r="676" spans="3:24">
      <c r="C676" t="s">
        <v>677</v>
      </c>
      <c r="D676" s="26">
        <v>2.7916223203322121</v>
      </c>
      <c r="F676" s="30"/>
      <c r="H676" s="34">
        <f t="shared" si="28"/>
        <v>0.13154958387294341</v>
      </c>
      <c r="I676" s="35">
        <f t="shared" si="29"/>
        <v>-2.028371434762386</v>
      </c>
      <c r="N676" s="30"/>
      <c r="X676" s="30"/>
    </row>
    <row r="677" spans="3:24">
      <c r="C677" t="s">
        <v>678</v>
      </c>
      <c r="D677" s="26">
        <v>0.66625950118879629</v>
      </c>
      <c r="F677" s="30"/>
      <c r="H677" s="34">
        <f t="shared" si="28"/>
        <v>0.26950330713190268</v>
      </c>
      <c r="I677" s="35">
        <f t="shared" si="29"/>
        <v>-1.3111746173469578</v>
      </c>
      <c r="N677" s="30"/>
      <c r="X677" s="30"/>
    </row>
    <row r="678" spans="3:24">
      <c r="C678" t="s">
        <v>679</v>
      </c>
      <c r="D678" s="26">
        <v>7.5584984505835351</v>
      </c>
      <c r="F678" s="30"/>
      <c r="H678" s="34">
        <f t="shared" si="28"/>
        <v>2.6332841680930186E-2</v>
      </c>
      <c r="I678" s="35">
        <f t="shared" si="29"/>
        <v>-3.6369383857019417</v>
      </c>
      <c r="N678" s="30"/>
      <c r="X678" s="30"/>
    </row>
    <row r="679" spans="3:24">
      <c r="C679" t="s">
        <v>680</v>
      </c>
      <c r="D679" s="26">
        <v>0.37039103296890924</v>
      </c>
      <c r="F679" s="30"/>
      <c r="H679" s="34">
        <f t="shared" si="28"/>
        <v>0.29779952357819345</v>
      </c>
      <c r="I679" s="35">
        <f t="shared" si="29"/>
        <v>-1.2113347585380969</v>
      </c>
      <c r="N679" s="30"/>
      <c r="X679" s="30"/>
    </row>
    <row r="680" spans="3:24">
      <c r="C680" t="s">
        <v>681</v>
      </c>
      <c r="D680" s="26">
        <v>0.31719736166777351</v>
      </c>
      <c r="F680" s="30"/>
      <c r="H680" s="34">
        <f t="shared" si="28"/>
        <v>0.30319329911641185</v>
      </c>
      <c r="I680" s="35">
        <f t="shared" si="29"/>
        <v>-1.1933847259976798</v>
      </c>
      <c r="N680" s="30"/>
      <c r="X680" s="30"/>
    </row>
    <row r="681" spans="3:24">
      <c r="C681" t="s">
        <v>682</v>
      </c>
      <c r="D681" s="26">
        <v>1.969447769794618</v>
      </c>
      <c r="F681" s="30"/>
      <c r="H681" s="34">
        <f t="shared" si="28"/>
        <v>0.17361218507631024</v>
      </c>
      <c r="I681" s="35">
        <f t="shared" si="29"/>
        <v>-1.7509312886873865</v>
      </c>
      <c r="N681" s="30"/>
      <c r="X681" s="30"/>
    </row>
    <row r="682" spans="3:24">
      <c r="C682" t="s">
        <v>683</v>
      </c>
      <c r="D682" s="26">
        <v>1.8271785121454154</v>
      </c>
      <c r="F682" s="30"/>
      <c r="H682" s="34">
        <f t="shared" si="28"/>
        <v>0.18215032208491377</v>
      </c>
      <c r="I682" s="35">
        <f t="shared" si="29"/>
        <v>-1.7029229872891398</v>
      </c>
      <c r="N682" s="30"/>
      <c r="X682" s="30"/>
    </row>
    <row r="683" spans="3:24">
      <c r="C683" t="s">
        <v>684</v>
      </c>
      <c r="D683" s="26">
        <v>1.0459948561438563</v>
      </c>
      <c r="F683" s="30"/>
      <c r="H683" s="34">
        <f t="shared" si="28"/>
        <v>0.23709008936904361</v>
      </c>
      <c r="I683" s="35">
        <f t="shared" si="29"/>
        <v>-1.4393150861557846</v>
      </c>
      <c r="N683" s="30"/>
      <c r="X683" s="30"/>
    </row>
    <row r="684" spans="3:24">
      <c r="C684" t="s">
        <v>685</v>
      </c>
      <c r="D684" s="26">
        <v>3.6212193271907034</v>
      </c>
      <c r="F684" s="30"/>
      <c r="H684" s="34">
        <f t="shared" si="28"/>
        <v>9.9428522008419964E-2</v>
      </c>
      <c r="I684" s="35">
        <f t="shared" si="29"/>
        <v>-2.3083162647449074</v>
      </c>
      <c r="N684" s="30"/>
      <c r="X684" s="30"/>
    </row>
    <row r="685" spans="3:24">
      <c r="C685" t="s">
        <v>686</v>
      </c>
      <c r="D685" s="26">
        <v>6.7747998656667974E-2</v>
      </c>
      <c r="F685" s="30"/>
      <c r="H685" s="34">
        <f t="shared" si="28"/>
        <v>0.32981979669741873</v>
      </c>
      <c r="I685" s="35">
        <f t="shared" si="29"/>
        <v>-1.1092088442863519</v>
      </c>
      <c r="N685" s="30"/>
      <c r="X685" s="30"/>
    </row>
    <row r="686" spans="3:24">
      <c r="C686" t="s">
        <v>687</v>
      </c>
      <c r="D686" s="26">
        <v>1.1195433451923855</v>
      </c>
      <c r="F686" s="30"/>
      <c r="H686" s="34">
        <f t="shared" si="28"/>
        <v>0.23127824114182161</v>
      </c>
      <c r="I686" s="35">
        <f t="shared" si="29"/>
        <v>-1.4641337861895878</v>
      </c>
      <c r="N686" s="30"/>
      <c r="X686" s="30"/>
    </row>
    <row r="687" spans="3:24">
      <c r="C687" t="s">
        <v>688</v>
      </c>
      <c r="D687" s="26">
        <v>4.1448973359152941</v>
      </c>
      <c r="F687" s="30"/>
      <c r="H687" s="34">
        <f t="shared" si="28"/>
        <v>8.3323078357793762E-2</v>
      </c>
      <c r="I687" s="35">
        <f t="shared" si="29"/>
        <v>-2.4850297170669422</v>
      </c>
      <c r="N687" s="30"/>
      <c r="X687" s="30"/>
    </row>
    <row r="688" spans="3:24">
      <c r="C688" t="s">
        <v>689</v>
      </c>
      <c r="D688" s="26">
        <v>0.11816913408900549</v>
      </c>
      <c r="F688" s="30"/>
      <c r="H688" s="34">
        <f t="shared" si="28"/>
        <v>0.32425556490120921</v>
      </c>
      <c r="I688" s="35">
        <f t="shared" si="29"/>
        <v>-1.1262232935544156</v>
      </c>
      <c r="N688" s="30"/>
      <c r="X688" s="30"/>
    </row>
    <row r="689" spans="3:24">
      <c r="C689" t="s">
        <v>690</v>
      </c>
      <c r="D689" s="26">
        <v>3.3941921237007407E-2</v>
      </c>
      <c r="F689" s="30"/>
      <c r="H689" s="34">
        <f t="shared" si="28"/>
        <v>0.33360384170207358</v>
      </c>
      <c r="I689" s="35">
        <f t="shared" si="29"/>
        <v>-1.0978010926703468</v>
      </c>
      <c r="N689" s="30"/>
      <c r="X689" s="30"/>
    </row>
    <row r="690" spans="3:24">
      <c r="C690" t="s">
        <v>691</v>
      </c>
      <c r="D690" s="26">
        <v>1.5146648056575875</v>
      </c>
      <c r="F690" s="30"/>
      <c r="H690" s="34">
        <f t="shared" si="28"/>
        <v>0.20240872260992732</v>
      </c>
      <c r="I690" s="35">
        <f t="shared" si="29"/>
        <v>-1.5974662465985778</v>
      </c>
      <c r="N690" s="30"/>
      <c r="X690" s="30"/>
    </row>
    <row r="691" spans="3:24">
      <c r="C691" t="s">
        <v>692</v>
      </c>
      <c r="D691" s="26">
        <v>0.63799344476149078</v>
      </c>
      <c r="F691" s="30"/>
      <c r="H691" s="34">
        <f t="shared" si="28"/>
        <v>0.27208620631494834</v>
      </c>
      <c r="I691" s="35">
        <f t="shared" si="29"/>
        <v>-1.3016363279179939</v>
      </c>
      <c r="N691" s="30"/>
      <c r="X691" s="30"/>
    </row>
    <row r="692" spans="3:24">
      <c r="C692" t="s">
        <v>693</v>
      </c>
      <c r="D692" s="26">
        <v>0.4821014482879481</v>
      </c>
      <c r="F692" s="30"/>
      <c r="H692" s="34">
        <f t="shared" si="28"/>
        <v>0.28678253238871176</v>
      </c>
      <c r="I692" s="35">
        <f t="shared" si="29"/>
        <v>-1.2490310773112185</v>
      </c>
      <c r="N692" s="30"/>
      <c r="X692" s="30"/>
    </row>
    <row r="693" spans="3:24">
      <c r="C693" t="s">
        <v>694</v>
      </c>
      <c r="D693" s="26">
        <v>5.9663864922487413</v>
      </c>
      <c r="F693" s="30"/>
      <c r="H693" s="34">
        <f t="shared" si="28"/>
        <v>4.5063379417571492E-2</v>
      </c>
      <c r="I693" s="35">
        <f t="shared" si="29"/>
        <v>-3.0996853486195666</v>
      </c>
      <c r="N693" s="30"/>
      <c r="X693" s="30"/>
    </row>
    <row r="694" spans="3:24">
      <c r="C694" t="s">
        <v>695</v>
      </c>
      <c r="D694" s="26">
        <v>2.2245152011417857</v>
      </c>
      <c r="F694" s="30"/>
      <c r="H694" s="34">
        <f t="shared" si="28"/>
        <v>0.15929412076865443</v>
      </c>
      <c r="I694" s="35">
        <f t="shared" si="29"/>
        <v>-1.8370029694097603</v>
      </c>
      <c r="N694" s="30"/>
      <c r="X694" s="30"/>
    </row>
    <row r="695" spans="3:24">
      <c r="C695" t="s">
        <v>696</v>
      </c>
      <c r="D695" s="26">
        <v>1.4289232466372126</v>
      </c>
      <c r="F695" s="30"/>
      <c r="H695" s="34">
        <f t="shared" si="28"/>
        <v>0.20835060142848805</v>
      </c>
      <c r="I695" s="35">
        <f t="shared" si="29"/>
        <v>-1.5685330344920283</v>
      </c>
      <c r="N695" s="30"/>
      <c r="X695" s="30"/>
    </row>
    <row r="696" spans="3:24">
      <c r="C696" t="s">
        <v>697</v>
      </c>
      <c r="D696" s="26">
        <v>4.2811939111754063</v>
      </c>
      <c r="F696" s="30"/>
      <c r="H696" s="34">
        <f t="shared" si="28"/>
        <v>7.9577606102157805E-2</v>
      </c>
      <c r="I696" s="35">
        <f t="shared" si="29"/>
        <v>-2.5310225560875153</v>
      </c>
      <c r="N696" s="30"/>
      <c r="X696" s="30"/>
    </row>
    <row r="697" spans="3:24">
      <c r="C697" t="s">
        <v>698</v>
      </c>
      <c r="D697" s="26">
        <v>2.0062102978503726</v>
      </c>
      <c r="F697" s="30"/>
      <c r="H697" s="34">
        <f t="shared" si="28"/>
        <v>0.17147176096676803</v>
      </c>
      <c r="I697" s="35">
        <f t="shared" si="29"/>
        <v>-1.7633366850198386</v>
      </c>
      <c r="N697" s="30"/>
      <c r="X697" s="30"/>
    </row>
    <row r="698" spans="3:24">
      <c r="C698" t="s">
        <v>699</v>
      </c>
      <c r="D698" s="26">
        <v>3.5274893618311447</v>
      </c>
      <c r="F698" s="30"/>
      <c r="H698" s="34">
        <f t="shared" si="28"/>
        <v>0.10262359614928263</v>
      </c>
      <c r="I698" s="35">
        <f t="shared" si="29"/>
        <v>-2.2766873907254461</v>
      </c>
      <c r="N698" s="30"/>
      <c r="X698" s="30"/>
    </row>
    <row r="699" spans="3:24">
      <c r="C699" t="s">
        <v>700</v>
      </c>
      <c r="D699" s="26">
        <v>1.1599258173794746</v>
      </c>
      <c r="F699" s="30"/>
      <c r="H699" s="34">
        <f t="shared" si="28"/>
        <v>0.22814800384080203</v>
      </c>
      <c r="I699" s="35">
        <f t="shared" si="29"/>
        <v>-1.4777607209750658</v>
      </c>
      <c r="N699" s="30"/>
      <c r="X699" s="30"/>
    </row>
    <row r="700" spans="3:24">
      <c r="C700" t="s">
        <v>701</v>
      </c>
      <c r="D700" s="26">
        <v>5.3663454685714918</v>
      </c>
      <c r="F700" s="30"/>
      <c r="H700" s="34">
        <f t="shared" si="28"/>
        <v>5.5177310956699102E-2</v>
      </c>
      <c r="I700" s="35">
        <f t="shared" si="29"/>
        <v>-2.8972034435895999</v>
      </c>
      <c r="N700" s="30"/>
      <c r="X700" s="30"/>
    </row>
    <row r="701" spans="3:24">
      <c r="C701" t="s">
        <v>702</v>
      </c>
      <c r="D701" s="26">
        <v>4.7243332107761384</v>
      </c>
      <c r="F701" s="30"/>
      <c r="H701" s="34">
        <f t="shared" si="28"/>
        <v>6.8524873612628323E-2</v>
      </c>
      <c r="I701" s="35">
        <f t="shared" si="29"/>
        <v>-2.6805584811929699</v>
      </c>
      <c r="N701" s="30"/>
      <c r="X701" s="30"/>
    </row>
    <row r="702" spans="3:24">
      <c r="C702" t="s">
        <v>703</v>
      </c>
      <c r="D702" s="26">
        <v>1.3654476989529374</v>
      </c>
      <c r="F702" s="30"/>
      <c r="H702" s="34">
        <f t="shared" si="28"/>
        <v>0.21286153055147178</v>
      </c>
      <c r="I702" s="35">
        <f t="shared" si="29"/>
        <v>-1.5471134159813353</v>
      </c>
      <c r="N702" s="30"/>
      <c r="X702" s="30"/>
    </row>
    <row r="703" spans="3:24">
      <c r="C703" t="s">
        <v>704</v>
      </c>
      <c r="D703" s="26">
        <v>0.47210966602797549</v>
      </c>
      <c r="F703" s="30"/>
      <c r="H703" s="34">
        <f t="shared" si="28"/>
        <v>0.28775110746972227</v>
      </c>
      <c r="I703" s="35">
        <f t="shared" si="29"/>
        <v>-1.2456593826656668</v>
      </c>
      <c r="N703" s="30"/>
      <c r="X703" s="30"/>
    </row>
    <row r="704" spans="3:24">
      <c r="C704" t="s">
        <v>705</v>
      </c>
      <c r="D704" s="26">
        <v>6.719328211367765</v>
      </c>
      <c r="F704" s="30"/>
      <c r="H704" s="34">
        <f t="shared" si="28"/>
        <v>3.4952576291459751E-2</v>
      </c>
      <c r="I704" s="35">
        <f t="shared" si="29"/>
        <v>-3.3537630993864234</v>
      </c>
      <c r="N704" s="30"/>
      <c r="X704" s="30"/>
    </row>
    <row r="705" spans="3:24">
      <c r="C705" t="s">
        <v>706</v>
      </c>
      <c r="D705" s="26">
        <v>2.1390257488329243</v>
      </c>
      <c r="F705" s="30"/>
      <c r="H705" s="34">
        <f t="shared" si="28"/>
        <v>0.16395638528708351</v>
      </c>
      <c r="I705" s="35">
        <f t="shared" si="29"/>
        <v>-1.8081548298985901</v>
      </c>
      <c r="N705" s="30"/>
      <c r="X705" s="30"/>
    </row>
    <row r="706" spans="3:24">
      <c r="C706" t="s">
        <v>707</v>
      </c>
      <c r="D706" s="26">
        <v>1.1259825202211764</v>
      </c>
      <c r="F706" s="30"/>
      <c r="H706" s="34">
        <f t="shared" si="28"/>
        <v>0.23077624713555836</v>
      </c>
      <c r="I706" s="35">
        <f t="shared" si="29"/>
        <v>-1.4663066650015408</v>
      </c>
      <c r="N706" s="30"/>
      <c r="X706" s="30"/>
    </row>
    <row r="707" spans="3:24">
      <c r="C707" t="s">
        <v>708</v>
      </c>
      <c r="D707" s="26">
        <v>5.7394727457464798</v>
      </c>
      <c r="F707" s="30"/>
      <c r="H707" s="34">
        <f t="shared" si="28"/>
        <v>4.8649485891478772E-2</v>
      </c>
      <c r="I707" s="35">
        <f t="shared" si="29"/>
        <v>-3.0231140378986874</v>
      </c>
      <c r="N707" s="30"/>
      <c r="X707" s="30"/>
    </row>
    <row r="708" spans="3:24">
      <c r="C708" t="s">
        <v>709</v>
      </c>
      <c r="D708" s="26">
        <v>0.46144890209069989</v>
      </c>
      <c r="F708" s="30"/>
      <c r="H708" s="34">
        <f t="shared" si="28"/>
        <v>0.28878813912626627</v>
      </c>
      <c r="I708" s="35">
        <f t="shared" si="29"/>
        <v>-1.2420619423142294</v>
      </c>
      <c r="N708" s="30"/>
      <c r="X708" s="30"/>
    </row>
    <row r="709" spans="3:24">
      <c r="C709" t="s">
        <v>710</v>
      </c>
      <c r="D709" s="26">
        <v>3.8912269903003045</v>
      </c>
      <c r="F709" s="30"/>
      <c r="H709" s="34">
        <f t="shared" si="28"/>
        <v>9.0769724607137184E-2</v>
      </c>
      <c r="I709" s="35">
        <f t="shared" si="29"/>
        <v>-2.3994294784116588</v>
      </c>
      <c r="N709" s="30"/>
      <c r="X709" s="30"/>
    </row>
    <row r="710" spans="3:24">
      <c r="C710" t="s">
        <v>711</v>
      </c>
      <c r="D710" s="26">
        <v>0.65628095527444397</v>
      </c>
      <c r="F710" s="30"/>
      <c r="H710" s="34">
        <f t="shared" si="28"/>
        <v>0.2704123157971427</v>
      </c>
      <c r="I710" s="35">
        <f t="shared" si="29"/>
        <v>-1.3078073892634761</v>
      </c>
      <c r="N710" s="30"/>
      <c r="X710" s="30"/>
    </row>
    <row r="711" spans="3:24">
      <c r="C711" t="s">
        <v>712</v>
      </c>
      <c r="D711" s="26">
        <v>13.851803454488866</v>
      </c>
      <c r="F711" s="30"/>
      <c r="H711" s="34">
        <f t="shared" si="28"/>
        <v>3.1492409325248813E-3</v>
      </c>
      <c r="I711" s="35">
        <f t="shared" si="29"/>
        <v>-5.7605938289850718</v>
      </c>
      <c r="N711" s="30"/>
      <c r="X711" s="30"/>
    </row>
    <row r="712" spans="3:24">
      <c r="C712" t="s">
        <v>713</v>
      </c>
      <c r="D712" s="26">
        <v>5.3030277028105814</v>
      </c>
      <c r="F712" s="30"/>
      <c r="H712" s="34">
        <f t="shared" si="28"/>
        <v>5.6368935113645283E-2</v>
      </c>
      <c r="I712" s="35">
        <f t="shared" si="29"/>
        <v>-2.8758370680792376</v>
      </c>
      <c r="N712" s="30"/>
      <c r="X712" s="30"/>
    </row>
    <row r="713" spans="3:24">
      <c r="C713" t="s">
        <v>714</v>
      </c>
      <c r="D713" s="26">
        <v>8.0490488511543496</v>
      </c>
      <c r="F713" s="30"/>
      <c r="H713" s="34">
        <f t="shared" si="28"/>
        <v>2.2315516536436347E-2</v>
      </c>
      <c r="I713" s="35">
        <f t="shared" si="29"/>
        <v>-3.8024730336699748</v>
      </c>
      <c r="N713" s="30"/>
      <c r="X713" s="30"/>
    </row>
    <row r="714" spans="3:24">
      <c r="C714" t="s">
        <v>715</v>
      </c>
      <c r="D714" s="26">
        <v>0.90413242155031548</v>
      </c>
      <c r="F714" s="30"/>
      <c r="H714" s="34">
        <f t="shared" ref="H714:H777" si="30">lambdagorro*EXP(-lambdagorro*D714)</f>
        <v>0.24871588305851608</v>
      </c>
      <c r="I714" s="35">
        <f t="shared" si="29"/>
        <v>-1.3914440658834446</v>
      </c>
      <c r="N714" s="30"/>
      <c r="X714" s="30"/>
    </row>
    <row r="715" spans="3:24">
      <c r="C715" t="s">
        <v>716</v>
      </c>
      <c r="D715" s="26">
        <v>8.1883935422207801E-2</v>
      </c>
      <c r="F715" s="30"/>
      <c r="H715" s="34">
        <f t="shared" si="30"/>
        <v>0.32825026106289573</v>
      </c>
      <c r="I715" s="35">
        <f t="shared" ref="I715:I778" si="31">LN(H715)</f>
        <v>-1.113978970482272</v>
      </c>
      <c r="N715" s="30"/>
      <c r="X715" s="30"/>
    </row>
    <row r="716" spans="3:24">
      <c r="C716" t="s">
        <v>717</v>
      </c>
      <c r="D716" s="26">
        <v>0.21192118376406696</v>
      </c>
      <c r="F716" s="30"/>
      <c r="H716" s="34">
        <f t="shared" si="30"/>
        <v>0.31415787906825737</v>
      </c>
      <c r="I716" s="35">
        <f t="shared" si="31"/>
        <v>-1.1578596198548008</v>
      </c>
      <c r="N716" s="30"/>
      <c r="X716" s="30"/>
    </row>
    <row r="717" spans="3:24">
      <c r="C717" t="s">
        <v>718</v>
      </c>
      <c r="D717" s="26">
        <v>0.89284637425151936</v>
      </c>
      <c r="F717" s="30"/>
      <c r="H717" s="34">
        <f t="shared" si="30"/>
        <v>0.24966490863289187</v>
      </c>
      <c r="I717" s="35">
        <f t="shared" si="31"/>
        <v>-1.3876356256816165</v>
      </c>
      <c r="N717" s="30"/>
      <c r="X717" s="30"/>
    </row>
    <row r="718" spans="3:24">
      <c r="C718" t="s">
        <v>719</v>
      </c>
      <c r="D718" s="26">
        <v>0.47824935808074553</v>
      </c>
      <c r="F718" s="30"/>
      <c r="H718" s="34">
        <f t="shared" si="30"/>
        <v>0.28715555633647966</v>
      </c>
      <c r="I718" s="35">
        <f t="shared" si="31"/>
        <v>-1.2477312019148301</v>
      </c>
      <c r="N718" s="30"/>
      <c r="X718" s="30"/>
    </row>
    <row r="719" spans="3:24">
      <c r="C719" t="s">
        <v>720</v>
      </c>
      <c r="D719" s="26">
        <v>2.7983990290913687</v>
      </c>
      <c r="F719" s="30"/>
      <c r="H719" s="34">
        <f t="shared" si="30"/>
        <v>0.13124910281339144</v>
      </c>
      <c r="I719" s="35">
        <f t="shared" si="31"/>
        <v>-2.0306582132412614</v>
      </c>
      <c r="N719" s="30"/>
      <c r="X719" s="30"/>
    </row>
    <row r="720" spans="3:24">
      <c r="C720" t="s">
        <v>721</v>
      </c>
      <c r="D720" s="26">
        <v>1.5395500426424267</v>
      </c>
      <c r="F720" s="30"/>
      <c r="H720" s="34">
        <f t="shared" si="30"/>
        <v>0.20071612363156402</v>
      </c>
      <c r="I720" s="35">
        <f t="shared" si="31"/>
        <v>-1.6058636894282912</v>
      </c>
      <c r="N720" s="30"/>
      <c r="X720" s="30"/>
    </row>
    <row r="721" spans="3:24">
      <c r="C721" t="s">
        <v>722</v>
      </c>
      <c r="D721" s="26">
        <v>2.3476281194905528</v>
      </c>
      <c r="F721" s="30"/>
      <c r="H721" s="34">
        <f t="shared" si="30"/>
        <v>0.15281197636105995</v>
      </c>
      <c r="I721" s="35">
        <f t="shared" si="31"/>
        <v>-1.8785470259949073</v>
      </c>
      <c r="N721" s="30"/>
      <c r="X721" s="30"/>
    </row>
    <row r="722" spans="3:24">
      <c r="C722" t="s">
        <v>723</v>
      </c>
      <c r="D722" s="26">
        <v>5.5209268281072763</v>
      </c>
      <c r="F722" s="30"/>
      <c r="H722" s="34">
        <f t="shared" si="30"/>
        <v>5.2372877637477312E-2</v>
      </c>
      <c r="I722" s="35">
        <f t="shared" si="31"/>
        <v>-2.9493664239956918</v>
      </c>
      <c r="N722" s="30"/>
      <c r="X722" s="30"/>
    </row>
    <row r="723" spans="3:24">
      <c r="C723" t="s">
        <v>724</v>
      </c>
      <c r="D723" s="26">
        <v>4.7744282134510616</v>
      </c>
      <c r="F723" s="30"/>
      <c r="H723" s="34">
        <f t="shared" si="30"/>
        <v>6.7376237807175748E-2</v>
      </c>
      <c r="I723" s="35">
        <f t="shared" si="31"/>
        <v>-2.6974628780156036</v>
      </c>
      <c r="N723" s="30"/>
      <c r="X723" s="30"/>
    </row>
    <row r="724" spans="3:24">
      <c r="C724" t="s">
        <v>725</v>
      </c>
      <c r="D724" s="26">
        <v>1.1742158374400982</v>
      </c>
      <c r="F724" s="30"/>
      <c r="H724" s="34">
        <f t="shared" si="30"/>
        <v>0.22705049482355177</v>
      </c>
      <c r="I724" s="35">
        <f t="shared" si="31"/>
        <v>-1.4825828420811518</v>
      </c>
      <c r="N724" s="30"/>
      <c r="X724" s="30"/>
    </row>
    <row r="725" spans="3:24">
      <c r="C725" t="s">
        <v>726</v>
      </c>
      <c r="D725" s="26">
        <v>1.660750103411412</v>
      </c>
      <c r="F725" s="30"/>
      <c r="H725" s="34">
        <f t="shared" si="30"/>
        <v>0.19267272431273799</v>
      </c>
      <c r="I725" s="35">
        <f t="shared" si="31"/>
        <v>-1.646762258402555</v>
      </c>
      <c r="N725" s="30"/>
      <c r="X725" s="30"/>
    </row>
    <row r="726" spans="3:24">
      <c r="C726" t="s">
        <v>727</v>
      </c>
      <c r="D726" s="26">
        <v>13.683299122841511</v>
      </c>
      <c r="F726" s="30"/>
      <c r="H726" s="34">
        <f t="shared" si="30"/>
        <v>3.3334996309435407E-3</v>
      </c>
      <c r="I726" s="35">
        <f t="shared" si="31"/>
        <v>-5.7037325866175674</v>
      </c>
      <c r="N726" s="30"/>
      <c r="X726" s="30"/>
    </row>
    <row r="727" spans="3:24">
      <c r="C727" t="s">
        <v>728</v>
      </c>
      <c r="D727" s="26">
        <v>1.9121779110755619</v>
      </c>
      <c r="F727" s="30"/>
      <c r="H727" s="34">
        <f t="shared" si="30"/>
        <v>0.17699996221714967</v>
      </c>
      <c r="I727" s="35">
        <f t="shared" si="31"/>
        <v>-1.7316057598707619</v>
      </c>
      <c r="N727" s="30"/>
      <c r="X727" s="30"/>
    </row>
    <row r="728" spans="3:24">
      <c r="C728" t="s">
        <v>729</v>
      </c>
      <c r="D728" s="26">
        <v>4.0948982979884594</v>
      </c>
      <c r="F728" s="30"/>
      <c r="H728" s="34">
        <f t="shared" si="30"/>
        <v>8.4740833044493508E-2</v>
      </c>
      <c r="I728" s="35">
        <f t="shared" si="31"/>
        <v>-2.46815770323854</v>
      </c>
      <c r="N728" s="30"/>
      <c r="X728" s="30"/>
    </row>
    <row r="729" spans="3:24">
      <c r="C729" t="s">
        <v>730</v>
      </c>
      <c r="D729" s="26">
        <v>1.7668256683254762</v>
      </c>
      <c r="F729" s="30"/>
      <c r="H729" s="34">
        <f t="shared" si="30"/>
        <v>0.1858980051447679</v>
      </c>
      <c r="I729" s="35">
        <f t="shared" si="31"/>
        <v>-1.6825571151096896</v>
      </c>
      <c r="N729" s="30"/>
      <c r="X729" s="30"/>
    </row>
    <row r="730" spans="3:24">
      <c r="C730" t="s">
        <v>731</v>
      </c>
      <c r="D730" s="26">
        <v>3.6923081817629169</v>
      </c>
      <c r="F730" s="30"/>
      <c r="H730" s="34">
        <f t="shared" si="30"/>
        <v>9.7071741663771791E-2</v>
      </c>
      <c r="I730" s="35">
        <f t="shared" si="31"/>
        <v>-2.3323049690704343</v>
      </c>
      <c r="N730" s="30"/>
      <c r="X730" s="30"/>
    </row>
    <row r="731" spans="3:24">
      <c r="C731" t="s">
        <v>732</v>
      </c>
      <c r="D731" s="26">
        <v>5.288909470549604</v>
      </c>
      <c r="F731" s="30"/>
      <c r="H731" s="34">
        <f t="shared" si="30"/>
        <v>5.6638126005156095E-2</v>
      </c>
      <c r="I731" s="35">
        <f t="shared" si="31"/>
        <v>-2.8710729162111881</v>
      </c>
      <c r="N731" s="30"/>
      <c r="X731" s="30"/>
    </row>
    <row r="732" spans="3:24">
      <c r="C732" t="s">
        <v>733</v>
      </c>
      <c r="D732" s="26">
        <v>1.2992562379584027</v>
      </c>
      <c r="F732" s="30"/>
      <c r="H732" s="34">
        <f t="shared" si="30"/>
        <v>0.21766952183561589</v>
      </c>
      <c r="I732" s="35">
        <f t="shared" si="31"/>
        <v>-1.5247773212977505</v>
      </c>
      <c r="N732" s="30"/>
      <c r="X732" s="30"/>
    </row>
    <row r="733" spans="3:24">
      <c r="C733" t="s">
        <v>734</v>
      </c>
      <c r="D733" s="26">
        <v>10.466252094100916</v>
      </c>
      <c r="F733" s="30"/>
      <c r="H733" s="34">
        <f t="shared" si="30"/>
        <v>9.8710360709515187E-3</v>
      </c>
      <c r="I733" s="35">
        <f t="shared" si="31"/>
        <v>-4.6181504593182821</v>
      </c>
      <c r="N733" s="30"/>
      <c r="X733" s="30"/>
    </row>
    <row r="734" spans="3:24">
      <c r="C734" t="s">
        <v>735</v>
      </c>
      <c r="D734" s="26">
        <v>6.5524190183274076</v>
      </c>
      <c r="F734" s="30"/>
      <c r="H734" s="34">
        <f t="shared" si="30"/>
        <v>3.6977704413291894E-2</v>
      </c>
      <c r="I734" s="35">
        <f t="shared" si="31"/>
        <v>-3.2974401313888149</v>
      </c>
      <c r="N734" s="30"/>
      <c r="X734" s="30"/>
    </row>
    <row r="735" spans="3:24">
      <c r="C735" t="s">
        <v>736</v>
      </c>
      <c r="D735" s="26">
        <v>8.705106233883555</v>
      </c>
      <c r="F735" s="30"/>
      <c r="H735" s="34">
        <f t="shared" si="30"/>
        <v>1.7883845170067487E-2</v>
      </c>
      <c r="I735" s="35">
        <f t="shared" si="31"/>
        <v>-4.0238574781032863</v>
      </c>
      <c r="N735" s="30"/>
      <c r="X735" s="30"/>
    </row>
    <row r="736" spans="3:24">
      <c r="C736" t="s">
        <v>737</v>
      </c>
      <c r="D736" s="26">
        <v>1.248165733284333</v>
      </c>
      <c r="F736" s="30"/>
      <c r="H736" s="34">
        <f t="shared" si="30"/>
        <v>0.22145475083364205</v>
      </c>
      <c r="I736" s="35">
        <f t="shared" si="31"/>
        <v>-1.5075369955414364</v>
      </c>
      <c r="N736" s="30"/>
      <c r="X736" s="30"/>
    </row>
    <row r="737" spans="3:24">
      <c r="C737" t="s">
        <v>738</v>
      </c>
      <c r="D737" s="26">
        <v>0.20970119711370597</v>
      </c>
      <c r="F737" s="30"/>
      <c r="H737" s="34">
        <f t="shared" si="30"/>
        <v>0.31439331149280653</v>
      </c>
      <c r="I737" s="35">
        <f t="shared" si="31"/>
        <v>-1.1571104925312194</v>
      </c>
      <c r="N737" s="30"/>
      <c r="X737" s="30"/>
    </row>
    <row r="738" spans="3:24">
      <c r="C738" t="s">
        <v>739</v>
      </c>
      <c r="D738" s="26">
        <v>0.2105689155141291</v>
      </c>
      <c r="F738" s="30"/>
      <c r="H738" s="34">
        <f t="shared" si="30"/>
        <v>0.31430126784987966</v>
      </c>
      <c r="I738" s="35">
        <f t="shared" si="31"/>
        <v>-1.1574033013023106</v>
      </c>
      <c r="N738" s="30"/>
      <c r="X738" s="30"/>
    </row>
    <row r="739" spans="3:24">
      <c r="C739" t="s">
        <v>740</v>
      </c>
      <c r="D739" s="26">
        <v>2.0753334024683578</v>
      </c>
      <c r="F739" s="30"/>
      <c r="H739" s="34">
        <f t="shared" si="30"/>
        <v>0.16751840496362153</v>
      </c>
      <c r="I739" s="35">
        <f t="shared" si="31"/>
        <v>-1.7866620533735926</v>
      </c>
      <c r="N739" s="30"/>
      <c r="X739" s="30"/>
    </row>
    <row r="740" spans="3:24">
      <c r="C740" t="s">
        <v>741</v>
      </c>
      <c r="D740" s="26">
        <v>3.0576674032328888</v>
      </c>
      <c r="F740" s="30"/>
      <c r="H740" s="34">
        <f t="shared" si="30"/>
        <v>0.12025419456844005</v>
      </c>
      <c r="I740" s="35">
        <f t="shared" si="31"/>
        <v>-2.118147488538602</v>
      </c>
      <c r="N740" s="30"/>
      <c r="X740" s="30"/>
    </row>
    <row r="741" spans="3:24">
      <c r="C741" t="s">
        <v>742</v>
      </c>
      <c r="D741" s="26">
        <v>0.31442264620428656</v>
      </c>
      <c r="F741" s="30"/>
      <c r="H741" s="34">
        <f t="shared" si="30"/>
        <v>0.30347731763836</v>
      </c>
      <c r="I741" s="35">
        <f t="shared" si="31"/>
        <v>-1.1924484072281398</v>
      </c>
      <c r="N741" s="30"/>
      <c r="X741" s="30"/>
    </row>
    <row r="742" spans="3:24">
      <c r="C742" t="s">
        <v>743</v>
      </c>
      <c r="D742" s="26">
        <v>3.2023835102104106</v>
      </c>
      <c r="F742" s="30"/>
      <c r="H742" s="34">
        <f t="shared" si="30"/>
        <v>0.11452278600933792</v>
      </c>
      <c r="I742" s="35">
        <f t="shared" si="31"/>
        <v>-2.1669814713382354</v>
      </c>
      <c r="N742" s="30"/>
      <c r="X742" s="30"/>
    </row>
    <row r="743" spans="3:24">
      <c r="C743" t="s">
        <v>744</v>
      </c>
      <c r="D743" s="26">
        <v>7.1899967589144236</v>
      </c>
      <c r="F743" s="30"/>
      <c r="H743" s="34">
        <f t="shared" si="30"/>
        <v>2.981962097131826E-2</v>
      </c>
      <c r="I743" s="35">
        <f t="shared" si="31"/>
        <v>-3.5125886802790318</v>
      </c>
      <c r="N743" s="30"/>
      <c r="X743" s="30"/>
    </row>
    <row r="744" spans="3:24">
      <c r="C744" t="s">
        <v>745</v>
      </c>
      <c r="D744" s="26">
        <v>0.90855497429266563</v>
      </c>
      <c r="F744" s="30"/>
      <c r="H744" s="34">
        <f t="shared" si="30"/>
        <v>0.24834498224059487</v>
      </c>
      <c r="I744" s="35">
        <f t="shared" si="31"/>
        <v>-1.3929364420194608</v>
      </c>
      <c r="N744" s="30"/>
      <c r="X744" s="30"/>
    </row>
    <row r="745" spans="3:24">
      <c r="C745" t="s">
        <v>746</v>
      </c>
      <c r="D745" s="26">
        <v>4.0882182393544273</v>
      </c>
      <c r="F745" s="30"/>
      <c r="H745" s="34">
        <f t="shared" si="30"/>
        <v>8.4932068253966764E-2</v>
      </c>
      <c r="I745" s="35">
        <f t="shared" si="31"/>
        <v>-2.4659035390321637</v>
      </c>
      <c r="N745" s="30"/>
      <c r="X745" s="30"/>
    </row>
    <row r="746" spans="3:24">
      <c r="C746" t="s">
        <v>747</v>
      </c>
      <c r="D746" s="26">
        <v>0.71753520958221972</v>
      </c>
      <c r="F746" s="30"/>
      <c r="H746" s="34">
        <f t="shared" si="30"/>
        <v>0.26488025064098347</v>
      </c>
      <c r="I746" s="35">
        <f t="shared" si="31"/>
        <v>-1.3284774395000742</v>
      </c>
      <c r="N746" s="30"/>
      <c r="X746" s="30"/>
    </row>
    <row r="747" spans="3:24">
      <c r="C747" t="s">
        <v>748</v>
      </c>
      <c r="D747" s="26">
        <v>12.196824000043712</v>
      </c>
      <c r="F747" s="30"/>
      <c r="H747" s="34">
        <f t="shared" si="30"/>
        <v>5.5048466899555856E-3</v>
      </c>
      <c r="I747" s="35">
        <f t="shared" si="31"/>
        <v>-5.2021263584313333</v>
      </c>
      <c r="N747" s="30"/>
      <c r="X747" s="30"/>
    </row>
    <row r="748" spans="3:24">
      <c r="C748" t="s">
        <v>749</v>
      </c>
      <c r="D748" s="26">
        <v>3.5070763978329427</v>
      </c>
      <c r="F748" s="30"/>
      <c r="H748" s="34">
        <f t="shared" si="30"/>
        <v>0.10333293738178598</v>
      </c>
      <c r="I748" s="35">
        <f t="shared" si="31"/>
        <v>-2.2697991019675641</v>
      </c>
      <c r="N748" s="30"/>
      <c r="X748" s="30"/>
    </row>
    <row r="749" spans="3:24">
      <c r="C749" t="s">
        <v>750</v>
      </c>
      <c r="D749" s="26">
        <v>0.78704177672338349</v>
      </c>
      <c r="F749" s="30"/>
      <c r="H749" s="34">
        <f t="shared" si="30"/>
        <v>0.25873983866243039</v>
      </c>
      <c r="I749" s="35">
        <f t="shared" si="31"/>
        <v>-1.3519322060435133</v>
      </c>
      <c r="N749" s="30"/>
      <c r="X749" s="30"/>
    </row>
    <row r="750" spans="3:24">
      <c r="C750" t="s">
        <v>751</v>
      </c>
      <c r="D750" s="26">
        <v>0.76191046393189255</v>
      </c>
      <c r="F750" s="30"/>
      <c r="H750" s="34">
        <f t="shared" si="30"/>
        <v>0.26094340722457177</v>
      </c>
      <c r="I750" s="35">
        <f t="shared" si="31"/>
        <v>-1.3434517257277838</v>
      </c>
      <c r="N750" s="30"/>
      <c r="X750" s="30"/>
    </row>
    <row r="751" spans="3:24">
      <c r="C751" t="s">
        <v>752</v>
      </c>
      <c r="D751" s="26">
        <v>2.3870864027707617</v>
      </c>
      <c r="F751" s="30"/>
      <c r="H751" s="34">
        <f t="shared" si="30"/>
        <v>0.15079076034316874</v>
      </c>
      <c r="I751" s="35">
        <f t="shared" si="31"/>
        <v>-1.891862096219316</v>
      </c>
      <c r="N751" s="30"/>
      <c r="X751" s="30"/>
    </row>
    <row r="752" spans="3:24">
      <c r="C752" t="s">
        <v>753</v>
      </c>
      <c r="D752" s="26">
        <v>1.6628309897111773</v>
      </c>
      <c r="F752" s="30"/>
      <c r="H752" s="34">
        <f t="shared" si="30"/>
        <v>0.19253747925781595</v>
      </c>
      <c r="I752" s="35">
        <f t="shared" si="31"/>
        <v>-1.6474644467621857</v>
      </c>
      <c r="N752" s="30"/>
      <c r="X752" s="30"/>
    </row>
    <row r="753" spans="3:24">
      <c r="C753" t="s">
        <v>754</v>
      </c>
      <c r="D753" s="26">
        <v>6.3165623754779929</v>
      </c>
      <c r="F753" s="30"/>
      <c r="H753" s="34">
        <f t="shared" si="30"/>
        <v>4.0041011236977037E-2</v>
      </c>
      <c r="I753" s="35">
        <f t="shared" si="31"/>
        <v>-3.2178510691852793</v>
      </c>
      <c r="N753" s="30"/>
      <c r="X753" s="30"/>
    </row>
    <row r="754" spans="3:24">
      <c r="C754" t="s">
        <v>755</v>
      </c>
      <c r="D754" s="26">
        <v>0.14763504009876097</v>
      </c>
      <c r="F754" s="30"/>
      <c r="H754" s="34">
        <f t="shared" si="30"/>
        <v>0.32104741118946523</v>
      </c>
      <c r="I754" s="35">
        <f t="shared" si="31"/>
        <v>-1.1361664683489083</v>
      </c>
      <c r="N754" s="30"/>
      <c r="X754" s="30"/>
    </row>
    <row r="755" spans="3:24">
      <c r="C755" t="s">
        <v>756</v>
      </c>
      <c r="D755" s="26">
        <v>6.769093249565028</v>
      </c>
      <c r="F755" s="30"/>
      <c r="H755" s="34">
        <f t="shared" si="30"/>
        <v>3.4370516837893654E-2</v>
      </c>
      <c r="I755" s="35">
        <f t="shared" si="31"/>
        <v>-3.3705561507620088</v>
      </c>
      <c r="N755" s="30"/>
      <c r="X755" s="30"/>
    </row>
    <row r="756" spans="3:24">
      <c r="C756" t="s">
        <v>757</v>
      </c>
      <c r="D756" s="26">
        <v>4.8584287954739471</v>
      </c>
      <c r="F756" s="30"/>
      <c r="H756" s="34">
        <f t="shared" si="30"/>
        <v>6.5493223280587015E-2</v>
      </c>
      <c r="I756" s="35">
        <f t="shared" si="31"/>
        <v>-2.7258086030585109</v>
      </c>
      <c r="N756" s="30"/>
      <c r="X756" s="30"/>
    </row>
    <row r="757" spans="3:24">
      <c r="C757" t="s">
        <v>758</v>
      </c>
      <c r="D757" s="26">
        <v>5.2197021592408346</v>
      </c>
      <c r="F757" s="30"/>
      <c r="H757" s="34">
        <f t="shared" si="30"/>
        <v>5.7976406679499153E-2</v>
      </c>
      <c r="I757" s="35">
        <f t="shared" si="31"/>
        <v>-2.847719132581656</v>
      </c>
      <c r="N757" s="30"/>
      <c r="X757" s="30"/>
    </row>
    <row r="758" spans="3:24">
      <c r="C758" t="s">
        <v>759</v>
      </c>
      <c r="D758" s="26">
        <v>1.9548792879922516</v>
      </c>
      <c r="F758" s="30"/>
      <c r="H758" s="34">
        <f t="shared" si="30"/>
        <v>0.17446777906760208</v>
      </c>
      <c r="I758" s="35">
        <f t="shared" si="31"/>
        <v>-1.7460152015661095</v>
      </c>
      <c r="N758" s="30"/>
      <c r="X758" s="30"/>
    </row>
    <row r="759" spans="3:24">
      <c r="C759" t="s">
        <v>760</v>
      </c>
      <c r="D759" s="26">
        <v>4.7812624755228921</v>
      </c>
      <c r="F759" s="30"/>
      <c r="H759" s="34">
        <f t="shared" si="30"/>
        <v>6.7221033785086218E-2</v>
      </c>
      <c r="I759" s="35">
        <f t="shared" si="31"/>
        <v>-2.6997690776739169</v>
      </c>
      <c r="N759" s="30"/>
      <c r="X759" s="30"/>
    </row>
    <row r="760" spans="3:24">
      <c r="C760" t="s">
        <v>761</v>
      </c>
      <c r="D760" s="26">
        <v>5.858245624557231</v>
      </c>
      <c r="F760" s="30"/>
      <c r="H760" s="34">
        <f t="shared" si="30"/>
        <v>4.6738195296377578E-2</v>
      </c>
      <c r="I760" s="35">
        <f t="shared" si="31"/>
        <v>-3.0631935621620654</v>
      </c>
      <c r="N760" s="30"/>
      <c r="X760" s="30"/>
    </row>
    <row r="761" spans="3:24">
      <c r="C761" t="s">
        <v>762</v>
      </c>
      <c r="D761" s="26">
        <v>3.8126782416721179</v>
      </c>
      <c r="F761" s="30"/>
      <c r="H761" s="34">
        <f t="shared" si="30"/>
        <v>9.3207838482666838E-2</v>
      </c>
      <c r="I761" s="35">
        <f t="shared" si="31"/>
        <v>-2.3729234569358506</v>
      </c>
      <c r="N761" s="30"/>
      <c r="X761" s="30"/>
    </row>
    <row r="762" spans="3:24">
      <c r="C762" t="s">
        <v>763</v>
      </c>
      <c r="D762" s="26">
        <v>7.0963077936483785</v>
      </c>
      <c r="F762" s="30"/>
      <c r="H762" s="34">
        <f t="shared" si="30"/>
        <v>3.0777430253149603E-2</v>
      </c>
      <c r="I762" s="35">
        <f t="shared" si="31"/>
        <v>-3.4809736416086783</v>
      </c>
      <c r="N762" s="30"/>
      <c r="X762" s="30"/>
    </row>
    <row r="763" spans="3:24">
      <c r="C763" t="s">
        <v>764</v>
      </c>
      <c r="D763" s="26">
        <v>0.21610516403534236</v>
      </c>
      <c r="F763" s="30"/>
      <c r="H763" s="34">
        <f t="shared" si="30"/>
        <v>0.31371464175726238</v>
      </c>
      <c r="I763" s="35">
        <f t="shared" si="31"/>
        <v>-1.1592714904811519</v>
      </c>
      <c r="N763" s="30"/>
      <c r="X763" s="30"/>
    </row>
    <row r="764" spans="3:24">
      <c r="C764" t="s">
        <v>765</v>
      </c>
      <c r="D764" s="26">
        <v>4.7937098227725894</v>
      </c>
      <c r="F764" s="30"/>
      <c r="H764" s="34">
        <f t="shared" si="30"/>
        <v>6.69392762758311E-2</v>
      </c>
      <c r="I764" s="35">
        <f t="shared" si="31"/>
        <v>-2.7039693947926406</v>
      </c>
      <c r="N764" s="30"/>
      <c r="X764" s="30"/>
    </row>
    <row r="765" spans="3:24">
      <c r="C765" t="s">
        <v>766</v>
      </c>
      <c r="D765" s="26">
        <v>1.4939897427347766</v>
      </c>
      <c r="F765" s="30"/>
      <c r="H765" s="34">
        <f t="shared" si="30"/>
        <v>0.20382581184227355</v>
      </c>
      <c r="I765" s="35">
        <f t="shared" si="31"/>
        <v>-1.590489513405287</v>
      </c>
      <c r="N765" s="30"/>
      <c r="X765" s="30"/>
    </row>
    <row r="766" spans="3:24">
      <c r="C766" t="s">
        <v>767</v>
      </c>
      <c r="D766" s="26">
        <v>0.93658405489391061</v>
      </c>
      <c r="F766" s="30"/>
      <c r="H766" s="34">
        <f t="shared" si="30"/>
        <v>0.24600712877205427</v>
      </c>
      <c r="I766" s="35">
        <f t="shared" si="31"/>
        <v>-1.4023947647214619</v>
      </c>
      <c r="N766" s="30"/>
      <c r="X766" s="30"/>
    </row>
    <row r="767" spans="3:24">
      <c r="C767" t="s">
        <v>768</v>
      </c>
      <c r="D767" s="26">
        <v>2.3345425937720803</v>
      </c>
      <c r="F767" s="30"/>
      <c r="H767" s="34">
        <f t="shared" si="30"/>
        <v>0.15348823534226236</v>
      </c>
      <c r="I767" s="35">
        <f t="shared" si="31"/>
        <v>-1.8741313576135066</v>
      </c>
      <c r="N767" s="30"/>
      <c r="X767" s="30"/>
    </row>
    <row r="768" spans="3:24">
      <c r="C768" t="s">
        <v>769</v>
      </c>
      <c r="D768" s="26">
        <v>8.2417791535093521</v>
      </c>
      <c r="F768" s="30"/>
      <c r="H768" s="34">
        <f t="shared" si="30"/>
        <v>2.091038713027616E-2</v>
      </c>
      <c r="I768" s="35">
        <f t="shared" si="31"/>
        <v>-3.8675092515916898</v>
      </c>
      <c r="N768" s="30"/>
      <c r="X768" s="30"/>
    </row>
    <row r="769" spans="3:24">
      <c r="C769" t="s">
        <v>770</v>
      </c>
      <c r="D769" s="26">
        <v>0.3466771420420649</v>
      </c>
      <c r="F769" s="30"/>
      <c r="H769" s="34">
        <f t="shared" si="30"/>
        <v>0.30019212799797318</v>
      </c>
      <c r="I769" s="35">
        <f t="shared" si="31"/>
        <v>-1.2033325826516645</v>
      </c>
      <c r="N769" s="30"/>
      <c r="X769" s="30"/>
    </row>
    <row r="770" spans="3:24">
      <c r="C770" t="s">
        <v>771</v>
      </c>
      <c r="D770" s="26">
        <v>1.556434696638259</v>
      </c>
      <c r="F770" s="30"/>
      <c r="H770" s="34">
        <f t="shared" si="30"/>
        <v>0.19957576079658335</v>
      </c>
      <c r="I770" s="35">
        <f t="shared" si="31"/>
        <v>-1.6115613613739461</v>
      </c>
      <c r="N770" s="30"/>
      <c r="X770" s="30"/>
    </row>
    <row r="771" spans="3:24">
      <c r="C771" t="s">
        <v>772</v>
      </c>
      <c r="D771" s="26">
        <v>0.35335464131537769</v>
      </c>
      <c r="F771" s="30"/>
      <c r="H771" s="34">
        <f t="shared" si="30"/>
        <v>0.29951646642851465</v>
      </c>
      <c r="I771" s="35">
        <f t="shared" si="31"/>
        <v>-1.2055858832100341</v>
      </c>
      <c r="N771" s="30"/>
      <c r="X771" s="30"/>
    </row>
    <row r="772" spans="3:24">
      <c r="C772" t="s">
        <v>773</v>
      </c>
      <c r="D772" s="26">
        <v>0.72860372722719846</v>
      </c>
      <c r="F772" s="30"/>
      <c r="H772" s="34">
        <f t="shared" si="30"/>
        <v>0.2638927588020808</v>
      </c>
      <c r="I772" s="35">
        <f t="shared" si="31"/>
        <v>-1.3322124750229429</v>
      </c>
      <c r="N772" s="30"/>
      <c r="X772" s="30"/>
    </row>
    <row r="773" spans="3:24">
      <c r="C773" t="s">
        <v>774</v>
      </c>
      <c r="D773" s="26">
        <v>2.7922458185864807</v>
      </c>
      <c r="F773" s="30"/>
      <c r="H773" s="34">
        <f t="shared" si="30"/>
        <v>0.13152190908454617</v>
      </c>
      <c r="I773" s="35">
        <f t="shared" si="31"/>
        <v>-2.0285818322341016</v>
      </c>
      <c r="N773" s="30"/>
      <c r="X773" s="30"/>
    </row>
    <row r="774" spans="3:24">
      <c r="C774" t="s">
        <v>775</v>
      </c>
      <c r="D774" s="26">
        <v>4.036931944253058</v>
      </c>
      <c r="F774" s="30"/>
      <c r="H774" s="34">
        <f t="shared" si="30"/>
        <v>8.6414728890734788E-2</v>
      </c>
      <c r="I774" s="35">
        <f t="shared" si="31"/>
        <v>-2.4485971444286507</v>
      </c>
      <c r="N774" s="30"/>
      <c r="X774" s="30"/>
    </row>
    <row r="775" spans="3:24">
      <c r="C775" t="s">
        <v>776</v>
      </c>
      <c r="D775" s="26">
        <v>0.24409755266149824</v>
      </c>
      <c r="F775" s="30"/>
      <c r="H775" s="34">
        <f t="shared" si="30"/>
        <v>0.31076526348154637</v>
      </c>
      <c r="I775" s="35">
        <f t="shared" si="31"/>
        <v>-1.1687174315946915</v>
      </c>
      <c r="N775" s="30"/>
      <c r="X775" s="30"/>
    </row>
    <row r="776" spans="3:24">
      <c r="C776" t="s">
        <v>777</v>
      </c>
      <c r="D776" s="26">
        <v>1.2257944291217608</v>
      </c>
      <c r="F776" s="30"/>
      <c r="H776" s="34">
        <f t="shared" si="30"/>
        <v>0.22313286646114627</v>
      </c>
      <c r="I776" s="35">
        <f t="shared" si="31"/>
        <v>-1.4999878712214316</v>
      </c>
      <c r="N776" s="30"/>
      <c r="X776" s="30"/>
    </row>
    <row r="777" spans="3:24">
      <c r="C777" t="s">
        <v>778</v>
      </c>
      <c r="D777" s="26">
        <v>1.8391460181542305</v>
      </c>
      <c r="F777" s="30"/>
      <c r="H777" s="34">
        <f t="shared" si="30"/>
        <v>0.18141621022369719</v>
      </c>
      <c r="I777" s="35">
        <f t="shared" si="31"/>
        <v>-1.7069613835312372</v>
      </c>
      <c r="N777" s="30"/>
      <c r="X777" s="30"/>
    </row>
    <row r="778" spans="3:24">
      <c r="C778" t="s">
        <v>779</v>
      </c>
      <c r="D778" s="26">
        <v>7.0619973318892493</v>
      </c>
      <c r="F778" s="30"/>
      <c r="H778" s="34">
        <f t="shared" ref="H778:H841" si="32">lambdagorro*EXP(-lambdagorro*D778)</f>
        <v>3.1135840766289703E-2</v>
      </c>
      <c r="I778" s="35">
        <f t="shared" si="31"/>
        <v>-3.4693956871267142</v>
      </c>
      <c r="N778" s="30"/>
      <c r="X778" s="30"/>
    </row>
    <row r="779" spans="3:24">
      <c r="C779" t="s">
        <v>780</v>
      </c>
      <c r="D779" s="26">
        <v>0.60550606978396992</v>
      </c>
      <c r="F779" s="30"/>
      <c r="H779" s="34">
        <f t="shared" si="32"/>
        <v>0.2750854318794313</v>
      </c>
      <c r="I779" s="35">
        <f t="shared" ref="I779:I842" si="33">LN(H779)</f>
        <v>-1.2906735681810704</v>
      </c>
      <c r="N779" s="30"/>
      <c r="X779" s="30"/>
    </row>
    <row r="780" spans="3:24">
      <c r="C780" t="s">
        <v>781</v>
      </c>
      <c r="D780" s="26">
        <v>4.7674068494422785</v>
      </c>
      <c r="F780" s="30"/>
      <c r="H780" s="34">
        <f t="shared" si="32"/>
        <v>6.7536064059878331E-2</v>
      </c>
      <c r="I780" s="35">
        <f t="shared" si="33"/>
        <v>-2.6950935414130917</v>
      </c>
      <c r="N780" s="30"/>
      <c r="X780" s="30"/>
    </row>
    <row r="781" spans="3:24">
      <c r="C781" t="s">
        <v>782</v>
      </c>
      <c r="D781" s="26">
        <v>0.65234242380807816</v>
      </c>
      <c r="F781" s="30"/>
      <c r="H781" s="34">
        <f t="shared" si="32"/>
        <v>0.27077194478625716</v>
      </c>
      <c r="I781" s="35">
        <f t="shared" si="33"/>
        <v>-1.3064783445434285</v>
      </c>
      <c r="N781" s="30"/>
      <c r="X781" s="30"/>
    </row>
    <row r="782" spans="3:24">
      <c r="C782" t="s">
        <v>783</v>
      </c>
      <c r="D782" s="26">
        <v>0.58757635973380151</v>
      </c>
      <c r="F782" s="30"/>
      <c r="H782" s="34">
        <f t="shared" si="32"/>
        <v>0.27675483263616324</v>
      </c>
      <c r="I782" s="35">
        <f t="shared" si="33"/>
        <v>-1.2846232454458939</v>
      </c>
      <c r="N782" s="30"/>
      <c r="X782" s="30"/>
    </row>
    <row r="783" spans="3:24">
      <c r="C783" t="s">
        <v>784</v>
      </c>
      <c r="D783" s="26">
        <v>1.8275870864599726</v>
      </c>
      <c r="F783" s="30"/>
      <c r="H783" s="34">
        <f t="shared" si="32"/>
        <v>0.18212521037181018</v>
      </c>
      <c r="I783" s="35">
        <f t="shared" si="33"/>
        <v>-1.7030608593717034</v>
      </c>
      <c r="N783" s="30"/>
      <c r="X783" s="30"/>
    </row>
    <row r="784" spans="3:24">
      <c r="C784" t="s">
        <v>785</v>
      </c>
      <c r="D784" s="26">
        <v>1.6244998653891094</v>
      </c>
      <c r="F784" s="30"/>
      <c r="H784" s="34">
        <f t="shared" si="32"/>
        <v>0.19504407258737391</v>
      </c>
      <c r="I784" s="35">
        <f t="shared" si="33"/>
        <v>-1.6345297326869572</v>
      </c>
      <c r="N784" s="30"/>
      <c r="X784" s="30"/>
    </row>
    <row r="785" spans="3:24">
      <c r="C785" t="s">
        <v>786</v>
      </c>
      <c r="D785" s="26">
        <v>3.6595239826235959</v>
      </c>
      <c r="F785" s="30"/>
      <c r="H785" s="34">
        <f t="shared" si="32"/>
        <v>9.8151600965255256E-2</v>
      </c>
      <c r="I785" s="35">
        <f t="shared" si="33"/>
        <v>-2.3212420469789907</v>
      </c>
      <c r="N785" s="30"/>
      <c r="X785" s="30"/>
    </row>
    <row r="786" spans="3:24">
      <c r="C786" t="s">
        <v>787</v>
      </c>
      <c r="D786" s="26">
        <v>4.8057497980275343</v>
      </c>
      <c r="F786" s="30"/>
      <c r="H786" s="34">
        <f t="shared" si="32"/>
        <v>6.6667863714378439E-2</v>
      </c>
      <c r="I786" s="35">
        <f t="shared" si="33"/>
        <v>-2.7080322455477353</v>
      </c>
      <c r="N786" s="30"/>
      <c r="X786" s="30"/>
    </row>
    <row r="787" spans="3:24">
      <c r="C787" t="s">
        <v>788</v>
      </c>
      <c r="D787" s="26">
        <v>0.1437720708103554</v>
      </c>
      <c r="F787" s="30"/>
      <c r="H787" s="34">
        <f t="shared" si="32"/>
        <v>0.32146618430678325</v>
      </c>
      <c r="I787" s="35">
        <f t="shared" si="33"/>
        <v>-1.1348629218417126</v>
      </c>
      <c r="N787" s="30"/>
      <c r="X787" s="30"/>
    </row>
    <row r="788" spans="3:24">
      <c r="C788" t="s">
        <v>789</v>
      </c>
      <c r="D788" s="26">
        <v>4.4702503622579348</v>
      </c>
      <c r="F788" s="30"/>
      <c r="H788" s="34">
        <f t="shared" si="32"/>
        <v>7.4659384858645483E-2</v>
      </c>
      <c r="I788" s="35">
        <f t="shared" si="33"/>
        <v>-2.5948190447655719</v>
      </c>
      <c r="N788" s="30"/>
      <c r="X788" s="30"/>
    </row>
    <row r="789" spans="3:24">
      <c r="C789" t="s">
        <v>790</v>
      </c>
      <c r="D789" s="26">
        <v>0.45536540164191552</v>
      </c>
      <c r="F789" s="30"/>
      <c r="H789" s="34">
        <f t="shared" si="32"/>
        <v>0.28938158897052368</v>
      </c>
      <c r="I789" s="35">
        <f t="shared" si="33"/>
        <v>-1.2400090847403062</v>
      </c>
      <c r="N789" s="30"/>
      <c r="X789" s="30"/>
    </row>
    <row r="790" spans="3:24">
      <c r="C790" t="s">
        <v>791</v>
      </c>
      <c r="D790" s="26">
        <v>3.2027976507490914</v>
      </c>
      <c r="F790" s="30"/>
      <c r="H790" s="34">
        <f t="shared" si="32"/>
        <v>0.11450678252395549</v>
      </c>
      <c r="I790" s="35">
        <f t="shared" si="33"/>
        <v>-2.1671212217251479</v>
      </c>
      <c r="N790" s="30"/>
      <c r="X790" s="30"/>
    </row>
    <row r="791" spans="3:24">
      <c r="C791" t="s">
        <v>792</v>
      </c>
      <c r="D791" s="26">
        <v>3.7105045456415269</v>
      </c>
      <c r="F791" s="30"/>
      <c r="H791" s="34">
        <f t="shared" si="32"/>
        <v>9.6477517864404491E-2</v>
      </c>
      <c r="I791" s="35">
        <f t="shared" si="33"/>
        <v>-2.338445273278603</v>
      </c>
      <c r="N791" s="30"/>
      <c r="X791" s="30"/>
    </row>
    <row r="792" spans="3:24">
      <c r="C792" t="s">
        <v>793</v>
      </c>
      <c r="D792" s="26">
        <v>2.3089902348258913</v>
      </c>
      <c r="F792" s="30"/>
      <c r="H792" s="34">
        <f t="shared" si="32"/>
        <v>0.1548174192607476</v>
      </c>
      <c r="I792" s="35">
        <f t="shared" si="33"/>
        <v>-1.8655087966330479</v>
      </c>
      <c r="N792" s="30"/>
      <c r="X792" s="30"/>
    </row>
    <row r="793" spans="3:24">
      <c r="C793" t="s">
        <v>794</v>
      </c>
      <c r="D793" s="26">
        <v>0.59694404782394694</v>
      </c>
      <c r="F793" s="30"/>
      <c r="H793" s="34">
        <f t="shared" si="32"/>
        <v>0.2758813653029023</v>
      </c>
      <c r="I793" s="35">
        <f t="shared" si="33"/>
        <v>-1.2877843415299501</v>
      </c>
      <c r="N793" s="30"/>
      <c r="X793" s="30"/>
    </row>
    <row r="794" spans="3:24">
      <c r="C794" t="s">
        <v>795</v>
      </c>
      <c r="D794" s="26">
        <v>3.5300309586283238</v>
      </c>
      <c r="F794" s="30"/>
      <c r="H794" s="34">
        <f t="shared" si="32"/>
        <v>0.10253561838227587</v>
      </c>
      <c r="I794" s="35">
        <f t="shared" si="33"/>
        <v>-2.2775450443541216</v>
      </c>
      <c r="N794" s="30"/>
      <c r="X794" s="30"/>
    </row>
    <row r="795" spans="3:24">
      <c r="C795" t="s">
        <v>796</v>
      </c>
      <c r="D795" s="26">
        <v>1.4176518817623023</v>
      </c>
      <c r="F795" s="30"/>
      <c r="H795" s="34">
        <f t="shared" si="32"/>
        <v>0.20914456891920583</v>
      </c>
      <c r="I795" s="35">
        <f t="shared" si="33"/>
        <v>-1.5647295488267094</v>
      </c>
      <c r="N795" s="30"/>
      <c r="X795" s="30"/>
    </row>
    <row r="796" spans="3:24">
      <c r="C796" t="s">
        <v>797</v>
      </c>
      <c r="D796" s="26">
        <v>6.1288392626902652</v>
      </c>
      <c r="F796" s="30"/>
      <c r="H796" s="34">
        <f t="shared" si="32"/>
        <v>4.2659533077398039E-2</v>
      </c>
      <c r="I796" s="35">
        <f t="shared" si="33"/>
        <v>-3.1545045112075041</v>
      </c>
      <c r="N796" s="30"/>
      <c r="X796" s="30"/>
    </row>
    <row r="797" spans="3:24">
      <c r="C797" t="s">
        <v>798</v>
      </c>
      <c r="D797" s="26">
        <v>1.4963681174083745</v>
      </c>
      <c r="F797" s="30"/>
      <c r="H797" s="34">
        <f t="shared" si="32"/>
        <v>0.20366229199906971</v>
      </c>
      <c r="I797" s="35">
        <f t="shared" si="33"/>
        <v>-1.5912920882556427</v>
      </c>
      <c r="N797" s="30"/>
      <c r="X797" s="30"/>
    </row>
    <row r="798" spans="3:24">
      <c r="C798" t="s">
        <v>799</v>
      </c>
      <c r="D798" s="26">
        <v>0.47659105612483982</v>
      </c>
      <c r="F798" s="30"/>
      <c r="H798" s="34">
        <f t="shared" si="32"/>
        <v>0.28731629029137951</v>
      </c>
      <c r="I798" s="35">
        <f t="shared" si="33"/>
        <v>-1.2471716132768917</v>
      </c>
      <c r="N798" s="30"/>
      <c r="X798" s="30"/>
    </row>
    <row r="799" spans="3:24">
      <c r="C799" t="s">
        <v>800</v>
      </c>
      <c r="D799" s="26">
        <v>1.4172947299442171</v>
      </c>
      <c r="F799" s="30"/>
      <c r="H799" s="34">
        <f t="shared" si="32"/>
        <v>0.20916977648458118</v>
      </c>
      <c r="I799" s="35">
        <f t="shared" si="33"/>
        <v>-1.5646090290994621</v>
      </c>
      <c r="N799" s="30"/>
      <c r="X799" s="30"/>
    </row>
    <row r="800" spans="3:24">
      <c r="C800" t="s">
        <v>801</v>
      </c>
      <c r="D800" s="26">
        <v>0.65177652638408246</v>
      </c>
      <c r="F800" s="30"/>
      <c r="H800" s="34">
        <f t="shared" si="32"/>
        <v>0.27082365640386374</v>
      </c>
      <c r="I800" s="35">
        <f t="shared" si="33"/>
        <v>-1.3062873842858116</v>
      </c>
      <c r="N800" s="30"/>
      <c r="X800" s="30"/>
    </row>
    <row r="801" spans="3:24">
      <c r="C801" t="s">
        <v>802</v>
      </c>
      <c r="D801" s="26">
        <v>2.8943734296944301</v>
      </c>
      <c r="F801" s="30"/>
      <c r="H801" s="34">
        <f t="shared" si="32"/>
        <v>0.12706653085624939</v>
      </c>
      <c r="I801" s="35">
        <f t="shared" si="33"/>
        <v>-2.0630444646830788</v>
      </c>
      <c r="N801" s="30"/>
      <c r="X801" s="30"/>
    </row>
    <row r="802" spans="3:24">
      <c r="C802" t="s">
        <v>803</v>
      </c>
      <c r="D802" s="26">
        <v>1.122484522392776</v>
      </c>
      <c r="F802" s="30"/>
      <c r="H802" s="34">
        <f t="shared" si="32"/>
        <v>0.23104881349922826</v>
      </c>
      <c r="I802" s="35">
        <f t="shared" si="33"/>
        <v>-1.4651262769344973</v>
      </c>
      <c r="N802" s="30"/>
      <c r="X802" s="30"/>
    </row>
    <row r="803" spans="3:24">
      <c r="C803" t="s">
        <v>804</v>
      </c>
      <c r="D803" s="26">
        <v>0.90870318601530498</v>
      </c>
      <c r="F803" s="30"/>
      <c r="H803" s="34">
        <f t="shared" si="32"/>
        <v>0.24833256193277797</v>
      </c>
      <c r="I803" s="35">
        <f t="shared" si="33"/>
        <v>-1.392986455586473</v>
      </c>
      <c r="N803" s="30"/>
      <c r="X803" s="30"/>
    </row>
    <row r="804" spans="3:24">
      <c r="C804" t="s">
        <v>805</v>
      </c>
      <c r="D804" s="26">
        <v>2.3147966699636546</v>
      </c>
      <c r="F804" s="30"/>
      <c r="H804" s="34">
        <f t="shared" si="32"/>
        <v>0.15451437275775975</v>
      </c>
      <c r="I804" s="35">
        <f t="shared" si="33"/>
        <v>-1.8674681594128164</v>
      </c>
      <c r="N804" s="30"/>
      <c r="X804" s="30"/>
    </row>
    <row r="805" spans="3:24">
      <c r="C805" t="s">
        <v>806</v>
      </c>
      <c r="D805" s="26">
        <v>6.2824541589393208</v>
      </c>
      <c r="F805" s="30"/>
      <c r="H805" s="34">
        <f t="shared" si="32"/>
        <v>4.0504533952154018E-2</v>
      </c>
      <c r="I805" s="35">
        <f t="shared" si="33"/>
        <v>-3.2063413616996126</v>
      </c>
      <c r="N805" s="30"/>
      <c r="X805" s="30"/>
    </row>
    <row r="806" spans="3:24">
      <c r="C806" t="s">
        <v>807</v>
      </c>
      <c r="D806" s="26">
        <v>7.1461621225672118</v>
      </c>
      <c r="F806" s="30"/>
      <c r="H806" s="34">
        <f t="shared" si="32"/>
        <v>3.0263986919950508E-2</v>
      </c>
      <c r="I806" s="35">
        <f t="shared" si="33"/>
        <v>-3.4977968238498072</v>
      </c>
      <c r="N806" s="30"/>
      <c r="X806" s="30"/>
    </row>
    <row r="807" spans="3:24">
      <c r="C807" t="s">
        <v>808</v>
      </c>
      <c r="D807" s="26">
        <v>1.9326384256867735</v>
      </c>
      <c r="F807" s="30"/>
      <c r="H807" s="34">
        <f t="shared" si="32"/>
        <v>0.1757821043481434</v>
      </c>
      <c r="I807" s="35">
        <f t="shared" si="33"/>
        <v>-1.7385100944293936</v>
      </c>
      <c r="N807" s="30"/>
      <c r="X807" s="30"/>
    </row>
    <row r="808" spans="3:24">
      <c r="C808" t="s">
        <v>809</v>
      </c>
      <c r="D808" s="26">
        <v>6.0033996141984876</v>
      </c>
      <c r="F808" s="30"/>
      <c r="H808" s="34">
        <f t="shared" si="32"/>
        <v>4.4504040016107027E-2</v>
      </c>
      <c r="I808" s="35">
        <f t="shared" si="33"/>
        <v>-3.1121753070520124</v>
      </c>
      <c r="N808" s="30"/>
      <c r="X808" s="30"/>
    </row>
    <row r="809" spans="3:24">
      <c r="C809" t="s">
        <v>810</v>
      </c>
      <c r="D809" s="26">
        <v>2.1465400300953221</v>
      </c>
      <c r="F809" s="30"/>
      <c r="H809" s="34">
        <f t="shared" si="32"/>
        <v>0.16354117265343537</v>
      </c>
      <c r="I809" s="35">
        <f t="shared" si="33"/>
        <v>-1.8106904998359836</v>
      </c>
      <c r="N809" s="30"/>
      <c r="X809" s="30"/>
    </row>
    <row r="810" spans="3:24">
      <c r="C810" t="s">
        <v>811</v>
      </c>
      <c r="D810" s="26">
        <v>7.7011093980984544</v>
      </c>
      <c r="F810" s="30"/>
      <c r="H810" s="34">
        <f t="shared" si="32"/>
        <v>2.509561901680675E-2</v>
      </c>
      <c r="I810" s="35">
        <f t="shared" si="33"/>
        <v>-3.6850619892415581</v>
      </c>
      <c r="N810" s="30"/>
      <c r="X810" s="30"/>
    </row>
    <row r="811" spans="3:24">
      <c r="C811" t="s">
        <v>812</v>
      </c>
      <c r="D811" s="26">
        <v>7.4586156982503837</v>
      </c>
      <c r="F811" s="30"/>
      <c r="H811" s="34">
        <f t="shared" si="32"/>
        <v>2.7235520045086288E-2</v>
      </c>
      <c r="I811" s="35">
        <f t="shared" si="33"/>
        <v>-3.6032332735945887</v>
      </c>
      <c r="N811" s="30"/>
      <c r="X811" s="30"/>
    </row>
    <row r="812" spans="3:24">
      <c r="C812" t="s">
        <v>813</v>
      </c>
      <c r="D812" s="26">
        <v>1.9993349578102646</v>
      </c>
      <c r="F812" s="30"/>
      <c r="H812" s="34">
        <f t="shared" si="32"/>
        <v>0.17187004780731593</v>
      </c>
      <c r="I812" s="35">
        <f t="shared" si="33"/>
        <v>-1.7610166237338314</v>
      </c>
      <c r="N812" s="30"/>
      <c r="X812" s="30"/>
    </row>
    <row r="813" spans="3:24">
      <c r="C813" t="s">
        <v>814</v>
      </c>
      <c r="D813" s="26">
        <v>0.18436258582902637</v>
      </c>
      <c r="F813" s="30"/>
      <c r="H813" s="34">
        <f t="shared" si="32"/>
        <v>0.31709303574527664</v>
      </c>
      <c r="I813" s="35">
        <f t="shared" si="33"/>
        <v>-1.1485600600086336</v>
      </c>
      <c r="N813" s="30"/>
      <c r="X813" s="30"/>
    </row>
    <row r="814" spans="3:24">
      <c r="C814" t="s">
        <v>815</v>
      </c>
      <c r="D814" s="26">
        <v>1.6396166554484881</v>
      </c>
      <c r="F814" s="30"/>
      <c r="H814" s="34">
        <f t="shared" si="32"/>
        <v>0.19405166427869819</v>
      </c>
      <c r="I814" s="35">
        <f t="shared" si="33"/>
        <v>-1.6396308446582737</v>
      </c>
      <c r="N814" s="30"/>
      <c r="X814" s="30"/>
    </row>
    <row r="815" spans="3:24">
      <c r="C815" t="s">
        <v>816</v>
      </c>
      <c r="D815" s="26">
        <v>2.2256884241550541</v>
      </c>
      <c r="F815" s="30"/>
      <c r="H815" s="34">
        <f t="shared" si="32"/>
        <v>0.15923106865793987</v>
      </c>
      <c r="I815" s="35">
        <f t="shared" si="33"/>
        <v>-1.8373988697255352</v>
      </c>
      <c r="N815" s="30"/>
      <c r="X815" s="30"/>
    </row>
    <row r="816" spans="3:24">
      <c r="C816" t="s">
        <v>817</v>
      </c>
      <c r="D816" s="26">
        <v>0.36647486144310709</v>
      </c>
      <c r="F816" s="30"/>
      <c r="H816" s="34">
        <f t="shared" si="32"/>
        <v>0.29819332562623779</v>
      </c>
      <c r="I816" s="35">
        <f t="shared" si="33"/>
        <v>-1.2100132591077597</v>
      </c>
      <c r="N816" s="30"/>
      <c r="X816" s="30"/>
    </row>
    <row r="817" spans="3:24">
      <c r="C817" t="s">
        <v>818</v>
      </c>
      <c r="D817" s="26">
        <v>8.4321861913936367</v>
      </c>
      <c r="F817" s="30"/>
      <c r="H817" s="34">
        <f t="shared" si="32"/>
        <v>1.9609100850165571E-2</v>
      </c>
      <c r="I817" s="35">
        <f t="shared" si="33"/>
        <v>-3.931761491422979</v>
      </c>
      <c r="N817" s="30"/>
      <c r="X817" s="30"/>
    </row>
    <row r="818" spans="3:24">
      <c r="C818" t="s">
        <v>819</v>
      </c>
      <c r="D818" s="26">
        <v>1.5443517124398789</v>
      </c>
      <c r="F818" s="30"/>
      <c r="H818" s="34">
        <f t="shared" si="32"/>
        <v>0.20039116503603022</v>
      </c>
      <c r="I818" s="35">
        <f t="shared" si="33"/>
        <v>-1.6074839973898278</v>
      </c>
      <c r="N818" s="30"/>
      <c r="X818" s="30"/>
    </row>
    <row r="819" spans="3:24">
      <c r="C819" t="s">
        <v>820</v>
      </c>
      <c r="D819" s="26">
        <v>5.6362032933994035</v>
      </c>
      <c r="F819" s="30"/>
      <c r="H819" s="34">
        <f t="shared" si="32"/>
        <v>5.0374706007473929E-2</v>
      </c>
      <c r="I819" s="35">
        <f t="shared" si="33"/>
        <v>-2.9882660948122419</v>
      </c>
      <c r="N819" s="30"/>
      <c r="X819" s="30"/>
    </row>
    <row r="820" spans="3:24">
      <c r="C820" t="s">
        <v>821</v>
      </c>
      <c r="D820" s="26">
        <v>1.6484563502034626</v>
      </c>
      <c r="F820" s="30"/>
      <c r="H820" s="34">
        <f t="shared" si="32"/>
        <v>0.19347368490238065</v>
      </c>
      <c r="I820" s="35">
        <f t="shared" si="33"/>
        <v>-1.642613771097039</v>
      </c>
      <c r="N820" s="30"/>
      <c r="X820" s="30"/>
    </row>
    <row r="821" spans="3:24">
      <c r="C821" t="s">
        <v>822</v>
      </c>
      <c r="D821" s="26">
        <v>0.22231801968392392</v>
      </c>
      <c r="F821" s="30"/>
      <c r="H821" s="34">
        <f t="shared" si="32"/>
        <v>0.31305762544035609</v>
      </c>
      <c r="I821" s="35">
        <f t="shared" si="33"/>
        <v>-1.1613679985493697</v>
      </c>
      <c r="N821" s="30"/>
      <c r="X821" s="30"/>
    </row>
    <row r="822" spans="3:24">
      <c r="C822" t="s">
        <v>823</v>
      </c>
      <c r="D822" s="26">
        <v>1.0171129358760818</v>
      </c>
      <c r="F822" s="30"/>
      <c r="H822" s="34">
        <f t="shared" si="32"/>
        <v>0.23941209249393122</v>
      </c>
      <c r="I822" s="35">
        <f t="shared" si="33"/>
        <v>-1.4295689754633794</v>
      </c>
      <c r="N822" s="30"/>
      <c r="X822" s="30"/>
    </row>
    <row r="823" spans="3:24">
      <c r="C823" t="s">
        <v>824</v>
      </c>
      <c r="D823" s="26">
        <v>2.586214758195025</v>
      </c>
      <c r="F823" s="30"/>
      <c r="H823" s="34">
        <f t="shared" si="32"/>
        <v>0.14099126843976362</v>
      </c>
      <c r="I823" s="35">
        <f t="shared" si="33"/>
        <v>-1.9590573164805833</v>
      </c>
      <c r="N823" s="30"/>
      <c r="X823" s="30"/>
    </row>
    <row r="824" spans="3:24">
      <c r="C824" t="s">
        <v>825</v>
      </c>
      <c r="D824" s="26">
        <v>0.1736558256487285</v>
      </c>
      <c r="F824" s="30"/>
      <c r="H824" s="34">
        <f t="shared" si="32"/>
        <v>0.31824075279853248</v>
      </c>
      <c r="I824" s="35">
        <f t="shared" si="33"/>
        <v>-1.1449470983735774</v>
      </c>
      <c r="N824" s="30"/>
      <c r="X824" s="30"/>
    </row>
    <row r="825" spans="3:24">
      <c r="C825" t="s">
        <v>826</v>
      </c>
      <c r="D825" s="26">
        <v>2.4383202093999583</v>
      </c>
      <c r="F825" s="30"/>
      <c r="H825" s="34">
        <f t="shared" si="32"/>
        <v>0.14820619301654528</v>
      </c>
      <c r="I825" s="35">
        <f t="shared" si="33"/>
        <v>-1.9091507787574564</v>
      </c>
      <c r="N825" s="30"/>
      <c r="X825" s="30"/>
    </row>
    <row r="826" spans="3:24">
      <c r="C826" t="s">
        <v>827</v>
      </c>
      <c r="D826" s="26">
        <v>2.3813515171359816</v>
      </c>
      <c r="F826" s="30"/>
      <c r="H826" s="34">
        <f t="shared" si="32"/>
        <v>0.15108285597528104</v>
      </c>
      <c r="I826" s="35">
        <f t="shared" si="33"/>
        <v>-1.8899268775881914</v>
      </c>
      <c r="N826" s="30"/>
      <c r="X826" s="30"/>
    </row>
    <row r="827" spans="3:24">
      <c r="C827" t="s">
        <v>828</v>
      </c>
      <c r="D827" s="26">
        <v>1.5752417244812214</v>
      </c>
      <c r="F827" s="30"/>
      <c r="H827" s="34">
        <f t="shared" si="32"/>
        <v>0.19831318962787356</v>
      </c>
      <c r="I827" s="35">
        <f t="shared" si="33"/>
        <v>-1.6179077321641586</v>
      </c>
      <c r="N827" s="30"/>
      <c r="X827" s="30"/>
    </row>
    <row r="828" spans="3:24">
      <c r="C828" t="s">
        <v>829</v>
      </c>
      <c r="D828" s="26">
        <v>7.8291267127555262</v>
      </c>
      <c r="F828" s="30"/>
      <c r="H828" s="34">
        <f t="shared" si="32"/>
        <v>2.4034595232827201E-2</v>
      </c>
      <c r="I828" s="35">
        <f t="shared" si="33"/>
        <v>-3.7282610185174749</v>
      </c>
      <c r="N828" s="30"/>
      <c r="X828" s="30"/>
    </row>
    <row r="829" spans="3:24">
      <c r="C829" t="s">
        <v>830</v>
      </c>
      <c r="D829" s="26">
        <v>1.0811082239337573</v>
      </c>
      <c r="F829" s="30"/>
      <c r="H829" s="34">
        <f t="shared" si="32"/>
        <v>0.23429741212025623</v>
      </c>
      <c r="I829" s="35">
        <f t="shared" si="33"/>
        <v>-1.4511639786840749</v>
      </c>
      <c r="N829" s="30"/>
      <c r="X829" s="30"/>
    </row>
    <row r="830" spans="3:24">
      <c r="C830" t="s">
        <v>831</v>
      </c>
      <c r="D830" s="26">
        <v>3.8373462587186742</v>
      </c>
      <c r="F830" s="30"/>
      <c r="H830" s="34">
        <f t="shared" si="32"/>
        <v>9.2435183444706512E-2</v>
      </c>
      <c r="I830" s="35">
        <f t="shared" si="33"/>
        <v>-2.3812475995991109</v>
      </c>
      <c r="N830" s="30"/>
      <c r="X830" s="30"/>
    </row>
    <row r="831" spans="3:24">
      <c r="C831" t="s">
        <v>832</v>
      </c>
      <c r="D831" s="26">
        <v>10.798527713395684</v>
      </c>
      <c r="F831" s="30"/>
      <c r="H831" s="34">
        <f t="shared" si="32"/>
        <v>8.8240370907516456E-3</v>
      </c>
      <c r="I831" s="35">
        <f t="shared" si="33"/>
        <v>-4.7302757936454309</v>
      </c>
      <c r="N831" s="30"/>
      <c r="X831" s="30"/>
    </row>
    <row r="832" spans="3:24">
      <c r="C832" t="s">
        <v>833</v>
      </c>
      <c r="D832" s="26">
        <v>1.8940826703950591</v>
      </c>
      <c r="F832" s="30"/>
      <c r="H832" s="34">
        <f t="shared" si="32"/>
        <v>0.17808406242435304</v>
      </c>
      <c r="I832" s="35">
        <f t="shared" si="33"/>
        <v>-1.7254995793591195</v>
      </c>
      <c r="N832" s="30"/>
      <c r="X832" s="30"/>
    </row>
    <row r="833" spans="3:24">
      <c r="C833" t="s">
        <v>834</v>
      </c>
      <c r="D833" s="26">
        <v>13.316500160790996</v>
      </c>
      <c r="F833" s="30"/>
      <c r="H833" s="34">
        <f t="shared" si="32"/>
        <v>3.7727260003375097E-3</v>
      </c>
      <c r="I833" s="35">
        <f t="shared" si="33"/>
        <v>-5.5799574618038488</v>
      </c>
      <c r="N833" s="30"/>
      <c r="X833" s="30"/>
    </row>
    <row r="834" spans="3:24">
      <c r="C834" t="s">
        <v>835</v>
      </c>
      <c r="D834" s="26">
        <v>2.694821930702326</v>
      </c>
      <c r="F834" s="30"/>
      <c r="H834" s="34">
        <f t="shared" si="32"/>
        <v>0.13591760043875806</v>
      </c>
      <c r="I834" s="35">
        <f t="shared" si="33"/>
        <v>-1.9957064559917932</v>
      </c>
      <c r="N834" s="30"/>
      <c r="X834" s="30"/>
    </row>
    <row r="835" spans="3:24">
      <c r="C835" t="s">
        <v>836</v>
      </c>
      <c r="D835" s="26">
        <v>7.5486525482089633</v>
      </c>
      <c r="F835" s="30"/>
      <c r="H835" s="34">
        <f t="shared" si="32"/>
        <v>2.6420477205929545E-2</v>
      </c>
      <c r="I835" s="35">
        <f t="shared" si="33"/>
        <v>-3.6336159177524587</v>
      </c>
      <c r="N835" s="30"/>
      <c r="X835" s="30"/>
    </row>
    <row r="836" spans="3:24">
      <c r="C836" t="s">
        <v>837</v>
      </c>
      <c r="D836" s="26">
        <v>8.8406235843555265</v>
      </c>
      <c r="F836" s="30"/>
      <c r="H836" s="34">
        <f t="shared" si="32"/>
        <v>1.7084436600294701E-2</v>
      </c>
      <c r="I836" s="35">
        <f t="shared" si="33"/>
        <v>-4.0695873702363574</v>
      </c>
      <c r="N836" s="30"/>
      <c r="X836" s="30"/>
    </row>
    <row r="837" spans="3:24">
      <c r="C837" t="s">
        <v>838</v>
      </c>
      <c r="D837" s="26">
        <v>6.6806148312371416</v>
      </c>
      <c r="F837" s="30"/>
      <c r="H837" s="34">
        <f t="shared" si="32"/>
        <v>3.541218197954403E-2</v>
      </c>
      <c r="I837" s="35">
        <f t="shared" si="33"/>
        <v>-3.3406993943234609</v>
      </c>
      <c r="N837" s="30"/>
      <c r="X837" s="30"/>
    </row>
    <row r="838" spans="3:24">
      <c r="C838" t="s">
        <v>839</v>
      </c>
      <c r="D838" s="26">
        <v>8.3031530818652275</v>
      </c>
      <c r="F838" s="30"/>
      <c r="H838" s="34">
        <f t="shared" si="32"/>
        <v>2.04817776051869E-2</v>
      </c>
      <c r="I838" s="35">
        <f t="shared" si="33"/>
        <v>-3.8882196854492164</v>
      </c>
      <c r="N838" s="30"/>
      <c r="X838" s="30"/>
    </row>
    <row r="839" spans="3:24">
      <c r="C839" t="s">
        <v>840</v>
      </c>
      <c r="D839" s="26">
        <v>3.2664845443533439</v>
      </c>
      <c r="F839" s="30"/>
      <c r="H839" s="34">
        <f t="shared" si="32"/>
        <v>0.11207217918696837</v>
      </c>
      <c r="I839" s="35">
        <f t="shared" si="33"/>
        <v>-2.1886121582337923</v>
      </c>
      <c r="N839" s="30"/>
      <c r="X839" s="30"/>
    </row>
    <row r="840" spans="3:24">
      <c r="C840" t="s">
        <v>841</v>
      </c>
      <c r="D840" s="26">
        <v>3.9063878042275039E-3</v>
      </c>
      <c r="F840" s="30"/>
      <c r="H840" s="34">
        <f t="shared" si="32"/>
        <v>0.3370022409521925</v>
      </c>
      <c r="I840" s="35">
        <f t="shared" si="33"/>
        <v>-1.0876656989421145</v>
      </c>
      <c r="N840" s="30"/>
      <c r="X840" s="30"/>
    </row>
    <row r="841" spans="3:24">
      <c r="C841" t="s">
        <v>842</v>
      </c>
      <c r="D841" s="26">
        <v>1.8768052702929698</v>
      </c>
      <c r="F841" s="30"/>
      <c r="H841" s="34">
        <f t="shared" si="32"/>
        <v>0.17912536117460512</v>
      </c>
      <c r="I841" s="35">
        <f t="shared" si="33"/>
        <v>-1.7196693765086595</v>
      </c>
      <c r="N841" s="30"/>
      <c r="X841" s="30"/>
    </row>
    <row r="842" spans="3:24">
      <c r="C842" t="s">
        <v>843</v>
      </c>
      <c r="D842" s="26">
        <v>0.12896896984114975</v>
      </c>
      <c r="F842" s="30"/>
      <c r="H842" s="34">
        <f t="shared" ref="H842:H905" si="34">lambdagorro*EXP(-lambdagorro*D842)</f>
        <v>0.32307600842538237</v>
      </c>
      <c r="I842" s="35">
        <f t="shared" si="33"/>
        <v>-1.1298676632405142</v>
      </c>
      <c r="N842" s="30"/>
      <c r="X842" s="30"/>
    </row>
    <row r="843" spans="3:24">
      <c r="C843" t="s">
        <v>844</v>
      </c>
      <c r="D843" s="26">
        <v>0.24126174351906177</v>
      </c>
      <c r="F843" s="30"/>
      <c r="H843" s="34">
        <f t="shared" si="34"/>
        <v>0.31106278785824582</v>
      </c>
      <c r="I843" s="35">
        <f t="shared" ref="I843:I906" si="35">LN(H843)</f>
        <v>-1.1677604969605508</v>
      </c>
      <c r="N843" s="30"/>
      <c r="X843" s="30"/>
    </row>
    <row r="844" spans="3:24">
      <c r="C844" t="s">
        <v>845</v>
      </c>
      <c r="D844" s="26">
        <v>1.5591535292888841</v>
      </c>
      <c r="F844" s="30"/>
      <c r="H844" s="34">
        <f t="shared" si="34"/>
        <v>0.19939274172995156</v>
      </c>
      <c r="I844" s="35">
        <f t="shared" si="35"/>
        <v>-1.6124788226688131</v>
      </c>
      <c r="N844" s="30"/>
      <c r="X844" s="30"/>
    </row>
    <row r="845" spans="3:24">
      <c r="C845" t="s">
        <v>846</v>
      </c>
      <c r="D845" s="26">
        <v>0.86131144378174551</v>
      </c>
      <c r="F845" s="30"/>
      <c r="H845" s="34">
        <f t="shared" si="34"/>
        <v>0.2523358690300645</v>
      </c>
      <c r="I845" s="35">
        <f t="shared" si="35"/>
        <v>-1.3769942652669962</v>
      </c>
      <c r="N845" s="30"/>
      <c r="X845" s="30"/>
    </row>
    <row r="846" spans="3:24">
      <c r="C846" t="s">
        <v>847</v>
      </c>
      <c r="D846" s="26">
        <v>3.1354280648906512</v>
      </c>
      <c r="F846" s="30"/>
      <c r="H846" s="34">
        <f t="shared" si="34"/>
        <v>0.11713975467493591</v>
      </c>
      <c r="I846" s="35">
        <f t="shared" si="35"/>
        <v>-2.1443875726121262</v>
      </c>
      <c r="N846" s="30"/>
      <c r="X846" s="30"/>
    </row>
    <row r="847" spans="3:24">
      <c r="C847" t="s">
        <v>848</v>
      </c>
      <c r="D847" s="26">
        <v>0.56145577954852666</v>
      </c>
      <c r="F847" s="30"/>
      <c r="H847" s="34">
        <f t="shared" si="34"/>
        <v>0.27920501672462927</v>
      </c>
      <c r="I847" s="35">
        <f t="shared" si="35"/>
        <v>-1.2758089400439232</v>
      </c>
      <c r="N847" s="30"/>
      <c r="X847" s="30"/>
    </row>
    <row r="848" spans="3:24">
      <c r="C848" t="s">
        <v>849</v>
      </c>
      <c r="D848" s="26">
        <v>0.10427117418545284</v>
      </c>
      <c r="F848" s="30"/>
      <c r="H848" s="34">
        <f t="shared" si="34"/>
        <v>0.32577983716571007</v>
      </c>
      <c r="I848" s="35">
        <f t="shared" si="35"/>
        <v>-1.1215334718817977</v>
      </c>
      <c r="N848" s="30"/>
      <c r="X848" s="30"/>
    </row>
    <row r="849" spans="3:24">
      <c r="C849" t="s">
        <v>850</v>
      </c>
      <c r="D849" s="26">
        <v>2.579367548362435</v>
      </c>
      <c r="F849" s="30"/>
      <c r="H849" s="34">
        <f t="shared" si="34"/>
        <v>0.1413174151181758</v>
      </c>
      <c r="I849" s="35">
        <f t="shared" si="35"/>
        <v>-1.9567467476422293</v>
      </c>
      <c r="N849" s="30"/>
      <c r="X849" s="30"/>
    </row>
    <row r="850" spans="3:24">
      <c r="C850" t="s">
        <v>851</v>
      </c>
      <c r="D850" s="26">
        <v>0.48807452906905202</v>
      </c>
      <c r="F850" s="30"/>
      <c r="H850" s="34">
        <f t="shared" si="34"/>
        <v>0.28620507658472233</v>
      </c>
      <c r="I850" s="35">
        <f t="shared" si="35"/>
        <v>-1.2510466741249895</v>
      </c>
      <c r="N850" s="30"/>
      <c r="X850" s="30"/>
    </row>
    <row r="851" spans="3:24">
      <c r="C851" t="s">
        <v>852</v>
      </c>
      <c r="D851" s="26">
        <v>1.9880725815720877</v>
      </c>
      <c r="F851" s="30"/>
      <c r="H851" s="34">
        <f t="shared" si="34"/>
        <v>0.17252447452769731</v>
      </c>
      <c r="I851" s="35">
        <f t="shared" si="35"/>
        <v>-1.7572161712549408</v>
      </c>
      <c r="N851" s="30"/>
      <c r="X851" s="30"/>
    </row>
    <row r="852" spans="3:24">
      <c r="C852" t="s">
        <v>853</v>
      </c>
      <c r="D852" s="26">
        <v>0.9188013463659368</v>
      </c>
      <c r="F852" s="30"/>
      <c r="H852" s="34">
        <f t="shared" si="34"/>
        <v>0.24748778612646649</v>
      </c>
      <c r="I852" s="35">
        <f t="shared" si="35"/>
        <v>-1.3963940471750671</v>
      </c>
      <c r="N852" s="30"/>
      <c r="X852" s="30"/>
    </row>
    <row r="853" spans="3:24">
      <c r="C853" t="s">
        <v>854</v>
      </c>
      <c r="D853" s="26">
        <v>1.9242994033260592</v>
      </c>
      <c r="F853" s="30"/>
      <c r="H853" s="34">
        <f t="shared" si="34"/>
        <v>0.17627744761376454</v>
      </c>
      <c r="I853" s="35">
        <f t="shared" si="35"/>
        <v>-1.735696118272668</v>
      </c>
      <c r="N853" s="30"/>
      <c r="X853" s="30"/>
    </row>
    <row r="854" spans="3:24">
      <c r="C854" t="s">
        <v>855</v>
      </c>
      <c r="D854" s="26">
        <v>3.7411715446126896</v>
      </c>
      <c r="F854" s="30"/>
      <c r="H854" s="34">
        <f t="shared" si="34"/>
        <v>9.5484270390627887E-2</v>
      </c>
      <c r="I854" s="35">
        <f t="shared" si="35"/>
        <v>-2.3487937530128371</v>
      </c>
      <c r="N854" s="30"/>
      <c r="X854" s="30"/>
    </row>
    <row r="855" spans="3:24">
      <c r="C855" t="s">
        <v>856</v>
      </c>
      <c r="D855" s="26">
        <v>3.5938456648266568</v>
      </c>
      <c r="F855" s="30"/>
      <c r="H855" s="34">
        <f t="shared" si="34"/>
        <v>0.10035121353286759</v>
      </c>
      <c r="I855" s="35">
        <f t="shared" si="35"/>
        <v>-2.2990791108097448</v>
      </c>
      <c r="N855" s="30"/>
      <c r="X855" s="30"/>
    </row>
    <row r="856" spans="3:24">
      <c r="C856" t="s">
        <v>857</v>
      </c>
      <c r="D856" s="26">
        <v>0.62296656700512965</v>
      </c>
      <c r="F856" s="30"/>
      <c r="H856" s="34">
        <f t="shared" si="34"/>
        <v>0.27346939721465136</v>
      </c>
      <c r="I856" s="35">
        <f t="shared" si="35"/>
        <v>-1.2965655565628722</v>
      </c>
      <c r="N856" s="30"/>
      <c r="X856" s="30"/>
    </row>
    <row r="857" spans="3:24">
      <c r="C857" t="s">
        <v>858</v>
      </c>
      <c r="D857" s="26">
        <v>2.3986119599772517</v>
      </c>
      <c r="F857" s="30"/>
      <c r="H857" s="34">
        <f t="shared" si="34"/>
        <v>0.15020543454254154</v>
      </c>
      <c r="I857" s="35">
        <f t="shared" si="35"/>
        <v>-1.8957513582657679</v>
      </c>
      <c r="N857" s="30"/>
      <c r="X857" s="30"/>
    </row>
    <row r="858" spans="3:24">
      <c r="C858" t="s">
        <v>859</v>
      </c>
      <c r="D858" s="26">
        <v>2.1165391663693178</v>
      </c>
      <c r="F858" s="30"/>
      <c r="H858" s="34">
        <f t="shared" si="34"/>
        <v>0.16520522248521685</v>
      </c>
      <c r="I858" s="35">
        <f t="shared" si="35"/>
        <v>-1.8005668052883035</v>
      </c>
      <c r="N858" s="30"/>
      <c r="X858" s="30"/>
    </row>
    <row r="859" spans="3:24">
      <c r="C859" t="s">
        <v>860</v>
      </c>
      <c r="D859" s="26">
        <v>0.65169497677926169</v>
      </c>
      <c r="F859" s="30"/>
      <c r="H859" s="34">
        <f t="shared" si="34"/>
        <v>0.27083110920801179</v>
      </c>
      <c r="I859" s="35">
        <f t="shared" si="35"/>
        <v>-1.3062598656351074</v>
      </c>
      <c r="N859" s="30"/>
      <c r="X859" s="30"/>
    </row>
    <row r="860" spans="3:24">
      <c r="C860" t="s">
        <v>861</v>
      </c>
      <c r="D860" s="26">
        <v>0.56474904142412297</v>
      </c>
      <c r="F860" s="30"/>
      <c r="H860" s="34">
        <f t="shared" si="34"/>
        <v>0.27889490837099179</v>
      </c>
      <c r="I860" s="35">
        <f t="shared" si="35"/>
        <v>-1.2769202406250848</v>
      </c>
      <c r="N860" s="30"/>
      <c r="X860" s="30"/>
    </row>
    <row r="861" spans="3:24">
      <c r="C861" t="s">
        <v>862</v>
      </c>
      <c r="D861" s="26">
        <v>7.2246369011901859</v>
      </c>
      <c r="F861" s="30"/>
      <c r="H861" s="34">
        <f t="shared" si="34"/>
        <v>2.9473082659745083E-2</v>
      </c>
      <c r="I861" s="35">
        <f t="shared" si="35"/>
        <v>-3.5242778843863136</v>
      </c>
      <c r="N861" s="30"/>
      <c r="X861" s="30"/>
    </row>
    <row r="862" spans="3:24">
      <c r="C862" t="s">
        <v>863</v>
      </c>
      <c r="D862" s="26">
        <v>0.66613525598778978</v>
      </c>
      <c r="F862" s="30"/>
      <c r="H862" s="34">
        <f t="shared" si="34"/>
        <v>0.26951460660261883</v>
      </c>
      <c r="I862" s="35">
        <f t="shared" si="35"/>
        <v>-1.3111326912052474</v>
      </c>
      <c r="N862" s="30"/>
      <c r="X862" s="30"/>
    </row>
    <row r="863" spans="3:24">
      <c r="C863" t="s">
        <v>864</v>
      </c>
      <c r="D863" s="26">
        <v>2.9209402240554354</v>
      </c>
      <c r="F863" s="30"/>
      <c r="H863" s="34">
        <f t="shared" si="34"/>
        <v>0.12593248567459567</v>
      </c>
      <c r="I863" s="35">
        <f t="shared" si="35"/>
        <v>-2.0720093436171716</v>
      </c>
      <c r="N863" s="30"/>
      <c r="X863" s="30"/>
    </row>
    <row r="864" spans="3:24">
      <c r="C864" t="s">
        <v>865</v>
      </c>
      <c r="D864" s="26">
        <v>2.4917081799991911</v>
      </c>
      <c r="F864" s="30"/>
      <c r="H864" s="34">
        <f t="shared" si="34"/>
        <v>0.14556007704053806</v>
      </c>
      <c r="I864" s="35">
        <f t="shared" si="35"/>
        <v>-1.9271663769683396</v>
      </c>
      <c r="N864" s="30"/>
      <c r="X864" s="30"/>
    </row>
    <row r="865" spans="3:24">
      <c r="C865" t="s">
        <v>866</v>
      </c>
      <c r="D865" s="26">
        <v>1.7493002950138745</v>
      </c>
      <c r="F865" s="30"/>
      <c r="H865" s="34">
        <f t="shared" si="34"/>
        <v>0.18700064096731059</v>
      </c>
      <c r="I865" s="35">
        <f t="shared" si="35"/>
        <v>-1.6766432345007478</v>
      </c>
      <c r="N865" s="30"/>
      <c r="X865" s="30"/>
    </row>
    <row r="866" spans="3:24">
      <c r="C866" t="s">
        <v>867</v>
      </c>
      <c r="D866" s="26">
        <v>0.40895454493433558</v>
      </c>
      <c r="F866" s="30"/>
      <c r="H866" s="34">
        <f t="shared" si="34"/>
        <v>0.29394932481556096</v>
      </c>
      <c r="I866" s="35">
        <f t="shared" si="35"/>
        <v>-1.2243478910728576</v>
      </c>
      <c r="N866" s="30"/>
      <c r="X866" s="30"/>
    </row>
    <row r="867" spans="3:24">
      <c r="C867" t="s">
        <v>868</v>
      </c>
      <c r="D867" s="26">
        <v>0.19157527014050102</v>
      </c>
      <c r="F867" s="30"/>
      <c r="H867" s="34">
        <f t="shared" si="34"/>
        <v>0.31632220239534475</v>
      </c>
      <c r="I867" s="35">
        <f t="shared" si="35"/>
        <v>-1.1509939570292358</v>
      </c>
      <c r="N867" s="30"/>
      <c r="X867" s="30"/>
    </row>
    <row r="868" spans="3:24">
      <c r="C868" t="s">
        <v>869</v>
      </c>
      <c r="D868" s="26">
        <v>6.9807734136782376</v>
      </c>
      <c r="F868" s="30"/>
      <c r="H868" s="34">
        <f t="shared" si="34"/>
        <v>3.2001038028521854E-2</v>
      </c>
      <c r="I868" s="35">
        <f t="shared" si="35"/>
        <v>-3.4419869383172159</v>
      </c>
      <c r="N868" s="30"/>
      <c r="X868" s="30"/>
    </row>
    <row r="869" spans="3:24">
      <c r="C869" t="s">
        <v>870</v>
      </c>
      <c r="D869" s="26">
        <v>5.8215347455594149</v>
      </c>
      <c r="F869" s="30"/>
      <c r="H869" s="34">
        <f t="shared" si="34"/>
        <v>4.7320787659056035E-2</v>
      </c>
      <c r="I869" s="35">
        <f t="shared" si="35"/>
        <v>-3.0508055946373638</v>
      </c>
      <c r="N869" s="30"/>
      <c r="X869" s="30"/>
    </row>
    <row r="870" spans="3:24">
      <c r="C870" t="s">
        <v>871</v>
      </c>
      <c r="D870" s="26">
        <v>0.88231570889920796</v>
      </c>
      <c r="F870" s="30"/>
      <c r="H870" s="34">
        <f t="shared" si="34"/>
        <v>0.25055368083178342</v>
      </c>
      <c r="I870" s="35">
        <f t="shared" si="35"/>
        <v>-1.3840820866773966</v>
      </c>
      <c r="N870" s="30"/>
      <c r="X870" s="30"/>
    </row>
    <row r="871" spans="3:24">
      <c r="C871" t="s">
        <v>872</v>
      </c>
      <c r="D871" s="26">
        <v>3.3587067396903056</v>
      </c>
      <c r="F871" s="30"/>
      <c r="H871" s="34">
        <f t="shared" si="34"/>
        <v>0.10863819387955767</v>
      </c>
      <c r="I871" s="35">
        <f t="shared" si="35"/>
        <v>-2.2197322401299222</v>
      </c>
      <c r="N871" s="30"/>
      <c r="X871" s="30"/>
    </row>
    <row r="872" spans="3:24">
      <c r="C872" t="s">
        <v>873</v>
      </c>
      <c r="D872" s="26">
        <v>0.63447783399100277</v>
      </c>
      <c r="F872" s="30"/>
      <c r="H872" s="34">
        <f t="shared" si="34"/>
        <v>0.27240918229193029</v>
      </c>
      <c r="I872" s="35">
        <f t="shared" si="35"/>
        <v>-1.3004499964205407</v>
      </c>
      <c r="N872" s="30"/>
      <c r="X872" s="30"/>
    </row>
    <row r="873" spans="3:24">
      <c r="C873" t="s">
        <v>874</v>
      </c>
      <c r="D873" s="26">
        <v>6.0196021031232245</v>
      </c>
      <c r="F873" s="30"/>
      <c r="H873" s="34">
        <f t="shared" si="34"/>
        <v>4.4261379152513144E-2</v>
      </c>
      <c r="I873" s="35">
        <f t="shared" si="35"/>
        <v>-3.1176427845981349</v>
      </c>
      <c r="N873" s="30"/>
      <c r="X873" s="30"/>
    </row>
    <row r="874" spans="3:24">
      <c r="C874" t="s">
        <v>875</v>
      </c>
      <c r="D874" s="26">
        <v>1.3509402406492543</v>
      </c>
      <c r="F874" s="30"/>
      <c r="H874" s="34">
        <f t="shared" si="34"/>
        <v>0.21390614797032806</v>
      </c>
      <c r="I874" s="35">
        <f t="shared" si="35"/>
        <v>-1.5422179210425548</v>
      </c>
      <c r="N874" s="30"/>
      <c r="X874" s="30"/>
    </row>
    <row r="875" spans="3:24">
      <c r="C875" t="s">
        <v>876</v>
      </c>
      <c r="D875" s="26">
        <v>13.018517680558443</v>
      </c>
      <c r="F875" s="30"/>
      <c r="H875" s="34">
        <f t="shared" si="34"/>
        <v>4.1718143725461504E-3</v>
      </c>
      <c r="I875" s="35">
        <f t="shared" si="35"/>
        <v>-5.4794042364705504</v>
      </c>
      <c r="N875" s="30"/>
      <c r="X875" s="30"/>
    </row>
    <row r="876" spans="3:24">
      <c r="C876" t="s">
        <v>877</v>
      </c>
      <c r="D876" s="26">
        <v>3.4909364999957289</v>
      </c>
      <c r="F876" s="30"/>
      <c r="H876" s="34">
        <f t="shared" si="34"/>
        <v>0.10389726074328411</v>
      </c>
      <c r="I876" s="35">
        <f t="shared" si="35"/>
        <v>-2.2643527455817281</v>
      </c>
      <c r="N876" s="30"/>
      <c r="X876" s="30"/>
    </row>
    <row r="877" spans="3:24">
      <c r="C877" t="s">
        <v>878</v>
      </c>
      <c r="D877" s="26">
        <v>0.53185025110059769</v>
      </c>
      <c r="F877" s="30"/>
      <c r="H877" s="34">
        <f t="shared" si="34"/>
        <v>0.28200833546094622</v>
      </c>
      <c r="I877" s="35">
        <f t="shared" si="35"/>
        <v>-1.2658186501087139</v>
      </c>
      <c r="N877" s="30"/>
      <c r="X877" s="30"/>
    </row>
    <row r="878" spans="3:24">
      <c r="C878" t="s">
        <v>879</v>
      </c>
      <c r="D878" s="26">
        <v>4.92478579051396</v>
      </c>
      <c r="F878" s="30"/>
      <c r="H878" s="34">
        <f t="shared" si="34"/>
        <v>6.4042999331290859E-2</v>
      </c>
      <c r="I878" s="35">
        <f t="shared" si="35"/>
        <v>-2.7482005566709904</v>
      </c>
      <c r="N878" s="30"/>
      <c r="X878" s="30"/>
    </row>
    <row r="879" spans="3:24">
      <c r="C879" t="s">
        <v>880</v>
      </c>
      <c r="D879" s="26">
        <v>1.1251079087127236</v>
      </c>
      <c r="F879" s="30"/>
      <c r="H879" s="34">
        <f t="shared" si="34"/>
        <v>0.23084436729541408</v>
      </c>
      <c r="I879" s="35">
        <f t="shared" si="35"/>
        <v>-1.4660115301734129</v>
      </c>
      <c r="N879" s="30"/>
      <c r="X879" s="30"/>
    </row>
    <row r="880" spans="3:24">
      <c r="C880" t="s">
        <v>881</v>
      </c>
      <c r="D880" s="26">
        <v>1.983880389855726</v>
      </c>
      <c r="F880" s="30"/>
      <c r="H880" s="34">
        <f t="shared" si="34"/>
        <v>0.17276870752844126</v>
      </c>
      <c r="I880" s="35">
        <f t="shared" si="35"/>
        <v>-1.7558015297029719</v>
      </c>
      <c r="N880" s="30"/>
      <c r="X880" s="30"/>
    </row>
    <row r="881" spans="3:24">
      <c r="C881" t="s">
        <v>882</v>
      </c>
      <c r="D881" s="26">
        <v>4.0099304787850176</v>
      </c>
      <c r="F881" s="30"/>
      <c r="H881" s="34">
        <f t="shared" si="34"/>
        <v>8.7205699659668942E-2</v>
      </c>
      <c r="I881" s="35">
        <f t="shared" si="35"/>
        <v>-2.4394855871336776</v>
      </c>
      <c r="N881" s="30"/>
      <c r="X881" s="30"/>
    </row>
    <row r="882" spans="3:24">
      <c r="C882" t="s">
        <v>883</v>
      </c>
      <c r="D882" s="26">
        <v>0.78075164739798519</v>
      </c>
      <c r="F882" s="30"/>
      <c r="H882" s="34">
        <f t="shared" si="34"/>
        <v>0.25928961892871522</v>
      </c>
      <c r="I882" s="35">
        <f t="shared" si="35"/>
        <v>-1.3498096222226836</v>
      </c>
      <c r="N882" s="30"/>
      <c r="X882" s="30"/>
    </row>
    <row r="883" spans="3:24">
      <c r="C883" t="s">
        <v>884</v>
      </c>
      <c r="D883" s="26">
        <v>5.0693630808574417</v>
      </c>
      <c r="F883" s="30"/>
      <c r="H883" s="34">
        <f t="shared" si="34"/>
        <v>6.0993517176845931E-2</v>
      </c>
      <c r="I883" s="35">
        <f t="shared" si="35"/>
        <v>-2.7969876962459086</v>
      </c>
      <c r="N883" s="30"/>
      <c r="X883" s="30"/>
    </row>
    <row r="884" spans="3:24">
      <c r="C884" t="s">
        <v>885</v>
      </c>
      <c r="D884" s="26">
        <v>1.1068572535489396</v>
      </c>
      <c r="F884" s="30"/>
      <c r="H884" s="34">
        <f t="shared" si="34"/>
        <v>0.23227043791023075</v>
      </c>
      <c r="I884" s="35">
        <f t="shared" si="35"/>
        <v>-1.459852905546448</v>
      </c>
      <c r="N884" s="30"/>
      <c r="X884" s="30"/>
    </row>
    <row r="885" spans="3:24">
      <c r="C885" t="s">
        <v>886</v>
      </c>
      <c r="D885" s="26">
        <v>0.6811613409931021</v>
      </c>
      <c r="F885" s="30"/>
      <c r="H885" s="34">
        <f t="shared" si="34"/>
        <v>0.26815149051702075</v>
      </c>
      <c r="I885" s="35">
        <f t="shared" si="35"/>
        <v>-1.3162031950490887</v>
      </c>
      <c r="N885" s="30"/>
      <c r="X885" s="30"/>
    </row>
    <row r="886" spans="3:24">
      <c r="C886" t="s">
        <v>887</v>
      </c>
      <c r="D886" s="26">
        <v>10.028472382048964</v>
      </c>
      <c r="F886" s="30"/>
      <c r="H886" s="34">
        <f t="shared" si="34"/>
        <v>1.1442473404448528E-2</v>
      </c>
      <c r="I886" s="35">
        <f t="shared" si="35"/>
        <v>-4.4704231097172178</v>
      </c>
      <c r="N886" s="30"/>
      <c r="X886" s="30"/>
    </row>
    <row r="887" spans="3:24">
      <c r="C887" t="s">
        <v>888</v>
      </c>
      <c r="D887" s="26">
        <v>1.9021889788452557</v>
      </c>
      <c r="F887" s="30"/>
      <c r="H887" s="34">
        <f t="shared" si="34"/>
        <v>0.17759758846865481</v>
      </c>
      <c r="I887" s="35">
        <f t="shared" si="35"/>
        <v>-1.7282350269585143</v>
      </c>
      <c r="N887" s="30"/>
      <c r="X887" s="30"/>
    </row>
    <row r="888" spans="3:24">
      <c r="C888" t="s">
        <v>889</v>
      </c>
      <c r="D888" s="26">
        <v>0.16417811088467438</v>
      </c>
      <c r="F888" s="30"/>
      <c r="H888" s="34">
        <f t="shared" si="34"/>
        <v>0.31926018740629952</v>
      </c>
      <c r="I888" s="35">
        <f t="shared" si="35"/>
        <v>-1.141748874143848</v>
      </c>
      <c r="N888" s="30"/>
      <c r="X888" s="30"/>
    </row>
    <row r="889" spans="3:24">
      <c r="C889" t="s">
        <v>890</v>
      </c>
      <c r="D889" s="26">
        <v>2.1099225260785741</v>
      </c>
      <c r="F889" s="30"/>
      <c r="H889" s="34">
        <f t="shared" si="34"/>
        <v>0.16557449884068215</v>
      </c>
      <c r="I889" s="35">
        <f t="shared" si="35"/>
        <v>-1.7983340413969995</v>
      </c>
      <c r="N889" s="30"/>
      <c r="X889" s="30"/>
    </row>
    <row r="890" spans="3:24">
      <c r="C890" t="s">
        <v>891</v>
      </c>
      <c r="D890" s="26">
        <v>10.40458139752047</v>
      </c>
      <c r="F890" s="30"/>
      <c r="H890" s="34">
        <f t="shared" si="34"/>
        <v>1.0078610410107517E-2</v>
      </c>
      <c r="I890" s="35">
        <f t="shared" si="35"/>
        <v>-4.597339881982073</v>
      </c>
      <c r="N890" s="30"/>
      <c r="X890" s="30"/>
    </row>
    <row r="891" spans="3:24">
      <c r="C891" t="s">
        <v>892</v>
      </c>
      <c r="D891" s="26">
        <v>10.515769508047672</v>
      </c>
      <c r="F891" s="30"/>
      <c r="H891" s="34">
        <f t="shared" si="34"/>
        <v>9.7074664671298033E-3</v>
      </c>
      <c r="I891" s="35">
        <f t="shared" si="35"/>
        <v>-4.6348599506904744</v>
      </c>
      <c r="N891" s="30"/>
      <c r="X891" s="30"/>
    </row>
    <row r="892" spans="3:24">
      <c r="C892" t="s">
        <v>893</v>
      </c>
      <c r="D892" s="26">
        <v>0.34664544959239685</v>
      </c>
      <c r="F892" s="30"/>
      <c r="H892" s="34">
        <f t="shared" si="34"/>
        <v>0.30019533842428359</v>
      </c>
      <c r="I892" s="35">
        <f t="shared" si="35"/>
        <v>-1.2033218881369054</v>
      </c>
      <c r="N892" s="30"/>
      <c r="X892" s="30"/>
    </row>
    <row r="893" spans="3:24">
      <c r="C893" t="s">
        <v>894</v>
      </c>
      <c r="D893" s="26">
        <v>8.1759995936008583</v>
      </c>
      <c r="F893" s="30"/>
      <c r="H893" s="34">
        <f t="shared" si="34"/>
        <v>2.1379726803536142E-2</v>
      </c>
      <c r="I893" s="35">
        <f t="shared" si="35"/>
        <v>-3.8453121515989581</v>
      </c>
      <c r="N893" s="30"/>
      <c r="X893" s="30"/>
    </row>
    <row r="894" spans="3:24">
      <c r="C894" t="s">
        <v>895</v>
      </c>
      <c r="D894" s="26">
        <v>0.43107866005085754</v>
      </c>
      <c r="F894" s="30"/>
      <c r="H894" s="34">
        <f t="shared" si="34"/>
        <v>0.29176295561201454</v>
      </c>
      <c r="I894" s="35">
        <f t="shared" si="35"/>
        <v>-1.2318136022478074</v>
      </c>
      <c r="N894" s="30"/>
      <c r="X894" s="30"/>
    </row>
    <row r="895" spans="3:24">
      <c r="C895" t="s">
        <v>896</v>
      </c>
      <c r="D895" s="26">
        <v>0.82000599430209875</v>
      </c>
      <c r="F895" s="30"/>
      <c r="H895" s="34">
        <f t="shared" si="34"/>
        <v>0.25587765093627729</v>
      </c>
      <c r="I895" s="35">
        <f t="shared" si="35"/>
        <v>-1.3630558747757879</v>
      </c>
      <c r="N895" s="30"/>
      <c r="X895" s="30"/>
    </row>
    <row r="896" spans="3:24">
      <c r="C896" t="s">
        <v>897</v>
      </c>
      <c r="D896" s="26">
        <v>1.0443452044045696</v>
      </c>
      <c r="F896" s="30"/>
      <c r="H896" s="34">
        <f t="shared" si="34"/>
        <v>0.23722210696786475</v>
      </c>
      <c r="I896" s="35">
        <f t="shared" si="35"/>
        <v>-1.4387584165055001</v>
      </c>
      <c r="N896" s="30"/>
      <c r="X896" s="30"/>
    </row>
    <row r="897" spans="3:24">
      <c r="C897" t="s">
        <v>898</v>
      </c>
      <c r="D897" s="26">
        <v>1.0438453799914864</v>
      </c>
      <c r="F897" s="30"/>
      <c r="H897" s="34">
        <f t="shared" si="34"/>
        <v>0.23726212120337922</v>
      </c>
      <c r="I897" s="35">
        <f t="shared" si="35"/>
        <v>-1.4385897523719688</v>
      </c>
      <c r="N897" s="30"/>
      <c r="X897" s="30"/>
    </row>
    <row r="898" spans="3:24">
      <c r="C898" t="s">
        <v>899</v>
      </c>
      <c r="D898" s="26">
        <v>5.8008337805840329</v>
      </c>
      <c r="F898" s="30"/>
      <c r="H898" s="34">
        <f t="shared" si="34"/>
        <v>4.7652503025025474E-2</v>
      </c>
      <c r="I898" s="35">
        <f t="shared" si="35"/>
        <v>-3.0438201208801088</v>
      </c>
      <c r="N898" s="30"/>
      <c r="X898" s="30"/>
    </row>
    <row r="899" spans="3:24">
      <c r="C899" t="s">
        <v>900</v>
      </c>
      <c r="D899" s="26">
        <v>6.6602009379177751</v>
      </c>
      <c r="F899" s="30"/>
      <c r="H899" s="34">
        <f t="shared" si="34"/>
        <v>3.5656964556649615E-2</v>
      </c>
      <c r="I899" s="35">
        <f t="shared" si="35"/>
        <v>-3.333810791969154</v>
      </c>
      <c r="N899" s="30"/>
      <c r="X899" s="30"/>
    </row>
    <row r="900" spans="3:24">
      <c r="C900" t="s">
        <v>901</v>
      </c>
      <c r="D900" s="26">
        <v>0.97260551950237173</v>
      </c>
      <c r="F900" s="30"/>
      <c r="H900" s="34">
        <f t="shared" si="34"/>
        <v>0.24303493231571477</v>
      </c>
      <c r="I900" s="35">
        <f t="shared" si="35"/>
        <v>-1.4145500915876026</v>
      </c>
      <c r="N900" s="30"/>
      <c r="X900" s="30"/>
    </row>
    <row r="901" spans="3:24">
      <c r="C901" t="s">
        <v>902</v>
      </c>
      <c r="D901" s="26">
        <v>0.32173931240439602</v>
      </c>
      <c r="F901" s="30"/>
      <c r="H901" s="34">
        <f t="shared" si="34"/>
        <v>0.30272896080127043</v>
      </c>
      <c r="I901" s="35">
        <f t="shared" si="35"/>
        <v>-1.1949173926011523</v>
      </c>
      <c r="N901" s="30"/>
      <c r="X901" s="30"/>
    </row>
    <row r="902" spans="3:24">
      <c r="C902" t="s">
        <v>903</v>
      </c>
      <c r="D902" s="26">
        <v>6.5831281886113695</v>
      </c>
      <c r="F902" s="30"/>
      <c r="H902" s="34">
        <f t="shared" si="34"/>
        <v>3.6596493773709361E-2</v>
      </c>
      <c r="I902" s="35">
        <f t="shared" si="35"/>
        <v>-3.3078028416963199</v>
      </c>
      <c r="N902" s="30"/>
      <c r="X902" s="30"/>
    </row>
    <row r="903" spans="3:24">
      <c r="C903" t="s">
        <v>904</v>
      </c>
      <c r="D903" s="26">
        <v>1.98727170111514</v>
      </c>
      <c r="F903" s="30"/>
      <c r="H903" s="34">
        <f t="shared" si="34"/>
        <v>0.17257110634821007</v>
      </c>
      <c r="I903" s="35">
        <f t="shared" si="35"/>
        <v>-1.7569459167319577</v>
      </c>
      <c r="N903" s="30"/>
      <c r="X903" s="30"/>
    </row>
    <row r="904" spans="3:24">
      <c r="C904" t="s">
        <v>905</v>
      </c>
      <c r="D904" s="26">
        <v>3.2456062644890431</v>
      </c>
      <c r="F904" s="30"/>
      <c r="H904" s="34">
        <f t="shared" si="34"/>
        <v>0.11286455018946071</v>
      </c>
      <c r="I904" s="35">
        <f t="shared" si="35"/>
        <v>-2.1815668501400807</v>
      </c>
      <c r="N904" s="30"/>
      <c r="X904" s="30"/>
    </row>
    <row r="905" spans="3:24">
      <c r="C905" t="s">
        <v>906</v>
      </c>
      <c r="D905" s="26">
        <v>1.2348252857330775</v>
      </c>
      <c r="F905" s="30"/>
      <c r="H905" s="34">
        <f t="shared" si="34"/>
        <v>0.2224539189626436</v>
      </c>
      <c r="I905" s="35">
        <f t="shared" si="35"/>
        <v>-1.5030353046110785</v>
      </c>
      <c r="N905" s="30"/>
      <c r="X905" s="30"/>
    </row>
    <row r="906" spans="3:24">
      <c r="C906" t="s">
        <v>907</v>
      </c>
      <c r="D906" s="26">
        <v>1.3440517517081676</v>
      </c>
      <c r="F906" s="30"/>
      <c r="H906" s="34">
        <f t="shared" ref="H906:H969" si="36">lambdagorro*EXP(-lambdagorro*D906)</f>
        <v>0.21440395080301763</v>
      </c>
      <c r="I906" s="35">
        <f t="shared" si="35"/>
        <v>-1.539893422702389</v>
      </c>
      <c r="N906" s="30"/>
      <c r="X906" s="30"/>
    </row>
    <row r="907" spans="3:24">
      <c r="C907" t="s">
        <v>908</v>
      </c>
      <c r="D907" s="26">
        <v>0.49087367445650509</v>
      </c>
      <c r="F907" s="30"/>
      <c r="H907" s="34">
        <f t="shared" si="36"/>
        <v>0.28593486561814896</v>
      </c>
      <c r="I907" s="35">
        <f t="shared" ref="I907:I970" si="37">LN(H907)</f>
        <v>-1.2519912366934518</v>
      </c>
      <c r="N907" s="30"/>
      <c r="X907" s="30"/>
    </row>
    <row r="908" spans="3:24">
      <c r="C908" t="s">
        <v>909</v>
      </c>
      <c r="D908" s="26">
        <v>3.5602796523798999</v>
      </c>
      <c r="F908" s="30"/>
      <c r="H908" s="34">
        <f t="shared" si="36"/>
        <v>0.10149432754244463</v>
      </c>
      <c r="I908" s="35">
        <f t="shared" si="37"/>
        <v>-2.287752368343325</v>
      </c>
      <c r="N908" s="30"/>
      <c r="X908" s="30"/>
    </row>
    <row r="909" spans="3:24">
      <c r="C909" t="s">
        <v>910</v>
      </c>
      <c r="D909" s="26">
        <v>4.0183858387485456</v>
      </c>
      <c r="F909" s="30"/>
      <c r="H909" s="34">
        <f t="shared" si="36"/>
        <v>8.6957236031677709E-2</v>
      </c>
      <c r="I909" s="35">
        <f t="shared" si="37"/>
        <v>-2.4423388210386485</v>
      </c>
      <c r="N909" s="30"/>
      <c r="X909" s="30"/>
    </row>
    <row r="910" spans="3:24">
      <c r="C910" t="s">
        <v>911</v>
      </c>
      <c r="D910" s="26">
        <v>9.5206999049219657E-2</v>
      </c>
      <c r="F910" s="30"/>
      <c r="H910" s="34">
        <f t="shared" si="36"/>
        <v>0.32677781780832243</v>
      </c>
      <c r="I910" s="35">
        <f t="shared" si="37"/>
        <v>-1.1184747952635523</v>
      </c>
      <c r="N910" s="30"/>
      <c r="X910" s="30"/>
    </row>
    <row r="911" spans="3:24">
      <c r="C911" t="s">
        <v>912</v>
      </c>
      <c r="D911" s="26">
        <v>0.34671083569649164</v>
      </c>
      <c r="F911" s="30"/>
      <c r="H911" s="34">
        <f t="shared" si="36"/>
        <v>0.3001887148884646</v>
      </c>
      <c r="I911" s="35">
        <f t="shared" si="37"/>
        <v>-1.2033439524665048</v>
      </c>
      <c r="N911" s="30"/>
      <c r="X911" s="30"/>
    </row>
    <row r="912" spans="3:24">
      <c r="C912" t="s">
        <v>913</v>
      </c>
      <c r="D912" s="26">
        <v>5.1430667063006386</v>
      </c>
      <c r="F912" s="30"/>
      <c r="H912" s="34">
        <f t="shared" si="36"/>
        <v>5.9495253271949357E-2</v>
      </c>
      <c r="I912" s="35">
        <f t="shared" si="37"/>
        <v>-2.8218587465549301</v>
      </c>
      <c r="N912" s="30"/>
      <c r="X912" s="30"/>
    </row>
    <row r="913" spans="3:24">
      <c r="C913" t="s">
        <v>914</v>
      </c>
      <c r="D913" s="26">
        <v>4.1277297853347825</v>
      </c>
      <c r="F913" s="30"/>
      <c r="H913" s="34">
        <f t="shared" si="36"/>
        <v>8.3807181038440773E-2</v>
      </c>
      <c r="I913" s="35">
        <f t="shared" si="37"/>
        <v>-2.4792365825826739</v>
      </c>
      <c r="N913" s="30"/>
      <c r="X913" s="30"/>
    </row>
    <row r="914" spans="3:24">
      <c r="C914" t="s">
        <v>915</v>
      </c>
      <c r="D914" s="26">
        <v>9.310613694574614E-2</v>
      </c>
      <c r="F914" s="30"/>
      <c r="H914" s="34">
        <f t="shared" si="36"/>
        <v>0.32700956225791428</v>
      </c>
      <c r="I914" s="35">
        <f t="shared" si="37"/>
        <v>-1.117765866133491</v>
      </c>
      <c r="N914" s="30"/>
      <c r="X914" s="30"/>
    </row>
    <row r="915" spans="3:24">
      <c r="C915" t="s">
        <v>916</v>
      </c>
      <c r="D915" s="26">
        <v>7.0664911092629197</v>
      </c>
      <c r="F915" s="30"/>
      <c r="H915" s="34">
        <f t="shared" si="36"/>
        <v>3.108866182587788E-2</v>
      </c>
      <c r="I915" s="35">
        <f t="shared" si="37"/>
        <v>-3.4709120977844807</v>
      </c>
      <c r="N915" s="30"/>
      <c r="X915" s="30"/>
    </row>
    <row r="916" spans="3:24">
      <c r="C916" t="s">
        <v>917</v>
      </c>
      <c r="D916" s="26">
        <v>8.4368029328063958</v>
      </c>
      <c r="F916" s="30"/>
      <c r="H916" s="34">
        <f t="shared" si="36"/>
        <v>1.9578575528131869E-2</v>
      </c>
      <c r="I916" s="35">
        <f t="shared" si="37"/>
        <v>-3.9333193958985055</v>
      </c>
      <c r="N916" s="30"/>
      <c r="X916" s="30"/>
    </row>
    <row r="917" spans="3:24">
      <c r="C917" t="s">
        <v>918</v>
      </c>
      <c r="D917" s="26">
        <v>2.4159553866866843</v>
      </c>
      <c r="F917" s="30"/>
      <c r="H917" s="34">
        <f t="shared" si="36"/>
        <v>0.14932892711728921</v>
      </c>
      <c r="I917" s="35">
        <f t="shared" si="37"/>
        <v>-1.9016038415815792</v>
      </c>
      <c r="N917" s="30"/>
      <c r="X917" s="30"/>
    </row>
    <row r="918" spans="3:24">
      <c r="C918" t="s">
        <v>919</v>
      </c>
      <c r="D918" s="26">
        <v>0.56439950533639771</v>
      </c>
      <c r="F918" s="30"/>
      <c r="H918" s="34">
        <f t="shared" si="36"/>
        <v>0.27892780591633987</v>
      </c>
      <c r="I918" s="35">
        <f t="shared" si="37"/>
        <v>-1.2768022908014449</v>
      </c>
      <c r="N918" s="30"/>
      <c r="X918" s="30"/>
    </row>
    <row r="919" spans="3:24">
      <c r="C919" t="s">
        <v>920</v>
      </c>
      <c r="D919" s="26">
        <v>1.9439024988207854</v>
      </c>
      <c r="F919" s="30"/>
      <c r="H919" s="34">
        <f t="shared" si="36"/>
        <v>0.17511522038324162</v>
      </c>
      <c r="I919" s="35">
        <f t="shared" si="37"/>
        <v>-1.742311119520302</v>
      </c>
      <c r="N919" s="30"/>
      <c r="X919" s="30"/>
    </row>
    <row r="920" spans="3:24">
      <c r="C920" t="s">
        <v>921</v>
      </c>
      <c r="D920" s="26">
        <v>1.9135049889487212</v>
      </c>
      <c r="F920" s="30"/>
      <c r="H920" s="34">
        <f t="shared" si="36"/>
        <v>0.17692071616830662</v>
      </c>
      <c r="I920" s="35">
        <f t="shared" si="37"/>
        <v>-1.7320535780119843</v>
      </c>
      <c r="N920" s="30"/>
      <c r="X920" s="30"/>
    </row>
    <row r="921" spans="3:24">
      <c r="C921" t="s">
        <v>922</v>
      </c>
      <c r="D921" s="26">
        <v>2.4429957281661596</v>
      </c>
      <c r="F921" s="30"/>
      <c r="H921" s="34">
        <f t="shared" si="36"/>
        <v>0.14797254673457289</v>
      </c>
      <c r="I921" s="35">
        <f t="shared" si="37"/>
        <v>-1.9107285174610238</v>
      </c>
      <c r="N921" s="30"/>
      <c r="X921" s="30"/>
    </row>
    <row r="922" spans="3:24">
      <c r="C922" t="s">
        <v>923</v>
      </c>
      <c r="D922" s="26">
        <v>3.4502443425872698</v>
      </c>
      <c r="F922" s="30"/>
      <c r="H922" s="34">
        <f t="shared" si="36"/>
        <v>0.10533375946489418</v>
      </c>
      <c r="I922" s="35">
        <f t="shared" si="37"/>
        <v>-2.250621308518725</v>
      </c>
      <c r="N922" s="30"/>
      <c r="X922" s="30"/>
    </row>
    <row r="923" spans="3:24">
      <c r="C923" t="s">
        <v>924</v>
      </c>
      <c r="D923" s="26">
        <v>6.2779137685892792</v>
      </c>
      <c r="F923" s="30"/>
      <c r="H923" s="34">
        <f t="shared" si="36"/>
        <v>4.0566640136611404E-2</v>
      </c>
      <c r="I923" s="35">
        <f t="shared" si="37"/>
        <v>-3.2048092216435511</v>
      </c>
      <c r="N923" s="30"/>
      <c r="X923" s="30"/>
    </row>
    <row r="924" spans="3:24">
      <c r="C924" t="s">
        <v>925</v>
      </c>
      <c r="D924" s="26">
        <v>2.6752565121361074</v>
      </c>
      <c r="F924" s="30"/>
      <c r="H924" s="34">
        <f t="shared" si="36"/>
        <v>0.13681793635229472</v>
      </c>
      <c r="I924" s="35">
        <f t="shared" si="37"/>
        <v>-1.9891041687019702</v>
      </c>
      <c r="N924" s="30"/>
      <c r="X924" s="30"/>
    </row>
    <row r="925" spans="3:24">
      <c r="C925" t="s">
        <v>926</v>
      </c>
      <c r="D925" s="26">
        <v>3.6847839644509879</v>
      </c>
      <c r="F925" s="30"/>
      <c r="H925" s="34">
        <f t="shared" si="36"/>
        <v>9.7318522189657655E-2</v>
      </c>
      <c r="I925" s="35">
        <f t="shared" si="37"/>
        <v>-2.3297659462452245</v>
      </c>
      <c r="N925" s="30"/>
      <c r="X925" s="30"/>
    </row>
    <row r="926" spans="3:24">
      <c r="C926" t="s">
        <v>927</v>
      </c>
      <c r="D926" s="26">
        <v>0.65291633714863873</v>
      </c>
      <c r="F926" s="30"/>
      <c r="H926" s="34">
        <f t="shared" si="36"/>
        <v>0.2707195107601536</v>
      </c>
      <c r="I926" s="35">
        <f t="shared" si="37"/>
        <v>-1.3066720097461952</v>
      </c>
      <c r="N926" s="30"/>
      <c r="X926" s="30"/>
    </row>
    <row r="927" spans="3:24">
      <c r="C927" t="s">
        <v>928</v>
      </c>
      <c r="D927" s="26">
        <v>2.5469274082953048</v>
      </c>
      <c r="F927" s="30"/>
      <c r="H927" s="34">
        <f t="shared" si="36"/>
        <v>0.14287288970810594</v>
      </c>
      <c r="I927" s="35">
        <f t="shared" si="37"/>
        <v>-1.9457999271732265</v>
      </c>
      <c r="N927" s="30"/>
      <c r="X927" s="30"/>
    </row>
    <row r="928" spans="3:24">
      <c r="C928" t="s">
        <v>929</v>
      </c>
      <c r="D928" s="26">
        <v>1.3925966465894724</v>
      </c>
      <c r="F928" s="30"/>
      <c r="H928" s="34">
        <f t="shared" si="36"/>
        <v>0.21092034246311697</v>
      </c>
      <c r="I928" s="35">
        <f t="shared" si="37"/>
        <v>-1.5562747406576314</v>
      </c>
      <c r="N928" s="30"/>
      <c r="X928" s="30"/>
    </row>
    <row r="929" spans="3:24">
      <c r="C929" t="s">
        <v>930</v>
      </c>
      <c r="D929" s="26">
        <v>4.1348698483179849</v>
      </c>
      <c r="F929" s="30"/>
      <c r="H929" s="34">
        <f t="shared" si="36"/>
        <v>8.3605499817002479E-2</v>
      </c>
      <c r="I929" s="35">
        <f t="shared" si="37"/>
        <v>-2.4816459737706511</v>
      </c>
      <c r="N929" s="30"/>
      <c r="X929" s="30"/>
    </row>
    <row r="930" spans="3:24">
      <c r="C930" t="s">
        <v>931</v>
      </c>
      <c r="D930" s="26">
        <v>5.491293535435231</v>
      </c>
      <c r="F930" s="30"/>
      <c r="H930" s="34">
        <f t="shared" si="36"/>
        <v>5.2899215763584945E-2</v>
      </c>
      <c r="I930" s="35">
        <f t="shared" si="37"/>
        <v>-2.9393667651127457</v>
      </c>
      <c r="N930" s="30"/>
      <c r="X930" s="30"/>
    </row>
    <row r="931" spans="3:24">
      <c r="C931" t="s">
        <v>932</v>
      </c>
      <c r="D931" s="26">
        <v>0.69136202514139355</v>
      </c>
      <c r="F931" s="30"/>
      <c r="H931" s="34">
        <f t="shared" si="36"/>
        <v>0.26723004949392876</v>
      </c>
      <c r="I931" s="35">
        <f t="shared" si="37"/>
        <v>-1.3196453829620036</v>
      </c>
      <c r="N931" s="30"/>
      <c r="X931" s="30"/>
    </row>
    <row r="932" spans="3:24">
      <c r="C932" t="s">
        <v>933</v>
      </c>
      <c r="D932" s="26">
        <v>1.8215612221536124</v>
      </c>
      <c r="F932" s="30"/>
      <c r="H932" s="34">
        <f t="shared" si="36"/>
        <v>0.18249592208885332</v>
      </c>
      <c r="I932" s="35">
        <f t="shared" si="37"/>
        <v>-1.7010274509278498</v>
      </c>
      <c r="N932" s="30"/>
      <c r="X932" s="30"/>
    </row>
    <row r="933" spans="3:24">
      <c r="C933" t="s">
        <v>934</v>
      </c>
      <c r="D933" s="26">
        <v>2.7397045891486598</v>
      </c>
      <c r="F933" s="30"/>
      <c r="H933" s="34">
        <f t="shared" si="36"/>
        <v>0.13387456974270093</v>
      </c>
      <c r="I933" s="35">
        <f t="shared" si="37"/>
        <v>-2.0108519640927711</v>
      </c>
      <c r="N933" s="30"/>
      <c r="X933" s="30"/>
    </row>
    <row r="934" spans="3:24">
      <c r="C934" t="s">
        <v>935</v>
      </c>
      <c r="D934" s="26">
        <v>0.78666267876682339</v>
      </c>
      <c r="F934" s="30"/>
      <c r="H934" s="34">
        <f t="shared" si="36"/>
        <v>0.25877294017203056</v>
      </c>
      <c r="I934" s="35">
        <f t="shared" si="37"/>
        <v>-1.3518042806627337</v>
      </c>
      <c r="N934" s="30"/>
      <c r="X934" s="30"/>
    </row>
    <row r="935" spans="3:24">
      <c r="C935" t="s">
        <v>936</v>
      </c>
      <c r="D935" s="26">
        <v>0.68625824308226302</v>
      </c>
      <c r="F935" s="30"/>
      <c r="H935" s="34">
        <f t="shared" si="36"/>
        <v>0.26769068427225873</v>
      </c>
      <c r="I935" s="35">
        <f t="shared" si="37"/>
        <v>-1.3179231281937258</v>
      </c>
      <c r="N935" s="30"/>
      <c r="X935" s="30"/>
    </row>
    <row r="936" spans="3:24">
      <c r="C936" t="s">
        <v>937</v>
      </c>
      <c r="D936" s="26">
        <v>11.212185451338861</v>
      </c>
      <c r="F936" s="30"/>
      <c r="H936" s="34">
        <f t="shared" si="36"/>
        <v>7.6744146078653024E-3</v>
      </c>
      <c r="I936" s="35">
        <f t="shared" si="37"/>
        <v>-4.8698632610086179</v>
      </c>
      <c r="N936" s="30"/>
      <c r="X936" s="30"/>
    </row>
    <row r="937" spans="3:24">
      <c r="C937" t="s">
        <v>938</v>
      </c>
      <c r="D937" s="26">
        <v>1.3457272714950435</v>
      </c>
      <c r="F937" s="30"/>
      <c r="H937" s="34">
        <f t="shared" si="36"/>
        <v>0.21428276134292842</v>
      </c>
      <c r="I937" s="35">
        <f t="shared" si="37"/>
        <v>-1.5404588214417669</v>
      </c>
      <c r="N937" s="30"/>
      <c r="X937" s="30"/>
    </row>
    <row r="938" spans="3:24">
      <c r="C938" t="s">
        <v>939</v>
      </c>
      <c r="D938" s="26">
        <v>0.41663687020370532</v>
      </c>
      <c r="F938" s="30"/>
      <c r="H938" s="34">
        <f t="shared" si="36"/>
        <v>0.29318828456373869</v>
      </c>
      <c r="I938" s="35">
        <f t="shared" si="37"/>
        <v>-1.226940266917544</v>
      </c>
      <c r="N938" s="30"/>
      <c r="X938" s="30"/>
    </row>
    <row r="939" spans="3:24">
      <c r="C939" t="s">
        <v>940</v>
      </c>
      <c r="D939" s="26">
        <v>10.606914359017535</v>
      </c>
      <c r="F939" s="30"/>
      <c r="H939" s="34">
        <f t="shared" si="36"/>
        <v>9.4134431764190014E-3</v>
      </c>
      <c r="I939" s="35">
        <f t="shared" si="37"/>
        <v>-4.665616486210248</v>
      </c>
      <c r="N939" s="30"/>
      <c r="X939" s="30"/>
    </row>
    <row r="940" spans="3:24">
      <c r="C940" t="s">
        <v>941</v>
      </c>
      <c r="D940" s="26">
        <v>1.7168160224115236</v>
      </c>
      <c r="F940" s="30"/>
      <c r="H940" s="34">
        <f t="shared" si="36"/>
        <v>0.18906176437941147</v>
      </c>
      <c r="I940" s="35">
        <f t="shared" si="37"/>
        <v>-1.6656815216503036</v>
      </c>
      <c r="N940" s="30"/>
      <c r="X940" s="30"/>
    </row>
    <row r="941" spans="3:24">
      <c r="C941" t="s">
        <v>942</v>
      </c>
      <c r="D941" s="26">
        <v>3.0444782553340439</v>
      </c>
      <c r="F941" s="30"/>
      <c r="H941" s="34">
        <f t="shared" si="36"/>
        <v>0.12079059491368759</v>
      </c>
      <c r="I941" s="35">
        <f t="shared" si="37"/>
        <v>-2.1136968531871823</v>
      </c>
      <c r="N941" s="30"/>
      <c r="X941" s="30"/>
    </row>
    <row r="942" spans="3:24">
      <c r="C942" t="s">
        <v>943</v>
      </c>
      <c r="D942" s="26">
        <v>1.8930897226156504</v>
      </c>
      <c r="F942" s="30"/>
      <c r="H942" s="34">
        <f t="shared" si="36"/>
        <v>0.17814374251840204</v>
      </c>
      <c r="I942" s="35">
        <f t="shared" si="37"/>
        <v>-1.7251645123386383</v>
      </c>
      <c r="N942" s="30"/>
      <c r="X942" s="30"/>
    </row>
    <row r="943" spans="3:24">
      <c r="C943" t="s">
        <v>944</v>
      </c>
      <c r="D943" s="26">
        <v>1.6134984092131972</v>
      </c>
      <c r="F943" s="30"/>
      <c r="H943" s="34">
        <f t="shared" si="36"/>
        <v>0.19576950105211058</v>
      </c>
      <c r="I943" s="35">
        <f t="shared" si="37"/>
        <v>-1.6308173268401855</v>
      </c>
      <c r="N943" s="30"/>
      <c r="X943" s="30"/>
    </row>
    <row r="944" spans="3:24">
      <c r="C944" t="s">
        <v>945</v>
      </c>
      <c r="D944" s="26">
        <v>2.2616233558793115</v>
      </c>
      <c r="F944" s="30"/>
      <c r="H944" s="34">
        <f t="shared" si="36"/>
        <v>0.15731187228302934</v>
      </c>
      <c r="I944" s="35">
        <f t="shared" si="37"/>
        <v>-1.8495249963494425</v>
      </c>
      <c r="N944" s="30"/>
      <c r="X944" s="30"/>
    </row>
    <row r="945" spans="3:24">
      <c r="C945" t="s">
        <v>946</v>
      </c>
      <c r="D945" s="26">
        <v>2.317671295494609</v>
      </c>
      <c r="F945" s="30"/>
      <c r="H945" s="34">
        <f t="shared" si="36"/>
        <v>0.15436456137465299</v>
      </c>
      <c r="I945" s="35">
        <f t="shared" si="37"/>
        <v>-1.8684381925118674</v>
      </c>
      <c r="N945" s="30"/>
      <c r="X945" s="30"/>
    </row>
    <row r="946" spans="3:24">
      <c r="C946" t="s">
        <v>947</v>
      </c>
      <c r="D946" s="26">
        <v>2.7833092624688884</v>
      </c>
      <c r="F946" s="30"/>
      <c r="H946" s="34">
        <f t="shared" si="36"/>
        <v>0.13191912675704734</v>
      </c>
      <c r="I946" s="35">
        <f t="shared" si="37"/>
        <v>-2.0255662202414277</v>
      </c>
      <c r="N946" s="30"/>
      <c r="X946" s="30"/>
    </row>
    <row r="947" spans="3:24">
      <c r="C947" t="s">
        <v>948</v>
      </c>
      <c r="D947" s="26">
        <v>0.74632675952605809</v>
      </c>
      <c r="F947" s="30"/>
      <c r="H947" s="34">
        <f t="shared" si="36"/>
        <v>0.26231923702427673</v>
      </c>
      <c r="I947" s="35">
        <f t="shared" si="37"/>
        <v>-1.338193055018605</v>
      </c>
      <c r="N947" s="30"/>
      <c r="X947" s="30"/>
    </row>
    <row r="948" spans="3:24">
      <c r="C948" t="s">
        <v>949</v>
      </c>
      <c r="D948" s="26">
        <v>0.78151246316119005</v>
      </c>
      <c r="F948" s="30"/>
      <c r="H948" s="34">
        <f t="shared" si="36"/>
        <v>0.2592230587991981</v>
      </c>
      <c r="I948" s="35">
        <f t="shared" si="37"/>
        <v>-1.3500663570441902</v>
      </c>
      <c r="N948" s="30"/>
      <c r="X948" s="30"/>
    </row>
    <row r="949" spans="3:24">
      <c r="C949" t="s">
        <v>950</v>
      </c>
      <c r="D949" s="26">
        <v>1.3316076072797689</v>
      </c>
      <c r="F949" s="30"/>
      <c r="H949" s="34">
        <f t="shared" si="36"/>
        <v>0.21530617666805998</v>
      </c>
      <c r="I949" s="35">
        <f t="shared" si="37"/>
        <v>-1.5356941863653659</v>
      </c>
      <c r="N949" s="30"/>
      <c r="X949" s="30"/>
    </row>
    <row r="950" spans="3:24">
      <c r="C950" t="s">
        <v>951</v>
      </c>
      <c r="D950" s="26">
        <v>0.96786658247249258</v>
      </c>
      <c r="F950" s="30"/>
      <c r="H950" s="34">
        <f t="shared" si="36"/>
        <v>0.24342388986804997</v>
      </c>
      <c r="I950" s="35">
        <f t="shared" si="37"/>
        <v>-1.4129509525958275</v>
      </c>
      <c r="N950" s="30"/>
      <c r="X950" s="30"/>
    </row>
    <row r="951" spans="3:24">
      <c r="C951" t="s">
        <v>952</v>
      </c>
      <c r="D951" s="26">
        <v>6.6534958461812064</v>
      </c>
      <c r="F951" s="30"/>
      <c r="H951" s="34">
        <f t="shared" si="36"/>
        <v>3.5737733756553924E-2</v>
      </c>
      <c r="I951" s="35">
        <f t="shared" si="37"/>
        <v>-3.3315481804231943</v>
      </c>
      <c r="N951" s="30"/>
      <c r="X951" s="30"/>
    </row>
    <row r="952" spans="3:24">
      <c r="C952" t="s">
        <v>953</v>
      </c>
      <c r="D952" s="26">
        <v>1.9033431716013613</v>
      </c>
      <c r="F952" s="30"/>
      <c r="H952" s="34">
        <f t="shared" si="36"/>
        <v>0.17752843147398004</v>
      </c>
      <c r="I952" s="35">
        <f t="shared" si="37"/>
        <v>-1.7286245055754861</v>
      </c>
      <c r="N952" s="30"/>
      <c r="X952" s="30"/>
    </row>
    <row r="953" spans="3:24">
      <c r="C953" t="s">
        <v>954</v>
      </c>
      <c r="D953" s="26">
        <v>1.2311390925928953</v>
      </c>
      <c r="F953" s="30"/>
      <c r="H953" s="34">
        <f t="shared" si="36"/>
        <v>0.22273080022014907</v>
      </c>
      <c r="I953" s="35">
        <f t="shared" si="37"/>
        <v>-1.501791410644032</v>
      </c>
      <c r="N953" s="30"/>
      <c r="X953" s="30"/>
    </row>
    <row r="954" spans="3:24">
      <c r="C954" t="s">
        <v>955</v>
      </c>
      <c r="D954" s="26">
        <v>3.0337718320188163</v>
      </c>
      <c r="F954" s="30"/>
      <c r="H954" s="34">
        <f t="shared" si="36"/>
        <v>0.12122778223836153</v>
      </c>
      <c r="I954" s="35">
        <f t="shared" si="37"/>
        <v>-2.110084005226156</v>
      </c>
      <c r="N954" s="30"/>
      <c r="X954" s="30"/>
    </row>
    <row r="955" spans="3:24">
      <c r="C955" t="s">
        <v>956</v>
      </c>
      <c r="D955" s="26">
        <v>4.1371156117676139E-2</v>
      </c>
      <c r="F955" s="30"/>
      <c r="H955" s="34">
        <f t="shared" si="36"/>
        <v>0.33276855390056703</v>
      </c>
      <c r="I955" s="35">
        <f t="shared" si="37"/>
        <v>-1.100308063980965</v>
      </c>
      <c r="N955" s="30"/>
      <c r="X955" s="30"/>
    </row>
    <row r="956" spans="3:24">
      <c r="C956" t="s">
        <v>957</v>
      </c>
      <c r="D956" s="26">
        <v>4.3595121117961915</v>
      </c>
      <c r="F956" s="30"/>
      <c r="H956" s="34">
        <f t="shared" si="36"/>
        <v>7.7502058639678489E-2</v>
      </c>
      <c r="I956" s="35">
        <f t="shared" si="37"/>
        <v>-2.5574507798830028</v>
      </c>
      <c r="N956" s="30"/>
      <c r="X956" s="30"/>
    </row>
    <row r="957" spans="3:24">
      <c r="C957" t="s">
        <v>958</v>
      </c>
      <c r="D957" s="26">
        <v>3.5663096769639377</v>
      </c>
      <c r="F957" s="30"/>
      <c r="H957" s="34">
        <f t="shared" si="36"/>
        <v>0.10128801560896243</v>
      </c>
      <c r="I957" s="35">
        <f t="shared" si="37"/>
        <v>-2.2897871806594416</v>
      </c>
      <c r="N957" s="30"/>
      <c r="X957" s="30"/>
    </row>
    <row r="958" spans="3:24">
      <c r="C958" t="s">
        <v>959</v>
      </c>
      <c r="D958" s="26">
        <v>1.6734487121416659</v>
      </c>
      <c r="F958" s="30"/>
      <c r="H958" s="34">
        <f t="shared" si="36"/>
        <v>0.19184886797188186</v>
      </c>
      <c r="I958" s="35">
        <f t="shared" si="37"/>
        <v>-1.6510473628962019</v>
      </c>
      <c r="N958" s="30"/>
      <c r="X958" s="30"/>
    </row>
    <row r="959" spans="3:24">
      <c r="C959" t="s">
        <v>960</v>
      </c>
      <c r="D959" s="26">
        <v>0.86963580073057289</v>
      </c>
      <c r="F959" s="30"/>
      <c r="H959" s="34">
        <f t="shared" si="36"/>
        <v>0.2516280452833996</v>
      </c>
      <c r="I959" s="35">
        <f t="shared" si="37"/>
        <v>-1.3798032926278565</v>
      </c>
      <c r="N959" s="30"/>
      <c r="X959" s="30"/>
    </row>
    <row r="960" spans="3:24">
      <c r="C960" t="s">
        <v>961</v>
      </c>
      <c r="D960" s="26">
        <v>0.81226785731492379</v>
      </c>
      <c r="F960" s="30"/>
      <c r="H960" s="34">
        <f t="shared" si="36"/>
        <v>0.25654667414505483</v>
      </c>
      <c r="I960" s="35">
        <f t="shared" si="37"/>
        <v>-1.3604446654472258</v>
      </c>
      <c r="N960" s="30"/>
      <c r="X960" s="30"/>
    </row>
    <row r="961" spans="3:24">
      <c r="C961" t="s">
        <v>962</v>
      </c>
      <c r="D961" s="26">
        <v>3.9791828142221712</v>
      </c>
      <c r="F961" s="30"/>
      <c r="H961" s="34">
        <f t="shared" si="36"/>
        <v>8.8115230192780281E-2</v>
      </c>
      <c r="I961" s="35">
        <f t="shared" si="37"/>
        <v>-2.429109887056117</v>
      </c>
      <c r="N961" s="30"/>
      <c r="X961" s="30"/>
    </row>
    <row r="962" spans="3:24">
      <c r="C962" t="s">
        <v>963</v>
      </c>
      <c r="D962" s="26">
        <v>0.58603285852347364</v>
      </c>
      <c r="F962" s="30"/>
      <c r="H962" s="34">
        <f t="shared" si="36"/>
        <v>0.27689901779771503</v>
      </c>
      <c r="I962" s="35">
        <f t="shared" si="37"/>
        <v>-1.2841023959486915</v>
      </c>
      <c r="N962" s="30"/>
      <c r="X962" s="30"/>
    </row>
    <row r="963" spans="3:24">
      <c r="C963" t="s">
        <v>964</v>
      </c>
      <c r="D963" s="26">
        <v>0.40129011452848329</v>
      </c>
      <c r="F963" s="30"/>
      <c r="H963" s="34">
        <f t="shared" si="36"/>
        <v>0.29471056089528946</v>
      </c>
      <c r="I963" s="35">
        <f t="shared" si="37"/>
        <v>-1.2217615537920563</v>
      </c>
      <c r="N963" s="30"/>
      <c r="X963" s="30"/>
    </row>
    <row r="964" spans="3:24">
      <c r="C964" t="s">
        <v>965</v>
      </c>
      <c r="D964" s="26">
        <v>2.8438696713065115</v>
      </c>
      <c r="F964" s="30"/>
      <c r="H964" s="34">
        <f t="shared" si="36"/>
        <v>0.12925059856175938</v>
      </c>
      <c r="I964" s="35">
        <f t="shared" si="37"/>
        <v>-2.0460021345655646</v>
      </c>
      <c r="N964" s="30"/>
      <c r="X964" s="30"/>
    </row>
    <row r="965" spans="3:24">
      <c r="C965" t="s">
        <v>966</v>
      </c>
      <c r="D965" s="26">
        <v>0.90414093859892286</v>
      </c>
      <c r="F965" s="30"/>
      <c r="H965" s="34">
        <f t="shared" si="36"/>
        <v>0.24871516823752562</v>
      </c>
      <c r="I965" s="35">
        <f t="shared" si="37"/>
        <v>-1.3914469399339833</v>
      </c>
      <c r="N965" s="30"/>
      <c r="X965" s="30"/>
    </row>
    <row r="966" spans="3:24">
      <c r="C966" t="s">
        <v>967</v>
      </c>
      <c r="D966" s="26">
        <v>0.38893185888548532</v>
      </c>
      <c r="F966" s="30"/>
      <c r="H966" s="34">
        <f t="shared" si="36"/>
        <v>0.2959421448505436</v>
      </c>
      <c r="I966" s="35">
        <f t="shared" si="37"/>
        <v>-1.217591300348206</v>
      </c>
      <c r="N966" s="30"/>
      <c r="X966" s="30"/>
    </row>
    <row r="967" spans="3:24">
      <c r="C967" t="s">
        <v>968</v>
      </c>
      <c r="D967" s="26">
        <v>1.5932303361818985</v>
      </c>
      <c r="F967" s="30"/>
      <c r="H967" s="34">
        <f t="shared" si="36"/>
        <v>0.19711303539364144</v>
      </c>
      <c r="I967" s="35">
        <f t="shared" si="37"/>
        <v>-1.6239779310710198</v>
      </c>
      <c r="N967" s="30"/>
      <c r="X967" s="30"/>
    </row>
    <row r="968" spans="3:24">
      <c r="C968" t="s">
        <v>969</v>
      </c>
      <c r="D968" s="26">
        <v>1.250798279863061</v>
      </c>
      <c r="F968" s="30"/>
      <c r="H968" s="34">
        <f t="shared" si="36"/>
        <v>0.22125811011473837</v>
      </c>
      <c r="I968" s="35">
        <f t="shared" si="37"/>
        <v>-1.5084253398800855</v>
      </c>
      <c r="N968" s="30"/>
      <c r="X968" s="30"/>
    </row>
    <row r="969" spans="3:24">
      <c r="C969" t="s">
        <v>970</v>
      </c>
      <c r="D969" s="26">
        <v>0.78050235682578673</v>
      </c>
      <c r="F969" s="30"/>
      <c r="H969" s="34">
        <f t="shared" si="36"/>
        <v>0.25931143188484079</v>
      </c>
      <c r="I969" s="35">
        <f t="shared" si="37"/>
        <v>-1.349725499924419</v>
      </c>
      <c r="N969" s="30"/>
      <c r="X969" s="30"/>
    </row>
    <row r="970" spans="3:24">
      <c r="C970" t="s">
        <v>971</v>
      </c>
      <c r="D970" s="26">
        <v>8.3450019774297211</v>
      </c>
      <c r="F970" s="30"/>
      <c r="H970" s="34">
        <f t="shared" ref="H970:H1033" si="38">lambdagorro*EXP(-lambdagorro*D970)</f>
        <v>2.0194571262693431E-2</v>
      </c>
      <c r="I970" s="35">
        <f t="shared" si="37"/>
        <v>-3.9023414600661743</v>
      </c>
      <c r="N970" s="30"/>
      <c r="X970" s="30"/>
    </row>
    <row r="971" spans="3:24">
      <c r="C971" t="s">
        <v>972</v>
      </c>
      <c r="D971" s="26">
        <v>0.97244371042576971</v>
      </c>
      <c r="F971" s="30"/>
      <c r="H971" s="34">
        <f t="shared" si="38"/>
        <v>0.24304820285927684</v>
      </c>
      <c r="I971" s="35">
        <f t="shared" ref="I971:I1034" si="39">LN(H971)</f>
        <v>-1.4144954896374216</v>
      </c>
      <c r="N971" s="30"/>
      <c r="X971" s="30"/>
    </row>
    <row r="972" spans="3:24">
      <c r="C972" t="s">
        <v>973</v>
      </c>
      <c r="D972" s="26">
        <v>1.2618496868350726</v>
      </c>
      <c r="F972" s="30"/>
      <c r="H972" s="34">
        <f t="shared" si="38"/>
        <v>0.22043451739592537</v>
      </c>
      <c r="I972" s="35">
        <f t="shared" si="39"/>
        <v>-1.5121546014616369</v>
      </c>
      <c r="N972" s="30"/>
      <c r="X972" s="30"/>
    </row>
    <row r="973" spans="3:24">
      <c r="C973" t="s">
        <v>974</v>
      </c>
      <c r="D973" s="26">
        <v>5.5944684168087484</v>
      </c>
      <c r="F973" s="30"/>
      <c r="H973" s="34">
        <f t="shared" si="38"/>
        <v>5.1089167245394473E-2</v>
      </c>
      <c r="I973" s="35">
        <f t="shared" si="39"/>
        <v>-2.9741827955296722</v>
      </c>
      <c r="N973" s="30"/>
      <c r="X973" s="30"/>
    </row>
    <row r="974" spans="3:24">
      <c r="C974" t="s">
        <v>975</v>
      </c>
      <c r="D974" s="26">
        <v>11.034450407489496</v>
      </c>
      <c r="F974" s="30"/>
      <c r="H974" s="34">
        <f t="shared" si="38"/>
        <v>8.14877927930595E-3</v>
      </c>
      <c r="I974" s="35">
        <f t="shared" si="39"/>
        <v>-4.8098871446280134</v>
      </c>
      <c r="N974" s="30"/>
      <c r="X974" s="30"/>
    </row>
    <row r="975" spans="3:24">
      <c r="C975" t="s">
        <v>976</v>
      </c>
      <c r="D975" s="26">
        <v>1.8039015633088544</v>
      </c>
      <c r="F975" s="30"/>
      <c r="H975" s="34">
        <f t="shared" si="38"/>
        <v>0.18358669768813934</v>
      </c>
      <c r="I975" s="35">
        <f t="shared" si="39"/>
        <v>-1.6950682560995487</v>
      </c>
      <c r="N975" s="30"/>
      <c r="X975" s="30"/>
    </row>
    <row r="976" spans="3:24">
      <c r="C976" t="s">
        <v>977</v>
      </c>
      <c r="D976" s="26">
        <v>1.5668387642949126</v>
      </c>
      <c r="F976" s="30"/>
      <c r="H976" s="34">
        <f t="shared" si="38"/>
        <v>0.19887631495181671</v>
      </c>
      <c r="I976" s="35">
        <f t="shared" si="39"/>
        <v>-1.6150721803947352</v>
      </c>
      <c r="N976" s="30"/>
      <c r="X976" s="30"/>
    </row>
    <row r="977" spans="3:24">
      <c r="C977" t="s">
        <v>978</v>
      </c>
      <c r="D977" s="26">
        <v>4.2551571020641816</v>
      </c>
      <c r="F977" s="30"/>
      <c r="H977" s="34">
        <f t="shared" si="38"/>
        <v>8.0279858393441011E-2</v>
      </c>
      <c r="I977" s="35">
        <f t="shared" si="39"/>
        <v>-2.5222365189638638</v>
      </c>
      <c r="N977" s="30"/>
      <c r="X977" s="30"/>
    </row>
    <row r="978" spans="3:24">
      <c r="C978" t="s">
        <v>979</v>
      </c>
      <c r="D978" s="26">
        <v>1.2920372424329056</v>
      </c>
      <c r="F978" s="30"/>
      <c r="H978" s="34">
        <f t="shared" si="38"/>
        <v>0.21820041698164622</v>
      </c>
      <c r="I978" s="35">
        <f t="shared" si="39"/>
        <v>-1.5223412945783645</v>
      </c>
      <c r="N978" s="30"/>
      <c r="X978" s="30"/>
    </row>
    <row r="979" spans="3:24">
      <c r="C979" t="s">
        <v>980</v>
      </c>
      <c r="D979" s="26">
        <v>9.6506422170072863</v>
      </c>
      <c r="F979" s="30"/>
      <c r="H979" s="34">
        <f t="shared" si="38"/>
        <v>1.2998445038601335E-2</v>
      </c>
      <c r="I979" s="35">
        <f t="shared" si="39"/>
        <v>-4.3429255410900174</v>
      </c>
      <c r="N979" s="30"/>
      <c r="X979" s="30"/>
    </row>
    <row r="980" spans="3:24">
      <c r="C980" t="s">
        <v>981</v>
      </c>
      <c r="D980" s="26">
        <v>0.34166034836027542</v>
      </c>
      <c r="F980" s="30"/>
      <c r="H980" s="34">
        <f t="shared" si="38"/>
        <v>0.30070075390315898</v>
      </c>
      <c r="I980" s="35">
        <f t="shared" si="39"/>
        <v>-1.2016396818303079</v>
      </c>
      <c r="N980" s="30"/>
      <c r="X980" s="30"/>
    </row>
    <row r="981" spans="3:24">
      <c r="C981" t="s">
        <v>982</v>
      </c>
      <c r="D981" s="26">
        <v>1.6638960418377122</v>
      </c>
      <c r="F981" s="30"/>
      <c r="H981" s="34">
        <f t="shared" si="38"/>
        <v>0.19246829402920407</v>
      </c>
      <c r="I981" s="35">
        <f t="shared" si="39"/>
        <v>-1.6478238451616742</v>
      </c>
      <c r="N981" s="30"/>
      <c r="X981" s="30"/>
    </row>
    <row r="982" spans="3:24">
      <c r="C982" t="s">
        <v>983</v>
      </c>
      <c r="D982" s="26">
        <v>0.22996806554285407</v>
      </c>
      <c r="F982" s="30"/>
      <c r="H982" s="34">
        <f t="shared" si="38"/>
        <v>0.31225051463999826</v>
      </c>
      <c r="I982" s="35">
        <f t="shared" si="39"/>
        <v>-1.1639494818112806</v>
      </c>
      <c r="N982" s="30"/>
      <c r="X982" s="30"/>
    </row>
    <row r="983" spans="3:24">
      <c r="C983" t="s">
        <v>984</v>
      </c>
      <c r="D983" s="26">
        <v>1.9542047683130654</v>
      </c>
      <c r="F983" s="30"/>
      <c r="H983" s="34">
        <f t="shared" si="38"/>
        <v>0.17450749498137286</v>
      </c>
      <c r="I983" s="35">
        <f t="shared" si="39"/>
        <v>-1.7457875870793784</v>
      </c>
      <c r="N983" s="30"/>
      <c r="X983" s="30"/>
    </row>
    <row r="984" spans="3:24">
      <c r="C984" t="s">
        <v>985</v>
      </c>
      <c r="D984" s="26">
        <v>5.5542552869498909</v>
      </c>
      <c r="F984" s="30"/>
      <c r="H984" s="34">
        <f t="shared" si="38"/>
        <v>5.1787161663673878E-2</v>
      </c>
      <c r="I984" s="35">
        <f t="shared" si="39"/>
        <v>-2.9606130047658015</v>
      </c>
      <c r="N984" s="30"/>
      <c r="X984" s="30"/>
    </row>
    <row r="985" spans="3:24">
      <c r="C985" t="s">
        <v>986</v>
      </c>
      <c r="D985" s="26">
        <v>4.2163369153281938</v>
      </c>
      <c r="F985" s="30"/>
      <c r="H985" s="34">
        <f t="shared" si="38"/>
        <v>8.1338422519220813E-2</v>
      </c>
      <c r="I985" s="35">
        <f t="shared" si="39"/>
        <v>-2.5091367723569551</v>
      </c>
      <c r="N985" s="30"/>
      <c r="X985" s="30"/>
    </row>
    <row r="986" spans="3:24">
      <c r="C986" t="s">
        <v>987</v>
      </c>
      <c r="D986" s="26">
        <v>0.57099035002847875</v>
      </c>
      <c r="F986" s="30"/>
      <c r="H986" s="34">
        <f t="shared" si="38"/>
        <v>0.27830814328817344</v>
      </c>
      <c r="I986" s="35">
        <f t="shared" si="39"/>
        <v>-1.2790263500513122</v>
      </c>
      <c r="N986" s="30"/>
      <c r="X986" s="30"/>
    </row>
    <row r="987" spans="3:24">
      <c r="C987" t="s">
        <v>988</v>
      </c>
      <c r="D987" s="26">
        <v>0.93965988318971405</v>
      </c>
      <c r="F987" s="30"/>
      <c r="H987" s="34">
        <f t="shared" si="38"/>
        <v>0.24575192347098623</v>
      </c>
      <c r="I987" s="35">
        <f t="shared" si="39"/>
        <v>-1.4034326930435332</v>
      </c>
      <c r="N987" s="30"/>
      <c r="X987" s="30"/>
    </row>
    <row r="988" spans="3:24">
      <c r="C988" t="s">
        <v>989</v>
      </c>
      <c r="D988" s="26">
        <v>1.7419159271365989</v>
      </c>
      <c r="F988" s="30"/>
      <c r="H988" s="34">
        <f t="shared" si="38"/>
        <v>0.18746719602422224</v>
      </c>
      <c r="I988" s="35">
        <f t="shared" si="39"/>
        <v>-1.6741514034154834</v>
      </c>
      <c r="N988" s="30"/>
      <c r="X988" s="30"/>
    </row>
    <row r="989" spans="3:24">
      <c r="C989" t="s">
        <v>990</v>
      </c>
      <c r="D989" s="26">
        <v>1.1318103481820072</v>
      </c>
      <c r="F989" s="30"/>
      <c r="H989" s="34">
        <f t="shared" si="38"/>
        <v>0.23032285275148409</v>
      </c>
      <c r="I989" s="35">
        <f t="shared" si="39"/>
        <v>-1.4682732467203445</v>
      </c>
      <c r="N989" s="30"/>
      <c r="X989" s="30"/>
    </row>
    <row r="990" spans="3:24">
      <c r="C990" t="s">
        <v>991</v>
      </c>
      <c r="D990" s="26">
        <v>2.0568325028560226</v>
      </c>
      <c r="F990" s="30"/>
      <c r="H990" s="34">
        <f t="shared" si="38"/>
        <v>0.16856750528765646</v>
      </c>
      <c r="I990" s="35">
        <f t="shared" si="39"/>
        <v>-1.7804189845658693</v>
      </c>
      <c r="N990" s="30"/>
      <c r="X990" s="30"/>
    </row>
    <row r="991" spans="3:24">
      <c r="C991" t="s">
        <v>992</v>
      </c>
      <c r="D991" s="26">
        <v>0.76082950681580397</v>
      </c>
      <c r="F991" s="30"/>
      <c r="H991" s="34">
        <f t="shared" si="38"/>
        <v>0.26103860773541865</v>
      </c>
      <c r="I991" s="35">
        <f t="shared" si="39"/>
        <v>-1.343086960240951</v>
      </c>
      <c r="N991" s="30"/>
      <c r="X991" s="30"/>
    </row>
    <row r="992" spans="3:24">
      <c r="C992" t="s">
        <v>993</v>
      </c>
      <c r="D992" s="26">
        <v>4.9524633100974986</v>
      </c>
      <c r="F992" s="30"/>
      <c r="H992" s="34">
        <f t="shared" si="38"/>
        <v>6.3447642151614636E-2</v>
      </c>
      <c r="I992" s="35">
        <f t="shared" si="39"/>
        <v>-2.7575402462432712</v>
      </c>
      <c r="N992" s="30"/>
      <c r="X992" s="30"/>
    </row>
    <row r="993" spans="3:24">
      <c r="C993" t="s">
        <v>994</v>
      </c>
      <c r="D993" s="26">
        <v>17.703638541784461</v>
      </c>
      <c r="F993" s="30"/>
      <c r="H993" s="34">
        <f t="shared" si="38"/>
        <v>8.5844912820688451E-4</v>
      </c>
      <c r="I993" s="35">
        <f t="shared" si="39"/>
        <v>-7.060383135984833</v>
      </c>
      <c r="N993" s="30"/>
      <c r="X993" s="30"/>
    </row>
    <row r="994" spans="3:24">
      <c r="C994" t="s">
        <v>995</v>
      </c>
      <c r="D994" s="26">
        <v>3.3837996935831152</v>
      </c>
      <c r="F994" s="30"/>
      <c r="H994" s="34">
        <f t="shared" si="38"/>
        <v>0.10772217970173172</v>
      </c>
      <c r="I994" s="35">
        <f t="shared" si="39"/>
        <v>-2.2281997763592085</v>
      </c>
      <c r="N994" s="30"/>
      <c r="X994" s="30"/>
    </row>
    <row r="995" spans="3:24">
      <c r="C995" t="s">
        <v>996</v>
      </c>
      <c r="D995" s="26">
        <v>0.59996467512401852</v>
      </c>
      <c r="F995" s="30"/>
      <c r="H995" s="34">
        <f t="shared" si="38"/>
        <v>0.27560030244038064</v>
      </c>
      <c r="I995" s="35">
        <f t="shared" si="39"/>
        <v>-1.2888036424543363</v>
      </c>
      <c r="N995" s="30"/>
      <c r="X995" s="30"/>
    </row>
    <row r="996" spans="3:24">
      <c r="C996" t="s">
        <v>997</v>
      </c>
      <c r="D996" s="26">
        <v>0.59912261009299106</v>
      </c>
      <c r="F996" s="30"/>
      <c r="H996" s="34">
        <f t="shared" si="38"/>
        <v>0.27567862597919407</v>
      </c>
      <c r="I996" s="35">
        <f t="shared" si="39"/>
        <v>-1.2885194903298756</v>
      </c>
      <c r="N996" s="30"/>
      <c r="X996" s="30"/>
    </row>
    <row r="997" spans="3:24">
      <c r="C997" t="s">
        <v>998</v>
      </c>
      <c r="D997" s="26">
        <v>1.2686108751792171</v>
      </c>
      <c r="F997" s="30"/>
      <c r="H997" s="34">
        <f t="shared" si="38"/>
        <v>0.21993216026246198</v>
      </c>
      <c r="I997" s="35">
        <f t="shared" si="39"/>
        <v>-1.5144361426266044</v>
      </c>
      <c r="N997" s="30"/>
      <c r="X997" s="30"/>
    </row>
    <row r="998" spans="3:24">
      <c r="C998" t="s">
        <v>999</v>
      </c>
      <c r="D998" s="26">
        <v>4.2963671185274661</v>
      </c>
      <c r="F998" s="30"/>
      <c r="H998" s="34">
        <f t="shared" si="38"/>
        <v>7.9171198160467873E-2</v>
      </c>
      <c r="I998" s="35">
        <f t="shared" si="39"/>
        <v>-2.5361427058919932</v>
      </c>
      <c r="N998" s="30"/>
      <c r="X998" s="30"/>
    </row>
    <row r="999" spans="3:24">
      <c r="C999" t="s">
        <v>1000</v>
      </c>
      <c r="D999" s="26">
        <v>0.2071001285056584</v>
      </c>
      <c r="F999" s="30"/>
      <c r="H999" s="34">
        <f t="shared" si="38"/>
        <v>0.31466938262071731</v>
      </c>
      <c r="I999" s="35">
        <f t="shared" si="39"/>
        <v>-1.156232770332088</v>
      </c>
      <c r="N999" s="30"/>
      <c r="X999" s="30"/>
    </row>
    <row r="1000" spans="3:24">
      <c r="C1000" t="s">
        <v>1001</v>
      </c>
      <c r="D1000" s="26">
        <v>3.0013642362943953</v>
      </c>
      <c r="F1000" s="30"/>
      <c r="H1000" s="34">
        <f t="shared" si="38"/>
        <v>0.12256078515244002</v>
      </c>
      <c r="I1000" s="35">
        <f t="shared" si="39"/>
        <v>-2.0991481667404672</v>
      </c>
      <c r="N1000" s="30"/>
      <c r="X1000" s="30"/>
    </row>
    <row r="1001" spans="3:24">
      <c r="C1001" t="s">
        <v>1002</v>
      </c>
      <c r="D1001" s="26">
        <v>0.59696060014958696</v>
      </c>
      <c r="F1001" s="30"/>
      <c r="H1001" s="34">
        <f t="shared" si="38"/>
        <v>0.27587982436389019</v>
      </c>
      <c r="I1001" s="35">
        <f t="shared" si="39"/>
        <v>-1.2877899270587656</v>
      </c>
      <c r="N1001" s="30"/>
      <c r="X1001" s="30"/>
    </row>
    <row r="1002" spans="3:24">
      <c r="C1002" t="s">
        <v>1003</v>
      </c>
      <c r="D1002" s="26">
        <v>7.6572455815445313</v>
      </c>
      <c r="F1002" s="30"/>
      <c r="H1002" s="34">
        <f t="shared" si="38"/>
        <v>2.5469839639982131E-2</v>
      </c>
      <c r="I1002" s="35">
        <f t="shared" si="39"/>
        <v>-3.6702602860458438</v>
      </c>
      <c r="N1002" s="30"/>
      <c r="X1002" s="30"/>
    </row>
    <row r="1003" spans="3:24">
      <c r="C1003" t="s">
        <v>1004</v>
      </c>
      <c r="D1003" s="26">
        <v>0.25803834228036682</v>
      </c>
      <c r="F1003" s="30"/>
      <c r="H1003" s="34">
        <f t="shared" si="38"/>
        <v>0.30930677166400072</v>
      </c>
      <c r="I1003" s="35">
        <f t="shared" si="39"/>
        <v>-1.173421706016383</v>
      </c>
      <c r="N1003" s="30"/>
      <c r="X1003" s="30"/>
    </row>
    <row r="1004" spans="3:24">
      <c r="C1004" t="s">
        <v>1005</v>
      </c>
      <c r="D1004" s="26">
        <v>0.25810191743900163</v>
      </c>
      <c r="F1004" s="30"/>
      <c r="H1004" s="34">
        <f t="shared" si="38"/>
        <v>0.30930013610527607</v>
      </c>
      <c r="I1004" s="35">
        <f t="shared" si="39"/>
        <v>-1.173443159248287</v>
      </c>
      <c r="N1004" s="30"/>
      <c r="X1004" s="30"/>
    </row>
    <row r="1005" spans="3:24">
      <c r="C1005" t="s">
        <v>1006</v>
      </c>
      <c r="D1005" s="26">
        <v>1.3321718818411405</v>
      </c>
      <c r="F1005" s="30"/>
      <c r="H1005" s="34">
        <f t="shared" si="38"/>
        <v>0.21526518355609153</v>
      </c>
      <c r="I1005" s="35">
        <f t="shared" si="39"/>
        <v>-1.535884598993233</v>
      </c>
      <c r="N1005" s="30"/>
      <c r="X1005" s="30"/>
    </row>
    <row r="1006" spans="3:24">
      <c r="C1006" t="s">
        <v>1007</v>
      </c>
      <c r="D1006" s="26">
        <v>1.5200833916732026</v>
      </c>
      <c r="F1006" s="30"/>
      <c r="H1006" s="34">
        <f t="shared" si="38"/>
        <v>0.20203895958502613</v>
      </c>
      <c r="I1006" s="35">
        <f t="shared" si="39"/>
        <v>-1.599294730945009</v>
      </c>
      <c r="N1006" s="30"/>
      <c r="X1006" s="30"/>
    </row>
    <row r="1007" spans="3:24">
      <c r="C1007" t="s">
        <v>1008</v>
      </c>
      <c r="D1007" s="26">
        <v>0.51549866478956019</v>
      </c>
      <c r="F1007" s="30"/>
      <c r="H1007" s="34">
        <f t="shared" si="38"/>
        <v>0.28356869914857419</v>
      </c>
      <c r="I1007" s="35">
        <f t="shared" si="39"/>
        <v>-1.2603008601312378</v>
      </c>
      <c r="N1007" s="30"/>
      <c r="X1007" s="30"/>
    </row>
    <row r="1008" spans="3:24">
      <c r="C1008" t="s">
        <v>1009</v>
      </c>
      <c r="D1008" s="26">
        <v>0.84193303713319989</v>
      </c>
      <c r="F1008" s="30"/>
      <c r="H1008" s="34">
        <f t="shared" si="38"/>
        <v>0.25399134571184945</v>
      </c>
      <c r="I1008" s="35">
        <f t="shared" si="39"/>
        <v>-1.370455084544657</v>
      </c>
      <c r="N1008" s="30"/>
      <c r="X1008" s="30"/>
    </row>
    <row r="1009" spans="3:24">
      <c r="C1009" t="s">
        <v>1010</v>
      </c>
      <c r="D1009" s="26">
        <v>3.7809114500441163</v>
      </c>
      <c r="F1009" s="30"/>
      <c r="H1009" s="34">
        <f t="shared" si="38"/>
        <v>9.4212363777316163E-2</v>
      </c>
      <c r="I1009" s="35">
        <f t="shared" si="39"/>
        <v>-2.362203855722405</v>
      </c>
      <c r="N1009" s="30"/>
      <c r="X1009" s="30"/>
    </row>
    <row r="1010" spans="3:24">
      <c r="C1010" t="s">
        <v>1011</v>
      </c>
      <c r="D1010" s="26">
        <v>2.7247685538903972</v>
      </c>
      <c r="F1010" s="30"/>
      <c r="H1010" s="34">
        <f t="shared" si="38"/>
        <v>0.13455101647043277</v>
      </c>
      <c r="I1010" s="35">
        <f t="shared" si="39"/>
        <v>-2.0058118472451696</v>
      </c>
      <c r="N1010" s="30"/>
      <c r="X1010" s="30"/>
    </row>
    <row r="1011" spans="3:24">
      <c r="C1011" t="s">
        <v>1012</v>
      </c>
      <c r="D1011" s="26">
        <v>5.5763399523699224</v>
      </c>
      <c r="F1011" s="30"/>
      <c r="H1011" s="34">
        <f t="shared" si="38"/>
        <v>5.1402657590201135E-2</v>
      </c>
      <c r="I1011" s="35">
        <f t="shared" si="39"/>
        <v>-2.9680654037681116</v>
      </c>
      <c r="N1011" s="30"/>
      <c r="X1011" s="30"/>
    </row>
    <row r="1012" spans="3:24">
      <c r="C1012" t="s">
        <v>1013</v>
      </c>
      <c r="D1012" s="26">
        <v>4.6029844760302016E-2</v>
      </c>
      <c r="F1012" s="30"/>
      <c r="H1012" s="34">
        <f t="shared" si="38"/>
        <v>0.33224583293835247</v>
      </c>
      <c r="I1012" s="35">
        <f t="shared" si="39"/>
        <v>-1.1018801234137012</v>
      </c>
      <c r="N1012" s="30"/>
      <c r="X1012" s="30"/>
    </row>
    <row r="1013" spans="3:24">
      <c r="C1013" t="s">
        <v>1014</v>
      </c>
      <c r="D1013" s="26">
        <v>1.7372303757703889</v>
      </c>
      <c r="F1013" s="30"/>
      <c r="H1013" s="34">
        <f t="shared" si="38"/>
        <v>0.18776383939251934</v>
      </c>
      <c r="I1013" s="35">
        <f t="shared" si="39"/>
        <v>-1.6725702792434531</v>
      </c>
      <c r="N1013" s="30"/>
      <c r="X1013" s="30"/>
    </row>
    <row r="1014" spans="3:24">
      <c r="C1014" t="s">
        <v>1015</v>
      </c>
      <c r="D1014" s="26">
        <v>0.12088620442412312</v>
      </c>
      <c r="F1014" s="30"/>
      <c r="H1014" s="34">
        <f t="shared" si="38"/>
        <v>0.32395840205171922</v>
      </c>
      <c r="I1014" s="35">
        <f t="shared" si="39"/>
        <v>-1.1271401601616078</v>
      </c>
      <c r="N1014" s="30"/>
      <c r="X1014" s="30"/>
    </row>
    <row r="1015" spans="3:24">
      <c r="C1015" t="s">
        <v>1016</v>
      </c>
      <c r="D1015" s="26">
        <v>3.3575440309448306</v>
      </c>
      <c r="F1015" s="30"/>
      <c r="H1015" s="34">
        <f t="shared" si="38"/>
        <v>0.10868082668888224</v>
      </c>
      <c r="I1015" s="35">
        <f t="shared" si="39"/>
        <v>-2.2193398878198485</v>
      </c>
      <c r="N1015" s="30"/>
      <c r="X1015" s="30"/>
    </row>
    <row r="1016" spans="3:24">
      <c r="C1016" t="s">
        <v>1017</v>
      </c>
      <c r="D1016" s="26">
        <v>1.346998703828107</v>
      </c>
      <c r="F1016" s="30"/>
      <c r="H1016" s="34">
        <f t="shared" si="38"/>
        <v>0.21419084502916147</v>
      </c>
      <c r="I1016" s="35">
        <f t="shared" si="39"/>
        <v>-1.5408878621752449</v>
      </c>
      <c r="N1016" s="30"/>
      <c r="X1016" s="30"/>
    </row>
    <row r="1017" spans="3:24">
      <c r="C1017" t="s">
        <v>1018</v>
      </c>
      <c r="D1017" s="26">
        <v>2.065189374552947</v>
      </c>
      <c r="F1017" s="30"/>
      <c r="H1017" s="34">
        <f t="shared" si="38"/>
        <v>0.1680928146592493</v>
      </c>
      <c r="I1017" s="35">
        <f t="shared" si="39"/>
        <v>-1.7832389839234373</v>
      </c>
      <c r="N1017" s="30"/>
      <c r="X1017" s="30"/>
    </row>
    <row r="1018" spans="3:24">
      <c r="C1018" t="s">
        <v>1019</v>
      </c>
      <c r="D1018" s="26">
        <v>0.28447326927744748</v>
      </c>
      <c r="F1018" s="30"/>
      <c r="H1018" s="34">
        <f t="shared" si="38"/>
        <v>0.3065599072549241</v>
      </c>
      <c r="I1018" s="35">
        <f t="shared" si="39"/>
        <v>-1.182342086734512</v>
      </c>
      <c r="N1018" s="30"/>
      <c r="X1018" s="30"/>
    </row>
    <row r="1019" spans="3:24">
      <c r="C1019" t="s">
        <v>1020</v>
      </c>
      <c r="D1019" s="26">
        <v>2.8857288547646167</v>
      </c>
      <c r="F1019" s="30"/>
      <c r="H1019" s="34">
        <f t="shared" si="38"/>
        <v>0.12743773574028322</v>
      </c>
      <c r="I1019" s="35">
        <f t="shared" si="39"/>
        <v>-2.0601273807989871</v>
      </c>
      <c r="N1019" s="30"/>
      <c r="X1019" s="30"/>
    </row>
    <row r="1020" spans="3:24">
      <c r="C1020" t="s">
        <v>1021</v>
      </c>
      <c r="D1020" s="26">
        <v>7.0712767708551851</v>
      </c>
      <c r="F1020" s="30"/>
      <c r="H1020" s="34">
        <f t="shared" si="38"/>
        <v>3.1038497074564832E-2</v>
      </c>
      <c r="I1020" s="35">
        <f t="shared" si="39"/>
        <v>-3.4725270038288913</v>
      </c>
      <c r="N1020" s="30"/>
      <c r="X1020" s="30"/>
    </row>
    <row r="1021" spans="3:24">
      <c r="C1021" t="s">
        <v>1022</v>
      </c>
      <c r="D1021" s="26">
        <v>1.7309543086273633</v>
      </c>
      <c r="F1021" s="30"/>
      <c r="H1021" s="34">
        <f t="shared" si="38"/>
        <v>0.18816191427642798</v>
      </c>
      <c r="I1021" s="35">
        <f t="shared" si="39"/>
        <v>-1.6704524406606376</v>
      </c>
      <c r="N1021" s="30"/>
      <c r="X1021" s="30"/>
    </row>
    <row r="1022" spans="3:24">
      <c r="C1022" t="s">
        <v>1023</v>
      </c>
      <c r="D1022" s="26">
        <v>2.1351794142626899</v>
      </c>
      <c r="F1022" s="30"/>
      <c r="H1022" s="34">
        <f t="shared" si="38"/>
        <v>0.16416932788158248</v>
      </c>
      <c r="I1022" s="35">
        <f t="shared" si="39"/>
        <v>-1.8068568967233034</v>
      </c>
      <c r="N1022" s="30"/>
      <c r="X1022" s="30"/>
    </row>
    <row r="1023" spans="3:24">
      <c r="C1023" t="s">
        <v>1024</v>
      </c>
      <c r="D1023" s="26">
        <v>0.20970897679935699</v>
      </c>
      <c r="F1023" s="30"/>
      <c r="H1023" s="34">
        <f t="shared" si="38"/>
        <v>0.31439248613920251</v>
      </c>
      <c r="I1023" s="35">
        <f t="shared" si="39"/>
        <v>-1.1571131177610106</v>
      </c>
      <c r="N1023" s="30"/>
      <c r="X1023" s="30"/>
    </row>
    <row r="1024" spans="3:24">
      <c r="C1024" t="s">
        <v>1025</v>
      </c>
      <c r="D1024" s="26">
        <v>10.058493766582298</v>
      </c>
      <c r="F1024" s="30"/>
      <c r="H1024" s="34">
        <f t="shared" si="38"/>
        <v>1.1327139252938353E-2</v>
      </c>
      <c r="I1024" s="35">
        <f t="shared" si="39"/>
        <v>-4.4805537289450399</v>
      </c>
      <c r="N1024" s="30"/>
      <c r="X1024" s="30"/>
    </row>
    <row r="1025" spans="3:24">
      <c r="C1025" t="s">
        <v>1026</v>
      </c>
      <c r="D1025" s="26">
        <v>2.9887536763994196</v>
      </c>
      <c r="F1025" s="30"/>
      <c r="H1025" s="34">
        <f t="shared" si="38"/>
        <v>0.12308344068628332</v>
      </c>
      <c r="I1025" s="35">
        <f t="shared" si="39"/>
        <v>-2.0948927740418464</v>
      </c>
      <c r="N1025" s="30"/>
      <c r="X1025" s="30"/>
    </row>
    <row r="1026" spans="3:24">
      <c r="C1026" t="s">
        <v>1027</v>
      </c>
      <c r="D1026" s="26">
        <v>5.585407471527275</v>
      </c>
      <c r="F1026" s="30"/>
      <c r="H1026" s="34">
        <f t="shared" si="38"/>
        <v>5.1245615860121628E-2</v>
      </c>
      <c r="I1026" s="35">
        <f t="shared" si="39"/>
        <v>-2.9711252088154811</v>
      </c>
      <c r="N1026" s="30"/>
      <c r="X1026" s="30"/>
    </row>
    <row r="1027" spans="3:24">
      <c r="C1027" t="s">
        <v>1028</v>
      </c>
      <c r="D1027" s="26">
        <v>0.31537510750342568</v>
      </c>
      <c r="F1027" s="30"/>
      <c r="H1027" s="34">
        <f t="shared" si="38"/>
        <v>0.30337979418767447</v>
      </c>
      <c r="I1027" s="35">
        <f t="shared" si="39"/>
        <v>-1.1927698122166441</v>
      </c>
      <c r="N1027" s="30"/>
      <c r="X1027" s="30"/>
    </row>
    <row r="1028" spans="3:24">
      <c r="C1028" t="s">
        <v>1029</v>
      </c>
      <c r="D1028" s="26">
        <v>4.2376091661773021</v>
      </c>
      <c r="F1028" s="30"/>
      <c r="H1028" s="34">
        <f t="shared" si="38"/>
        <v>8.0756645367978788E-2</v>
      </c>
      <c r="I1028" s="35">
        <f t="shared" si="39"/>
        <v>-2.516315024686782</v>
      </c>
      <c r="N1028" s="30"/>
      <c r="X1028" s="30"/>
    </row>
    <row r="1029" spans="3:24">
      <c r="C1029" t="s">
        <v>1030</v>
      </c>
      <c r="D1029" s="26">
        <v>2.2216966445755899</v>
      </c>
      <c r="F1029" s="30"/>
      <c r="H1029" s="34">
        <f t="shared" si="38"/>
        <v>0.15944569951997931</v>
      </c>
      <c r="I1029" s="35">
        <f t="shared" si="39"/>
        <v>-1.8360518566017383</v>
      </c>
      <c r="N1029" s="30"/>
      <c r="X1029" s="30"/>
    </row>
    <row r="1030" spans="3:24">
      <c r="C1030" t="s">
        <v>1031</v>
      </c>
      <c r="D1030" s="26">
        <v>0.13808310700043805</v>
      </c>
      <c r="F1030" s="30"/>
      <c r="H1030" s="34">
        <f t="shared" si="38"/>
        <v>0.32208390289523819</v>
      </c>
      <c r="I1030" s="35">
        <f t="shared" si="39"/>
        <v>-1.1329431993820394</v>
      </c>
      <c r="N1030" s="30"/>
      <c r="X1030" s="30"/>
    </row>
    <row r="1031" spans="3:24">
      <c r="C1031" t="s">
        <v>1032</v>
      </c>
      <c r="D1031" s="26">
        <v>0.9804718180746621</v>
      </c>
      <c r="F1031" s="30"/>
      <c r="H1031" s="34">
        <f t="shared" si="38"/>
        <v>0.24239066200055281</v>
      </c>
      <c r="I1031" s="35">
        <f t="shared" si="39"/>
        <v>-1.417204548629041</v>
      </c>
      <c r="N1031" s="30"/>
      <c r="X1031" s="30"/>
    </row>
    <row r="1032" spans="3:24">
      <c r="C1032" t="s">
        <v>1033</v>
      </c>
      <c r="D1032" s="26">
        <v>3.1675704566562275</v>
      </c>
      <c r="F1032" s="30"/>
      <c r="H1032" s="34">
        <f t="shared" si="38"/>
        <v>0.11587608183925105</v>
      </c>
      <c r="I1032" s="35">
        <f t="shared" si="39"/>
        <v>-2.155233918878634</v>
      </c>
      <c r="N1032" s="30"/>
      <c r="X1032" s="30"/>
    </row>
    <row r="1033" spans="3:24">
      <c r="C1033" t="s">
        <v>1034</v>
      </c>
      <c r="D1033" s="26">
        <v>0.22464755082769511</v>
      </c>
      <c r="F1033" s="30"/>
      <c r="H1033" s="34">
        <f t="shared" si="38"/>
        <v>0.31281162980820687</v>
      </c>
      <c r="I1033" s="35">
        <f t="shared" si="39"/>
        <v>-1.1621540913083728</v>
      </c>
      <c r="N1033" s="30"/>
      <c r="X1033" s="30"/>
    </row>
    <row r="1034" spans="3:24">
      <c r="C1034" t="s">
        <v>1035</v>
      </c>
      <c r="D1034" s="26">
        <v>3.4046550879280337</v>
      </c>
      <c r="F1034" s="30"/>
      <c r="H1034" s="34">
        <f t="shared" ref="H1034:H1097" si="40">lambdagorro*EXP(-lambdagorro*D1034)</f>
        <v>0.10696673702145829</v>
      </c>
      <c r="I1034" s="35">
        <f t="shared" si="39"/>
        <v>-2.2352373618083359</v>
      </c>
      <c r="N1034" s="30"/>
      <c r="X1034" s="30"/>
    </row>
    <row r="1035" spans="3:24">
      <c r="C1035" t="s">
        <v>1036</v>
      </c>
      <c r="D1035" s="26">
        <v>10.299845093740018</v>
      </c>
      <c r="F1035" s="30"/>
      <c r="H1035" s="34">
        <f t="shared" si="40"/>
        <v>1.0441187533071104E-2</v>
      </c>
      <c r="I1035" s="35">
        <f t="shared" ref="I1035:I1098" si="41">LN(H1035)</f>
        <v>-4.5619969546180421</v>
      </c>
      <c r="N1035" s="30"/>
      <c r="X1035" s="30"/>
    </row>
    <row r="1036" spans="3:24">
      <c r="C1036" t="s">
        <v>1037</v>
      </c>
      <c r="D1036" s="26">
        <v>0.86754296976453227</v>
      </c>
      <c r="F1036" s="30"/>
      <c r="H1036" s="34">
        <f t="shared" si="40"/>
        <v>0.2518058125660928</v>
      </c>
      <c r="I1036" s="35">
        <f t="shared" si="41"/>
        <v>-1.3790970735791777</v>
      </c>
      <c r="N1036" s="30"/>
      <c r="X1036" s="30"/>
    </row>
    <row r="1037" spans="3:24">
      <c r="C1037" t="s">
        <v>1038</v>
      </c>
      <c r="D1037" s="26">
        <v>0.96093888811478045</v>
      </c>
      <c r="F1037" s="30"/>
      <c r="H1037" s="34">
        <f t="shared" si="40"/>
        <v>0.24399361440212727</v>
      </c>
      <c r="I1037" s="35">
        <f t="shared" si="41"/>
        <v>-1.4106132245144731</v>
      </c>
      <c r="N1037" s="30"/>
      <c r="X1037" s="30"/>
    </row>
    <row r="1038" spans="3:24">
      <c r="C1038" t="s">
        <v>1039</v>
      </c>
      <c r="D1038" s="26">
        <v>3.186627168411059</v>
      </c>
      <c r="F1038" s="30"/>
      <c r="H1038" s="34">
        <f t="shared" si="40"/>
        <v>0.11513331689682568</v>
      </c>
      <c r="I1038" s="35">
        <f t="shared" si="41"/>
        <v>-2.1616645446983127</v>
      </c>
      <c r="N1038" s="30"/>
      <c r="X1038" s="30"/>
    </row>
    <row r="1039" spans="3:24">
      <c r="C1039" t="s">
        <v>1040</v>
      </c>
      <c r="D1039" s="26">
        <v>1.7871869468600428</v>
      </c>
      <c r="F1039" s="30"/>
      <c r="H1039" s="34">
        <f t="shared" si="40"/>
        <v>0.18462510622508721</v>
      </c>
      <c r="I1039" s="35">
        <f t="shared" si="41"/>
        <v>-1.6894279627748361</v>
      </c>
      <c r="N1039" s="30"/>
      <c r="X1039" s="30"/>
    </row>
    <row r="1040" spans="3:24">
      <c r="C1040" t="s">
        <v>1041</v>
      </c>
      <c r="D1040" s="26">
        <v>4.7685202070585939</v>
      </c>
      <c r="F1040" s="30"/>
      <c r="H1040" s="34">
        <f t="shared" si="40"/>
        <v>6.7510695598559697E-2</v>
      </c>
      <c r="I1040" s="35">
        <f t="shared" si="41"/>
        <v>-2.6954692403440577</v>
      </c>
      <c r="N1040" s="30"/>
      <c r="X1040" s="30"/>
    </row>
    <row r="1041" spans="3:24">
      <c r="C1041" t="s">
        <v>1042</v>
      </c>
      <c r="D1041" s="26">
        <v>6.376578742724579</v>
      </c>
      <c r="F1041" s="30"/>
      <c r="H1041" s="34">
        <f t="shared" si="40"/>
        <v>3.923824388656668E-2</v>
      </c>
      <c r="I1041" s="35">
        <f t="shared" si="41"/>
        <v>-3.2381033984320262</v>
      </c>
      <c r="N1041" s="30"/>
      <c r="X1041" s="30"/>
    </row>
    <row r="1042" spans="3:24">
      <c r="C1042" t="s">
        <v>1043</v>
      </c>
      <c r="D1042" s="26">
        <v>6.194610899932778</v>
      </c>
      <c r="F1042" s="30"/>
      <c r="H1042" s="34">
        <f t="shared" si="40"/>
        <v>4.1723158787810133E-2</v>
      </c>
      <c r="I1042" s="35">
        <f t="shared" si="41"/>
        <v>-3.1766989377221937</v>
      </c>
      <c r="N1042" s="30"/>
      <c r="X1042" s="30"/>
    </row>
    <row r="1043" spans="3:24">
      <c r="C1043" t="s">
        <v>1044</v>
      </c>
      <c r="D1043" s="26">
        <v>1.8431913136923304</v>
      </c>
      <c r="F1043" s="30"/>
      <c r="H1043" s="34">
        <f t="shared" si="40"/>
        <v>0.18116873300142416</v>
      </c>
      <c r="I1043" s="35">
        <f t="shared" si="41"/>
        <v>-1.7083264554423943</v>
      </c>
      <c r="N1043" s="30"/>
      <c r="X1043" s="30"/>
    </row>
    <row r="1044" spans="3:24">
      <c r="C1044" t="s">
        <v>1045</v>
      </c>
      <c r="D1044" s="26">
        <v>1.8353150050240277</v>
      </c>
      <c r="F1044" s="30"/>
      <c r="H1044" s="34">
        <f t="shared" si="40"/>
        <v>0.18165089004876739</v>
      </c>
      <c r="I1044" s="35">
        <f t="shared" si="41"/>
        <v>-1.705668620526394</v>
      </c>
      <c r="N1044" s="30"/>
      <c r="X1044" s="30"/>
    </row>
    <row r="1045" spans="3:24">
      <c r="C1045" t="s">
        <v>1046</v>
      </c>
      <c r="D1045" s="26">
        <v>2.6261946754906318</v>
      </c>
      <c r="F1045" s="30"/>
      <c r="H1045" s="34">
        <f t="shared" si="40"/>
        <v>0.13910191536932787</v>
      </c>
      <c r="I1045" s="35">
        <f t="shared" si="41"/>
        <v>-1.9725484104183695</v>
      </c>
      <c r="N1045" s="30"/>
      <c r="X1045" s="30"/>
    </row>
    <row r="1046" spans="3:24">
      <c r="C1046" t="s">
        <v>1047</v>
      </c>
      <c r="D1046" s="26">
        <v>0.85490211468891952</v>
      </c>
      <c r="F1046" s="30"/>
      <c r="H1046" s="34">
        <f t="shared" si="40"/>
        <v>0.25288221352018242</v>
      </c>
      <c r="I1046" s="35">
        <f t="shared" si="41"/>
        <v>-1.3748314578697181</v>
      </c>
      <c r="N1046" s="30"/>
      <c r="X1046" s="30"/>
    </row>
    <row r="1047" spans="3:24">
      <c r="C1047" t="s">
        <v>1048</v>
      </c>
      <c r="D1047" s="26">
        <v>0.73752548722545463</v>
      </c>
      <c r="F1047" s="30"/>
      <c r="H1047" s="34">
        <f t="shared" si="40"/>
        <v>0.2630994729646447</v>
      </c>
      <c r="I1047" s="35">
        <f t="shared" si="41"/>
        <v>-1.335223094112945</v>
      </c>
      <c r="N1047" s="30"/>
      <c r="X1047" s="30"/>
    </row>
    <row r="1048" spans="3:24">
      <c r="C1048" t="s">
        <v>1049</v>
      </c>
      <c r="D1048" s="26">
        <v>0.5121142818035147</v>
      </c>
      <c r="F1048" s="30"/>
      <c r="H1048" s="34">
        <f t="shared" si="40"/>
        <v>0.28389273352415528</v>
      </c>
      <c r="I1048" s="35">
        <f t="shared" si="41"/>
        <v>-1.2591588110257186</v>
      </c>
      <c r="N1048" s="30"/>
      <c r="X1048" s="30"/>
    </row>
    <row r="1049" spans="3:24">
      <c r="C1049" t="s">
        <v>1050</v>
      </c>
      <c r="D1049" s="26">
        <v>1.2814885686491375</v>
      </c>
      <c r="F1049" s="30"/>
      <c r="H1049" s="34">
        <f t="shared" si="40"/>
        <v>0.21897851068917903</v>
      </c>
      <c r="I1049" s="35">
        <f t="shared" si="41"/>
        <v>-1.5187816786871253</v>
      </c>
      <c r="N1049" s="30"/>
      <c r="X1049" s="30"/>
    </row>
    <row r="1050" spans="3:24">
      <c r="C1050" t="s">
        <v>1051</v>
      </c>
      <c r="D1050" s="26">
        <v>1.5895192118613639</v>
      </c>
      <c r="F1050" s="30"/>
      <c r="H1050" s="34">
        <f t="shared" si="40"/>
        <v>0.19736003603859711</v>
      </c>
      <c r="I1050" s="35">
        <f t="shared" si="41"/>
        <v>-1.6227256241577026</v>
      </c>
      <c r="N1050" s="30"/>
      <c r="X1050" s="30"/>
    </row>
    <row r="1051" spans="3:24">
      <c r="C1051" t="s">
        <v>1052</v>
      </c>
      <c r="D1051" s="26">
        <v>2.3279498981703926</v>
      </c>
      <c r="F1051" s="30"/>
      <c r="H1051" s="34">
        <f t="shared" si="40"/>
        <v>0.15383007824323511</v>
      </c>
      <c r="I1051" s="35">
        <f t="shared" si="41"/>
        <v>-1.8719066737801719</v>
      </c>
      <c r="N1051" s="30"/>
      <c r="X1051" s="30"/>
    </row>
    <row r="1052" spans="3:24">
      <c r="C1052" t="s">
        <v>1053</v>
      </c>
      <c r="D1052" s="26">
        <v>2.2194523818459304</v>
      </c>
      <c r="F1052" s="30"/>
      <c r="H1052" s="34">
        <f t="shared" si="40"/>
        <v>0.15956649654605812</v>
      </c>
      <c r="I1052" s="35">
        <f t="shared" si="41"/>
        <v>-1.8352945373936211</v>
      </c>
      <c r="N1052" s="30"/>
      <c r="X1052" s="30"/>
    </row>
    <row r="1053" spans="3:24">
      <c r="C1053" t="s">
        <v>1054</v>
      </c>
      <c r="D1053" s="26">
        <v>0.16857537664717434</v>
      </c>
      <c r="F1053" s="30"/>
      <c r="H1053" s="34">
        <f t="shared" si="40"/>
        <v>0.31878680666993114</v>
      </c>
      <c r="I1053" s="35">
        <f t="shared" si="41"/>
        <v>-1.1432327172702021</v>
      </c>
      <c r="N1053" s="30"/>
      <c r="X1053" s="30"/>
    </row>
    <row r="1054" spans="3:24">
      <c r="C1054" t="s">
        <v>1055</v>
      </c>
      <c r="D1054" s="26">
        <v>3.3304260983126488</v>
      </c>
      <c r="F1054" s="30"/>
      <c r="H1054" s="34">
        <f t="shared" si="40"/>
        <v>0.10967991386520388</v>
      </c>
      <c r="I1054" s="35">
        <f t="shared" si="41"/>
        <v>-2.2101890290565787</v>
      </c>
      <c r="N1054" s="30"/>
      <c r="X1054" s="30"/>
    </row>
    <row r="1055" spans="3:24">
      <c r="C1055" t="s">
        <v>1056</v>
      </c>
      <c r="D1055" s="26">
        <v>11.909766251423623</v>
      </c>
      <c r="F1055" s="30"/>
      <c r="H1055" s="34">
        <f t="shared" si="40"/>
        <v>6.0647640039022729E-3</v>
      </c>
      <c r="I1055" s="35">
        <f t="shared" si="41"/>
        <v>-5.105259648488726</v>
      </c>
      <c r="N1055" s="30"/>
      <c r="X1055" s="30"/>
    </row>
    <row r="1056" spans="3:24">
      <c r="C1056" t="s">
        <v>1057</v>
      </c>
      <c r="D1056" s="26">
        <v>1.7040675942398282</v>
      </c>
      <c r="F1056" s="30"/>
      <c r="H1056" s="34">
        <f t="shared" si="40"/>
        <v>0.18987684413554801</v>
      </c>
      <c r="I1056" s="35">
        <f t="shared" si="41"/>
        <v>-1.6613796057470818</v>
      </c>
      <c r="N1056" s="30"/>
      <c r="X1056" s="30"/>
    </row>
    <row r="1057" spans="3:24">
      <c r="C1057" t="s">
        <v>1058</v>
      </c>
      <c r="D1057" s="26">
        <v>10.99873999983021</v>
      </c>
      <c r="F1057" s="30"/>
      <c r="H1057" s="34">
        <f t="shared" si="40"/>
        <v>8.2475690478396365E-3</v>
      </c>
      <c r="I1057" s="35">
        <f t="shared" si="41"/>
        <v>-4.7978367829245139</v>
      </c>
      <c r="N1057" s="30"/>
      <c r="X1057" s="30"/>
    </row>
    <row r="1058" spans="3:24">
      <c r="C1058" t="s">
        <v>1059</v>
      </c>
      <c r="D1058" s="26">
        <v>1.2190918159262951</v>
      </c>
      <c r="F1058" s="30"/>
      <c r="H1058" s="34">
        <f t="shared" si="40"/>
        <v>0.22363811400096148</v>
      </c>
      <c r="I1058" s="35">
        <f t="shared" si="41"/>
        <v>-1.4977260960511609</v>
      </c>
      <c r="N1058" s="30"/>
      <c r="X1058" s="30"/>
    </row>
    <row r="1059" spans="3:24">
      <c r="C1059" t="s">
        <v>1060</v>
      </c>
      <c r="D1059" s="26">
        <v>1.9202846313940944</v>
      </c>
      <c r="F1059" s="30"/>
      <c r="H1059" s="34">
        <f t="shared" si="40"/>
        <v>0.17651642517557564</v>
      </c>
      <c r="I1059" s="35">
        <f t="shared" si="41"/>
        <v>-1.734341346453796</v>
      </c>
      <c r="N1059" s="30"/>
      <c r="X1059" s="30"/>
    </row>
    <row r="1060" spans="3:24">
      <c r="C1060" t="s">
        <v>1061</v>
      </c>
      <c r="D1060" s="26">
        <v>2.4875919786241925</v>
      </c>
      <c r="F1060" s="30"/>
      <c r="H1060" s="34">
        <f t="shared" si="40"/>
        <v>0.14576240030199783</v>
      </c>
      <c r="I1060" s="35">
        <f t="shared" si="41"/>
        <v>-1.9257773781115799</v>
      </c>
      <c r="N1060" s="30"/>
      <c r="X1060" s="30"/>
    </row>
    <row r="1061" spans="3:24">
      <c r="C1061" t="s">
        <v>1062</v>
      </c>
      <c r="D1061" s="26">
        <v>1.507808612645483</v>
      </c>
      <c r="F1061" s="30"/>
      <c r="H1061" s="34">
        <f t="shared" si="40"/>
        <v>0.20287755760688927</v>
      </c>
      <c r="I1061" s="35">
        <f t="shared" si="41"/>
        <v>-1.5951526464153163</v>
      </c>
      <c r="N1061" s="30"/>
      <c r="X1061" s="30"/>
    </row>
    <row r="1062" spans="3:24">
      <c r="C1062" t="s">
        <v>1063</v>
      </c>
      <c r="D1062" s="26">
        <v>3.6024180027430814</v>
      </c>
      <c r="F1062" s="30"/>
      <c r="H1062" s="34">
        <f t="shared" si="40"/>
        <v>0.10006134625382404</v>
      </c>
      <c r="I1062" s="35">
        <f t="shared" si="41"/>
        <v>-2.3019718185470275</v>
      </c>
      <c r="N1062" s="30"/>
      <c r="X1062" s="30"/>
    </row>
    <row r="1063" spans="3:24">
      <c r="C1063" t="s">
        <v>1064</v>
      </c>
      <c r="D1063" s="26">
        <v>1.089688828069735</v>
      </c>
      <c r="F1063" s="30"/>
      <c r="H1063" s="34">
        <f t="shared" si="40"/>
        <v>0.23361998584826918</v>
      </c>
      <c r="I1063" s="35">
        <f t="shared" si="41"/>
        <v>-1.4540594758304419</v>
      </c>
      <c r="N1063" s="30"/>
      <c r="X1063" s="30"/>
    </row>
    <row r="1064" spans="3:24">
      <c r="C1064" t="s">
        <v>1065</v>
      </c>
      <c r="D1064" s="26">
        <v>3.4693225562600896</v>
      </c>
      <c r="F1064" s="30"/>
      <c r="H1064" s="34">
        <f t="shared" si="40"/>
        <v>0.10465781136740782</v>
      </c>
      <c r="I1064" s="35">
        <f t="shared" si="41"/>
        <v>-2.2570591900911676</v>
      </c>
      <c r="N1064" s="30"/>
      <c r="X1064" s="30"/>
    </row>
    <row r="1065" spans="3:24">
      <c r="C1065" t="s">
        <v>1066</v>
      </c>
      <c r="D1065" s="26">
        <v>2.6060158649058405</v>
      </c>
      <c r="F1065" s="30"/>
      <c r="H1065" s="34">
        <f t="shared" si="40"/>
        <v>0.14005233063382158</v>
      </c>
      <c r="I1065" s="35">
        <f t="shared" si="41"/>
        <v>-1.9657391359734186</v>
      </c>
      <c r="N1065" s="30"/>
      <c r="X1065" s="30"/>
    </row>
    <row r="1066" spans="3:24">
      <c r="C1066" t="s">
        <v>1067</v>
      </c>
      <c r="D1066" s="26">
        <v>7.300988669452277</v>
      </c>
      <c r="F1066" s="30"/>
      <c r="H1066" s="34">
        <f t="shared" si="40"/>
        <v>2.8723417678483597E-2</v>
      </c>
      <c r="I1066" s="35">
        <f t="shared" si="41"/>
        <v>-3.5500425419348454</v>
      </c>
      <c r="N1066" s="30"/>
      <c r="X1066" s="30"/>
    </row>
    <row r="1067" spans="3:24">
      <c r="C1067" t="s">
        <v>1068</v>
      </c>
      <c r="D1067" s="26">
        <v>1.8243882348293738</v>
      </c>
      <c r="F1067" s="30"/>
      <c r="H1067" s="34">
        <f t="shared" si="40"/>
        <v>0.18232191014418964</v>
      </c>
      <c r="I1067" s="35">
        <f t="shared" si="41"/>
        <v>-1.7019814172227274</v>
      </c>
      <c r="N1067" s="30"/>
      <c r="X1067" s="30"/>
    </row>
    <row r="1068" spans="3:24">
      <c r="C1068" t="s">
        <v>1069</v>
      </c>
      <c r="D1068" s="26">
        <v>1.1257971137641128E-2</v>
      </c>
      <c r="F1068" s="30"/>
      <c r="H1068" s="34">
        <f t="shared" si="40"/>
        <v>0.33616725269544012</v>
      </c>
      <c r="I1068" s="35">
        <f t="shared" si="41"/>
        <v>-1.090146466988962</v>
      </c>
      <c r="N1068" s="30"/>
      <c r="X1068" s="30"/>
    </row>
    <row r="1069" spans="3:24">
      <c r="C1069" t="s">
        <v>1070</v>
      </c>
      <c r="D1069" s="26">
        <v>0.35958816494160784</v>
      </c>
      <c r="F1069" s="30"/>
      <c r="H1069" s="34">
        <f t="shared" si="40"/>
        <v>0.29888710097136867</v>
      </c>
      <c r="I1069" s="35">
        <f t="shared" si="41"/>
        <v>-1.2076893656205423</v>
      </c>
      <c r="N1069" s="30"/>
      <c r="X1069" s="30"/>
    </row>
    <row r="1070" spans="3:24">
      <c r="C1070" t="s">
        <v>1071</v>
      </c>
      <c r="D1070" s="26">
        <v>2.6296230371954228</v>
      </c>
      <c r="F1070" s="30"/>
      <c r="H1070" s="34">
        <f t="shared" si="40"/>
        <v>0.13894108286325202</v>
      </c>
      <c r="I1070" s="35">
        <f t="shared" si="41"/>
        <v>-1.9737053000004579</v>
      </c>
      <c r="N1070" s="30"/>
      <c r="X1070" s="30"/>
    </row>
    <row r="1071" spans="3:24">
      <c r="C1071" t="s">
        <v>1072</v>
      </c>
      <c r="D1071" s="26">
        <v>2.413073360161599</v>
      </c>
      <c r="F1071" s="30"/>
      <c r="H1071" s="34">
        <f t="shared" si="40"/>
        <v>0.14947422470122446</v>
      </c>
      <c r="I1071" s="35">
        <f t="shared" si="41"/>
        <v>-1.9006313110409674</v>
      </c>
      <c r="N1071" s="30"/>
      <c r="X1071" s="30"/>
    </row>
    <row r="1072" spans="3:24">
      <c r="C1072" t="s">
        <v>1073</v>
      </c>
      <c r="D1072" s="26">
        <v>4.6206318356615803</v>
      </c>
      <c r="F1072" s="30"/>
      <c r="H1072" s="34">
        <f t="shared" si="40"/>
        <v>7.0965262149946612E-2</v>
      </c>
      <c r="I1072" s="35">
        <f t="shared" si="41"/>
        <v>-2.6455647871639476</v>
      </c>
      <c r="N1072" s="30"/>
      <c r="X1072" s="30"/>
    </row>
    <row r="1073" spans="3:24">
      <c r="C1073" t="s">
        <v>1074</v>
      </c>
      <c r="D1073" s="26">
        <v>0.76890009779858648</v>
      </c>
      <c r="F1073" s="30"/>
      <c r="H1073" s="34">
        <f t="shared" si="40"/>
        <v>0.26032866370181301</v>
      </c>
      <c r="I1073" s="35">
        <f t="shared" si="41"/>
        <v>-1.3458103550963509</v>
      </c>
      <c r="N1073" s="30"/>
      <c r="X1073" s="30"/>
    </row>
    <row r="1074" spans="3:24">
      <c r="C1074" t="s">
        <v>1075</v>
      </c>
      <c r="D1074" s="26">
        <v>3.0972431869365655</v>
      </c>
      <c r="F1074" s="30"/>
      <c r="H1074" s="34">
        <f t="shared" si="40"/>
        <v>0.11865890943065342</v>
      </c>
      <c r="I1074" s="35">
        <f t="shared" si="41"/>
        <v>-2.1315022089013294</v>
      </c>
      <c r="N1074" s="30"/>
      <c r="X1074" s="30"/>
    </row>
    <row r="1075" spans="3:24">
      <c r="C1075" t="s">
        <v>1076</v>
      </c>
      <c r="D1075" s="26">
        <v>0.32994179537283969</v>
      </c>
      <c r="F1075" s="30"/>
      <c r="H1075" s="34">
        <f t="shared" si="40"/>
        <v>0.30189219546911916</v>
      </c>
      <c r="I1075" s="35">
        <f t="shared" si="41"/>
        <v>-1.1976852939810416</v>
      </c>
      <c r="N1075" s="30"/>
      <c r="X1075" s="30"/>
    </row>
    <row r="1076" spans="3:24">
      <c r="C1076" t="s">
        <v>1077</v>
      </c>
      <c r="D1076" s="26">
        <v>3.1233463182210919</v>
      </c>
      <c r="F1076" s="30"/>
      <c r="H1076" s="34">
        <f t="shared" si="40"/>
        <v>0.11761830201726341</v>
      </c>
      <c r="I1076" s="35">
        <f t="shared" si="41"/>
        <v>-2.1403106262281106</v>
      </c>
      <c r="N1076" s="30"/>
      <c r="X1076" s="30"/>
    </row>
    <row r="1077" spans="3:24">
      <c r="C1077" t="s">
        <v>1078</v>
      </c>
      <c r="D1077" s="26">
        <v>1.3117189826760229</v>
      </c>
      <c r="F1077" s="30"/>
      <c r="H1077" s="34">
        <f t="shared" si="40"/>
        <v>0.21675603203684957</v>
      </c>
      <c r="I1077" s="35">
        <f t="shared" si="41"/>
        <v>-1.5289828342422842</v>
      </c>
      <c r="N1077" s="30"/>
      <c r="X1077" s="30"/>
    </row>
    <row r="1078" spans="3:24">
      <c r="C1078" t="s">
        <v>1079</v>
      </c>
      <c r="D1078" s="26">
        <v>0.12016349850781269</v>
      </c>
      <c r="F1078" s="30"/>
      <c r="H1078" s="34">
        <f t="shared" si="40"/>
        <v>0.3240374169691882</v>
      </c>
      <c r="I1078" s="35">
        <f t="shared" si="41"/>
        <v>-1.126896285384823</v>
      </c>
      <c r="N1078" s="30"/>
      <c r="X1078" s="30"/>
    </row>
    <row r="1079" spans="3:24">
      <c r="C1079" t="s">
        <v>1080</v>
      </c>
      <c r="D1079" s="26">
        <v>9.6790263638165328</v>
      </c>
      <c r="F1079" s="30"/>
      <c r="H1079" s="34">
        <f t="shared" si="40"/>
        <v>1.2874538474226271E-2</v>
      </c>
      <c r="I1079" s="35">
        <f t="shared" si="41"/>
        <v>-4.3525036797368815</v>
      </c>
      <c r="N1079" s="30"/>
      <c r="X1079" s="30"/>
    </row>
    <row r="1080" spans="3:24">
      <c r="C1080" t="s">
        <v>1081</v>
      </c>
      <c r="D1080" s="26">
        <v>4.6258814675299487</v>
      </c>
      <c r="F1080" s="30"/>
      <c r="H1080" s="34">
        <f t="shared" si="40"/>
        <v>7.0839660506369653E-2</v>
      </c>
      <c r="I1080" s="35">
        <f t="shared" si="41"/>
        <v>-2.6473362584791902</v>
      </c>
      <c r="N1080" s="30"/>
      <c r="X1080" s="30"/>
    </row>
    <row r="1081" spans="3:24">
      <c r="C1081" t="s">
        <v>1082</v>
      </c>
      <c r="D1081" s="26">
        <v>1.0457514668246655</v>
      </c>
      <c r="F1081" s="30"/>
      <c r="H1081" s="34">
        <f t="shared" si="40"/>
        <v>0.23710956260049632</v>
      </c>
      <c r="I1081" s="35">
        <f t="shared" si="41"/>
        <v>-1.4392329552162835</v>
      </c>
      <c r="N1081" s="30"/>
      <c r="X1081" s="30"/>
    </row>
    <row r="1082" spans="3:24">
      <c r="C1082" t="s">
        <v>1083</v>
      </c>
      <c r="D1082" s="26">
        <v>7.7325088753791779E-2</v>
      </c>
      <c r="F1082" s="30"/>
      <c r="H1082" s="34">
        <f t="shared" si="40"/>
        <v>0.32875561940102366</v>
      </c>
      <c r="I1082" s="35">
        <f t="shared" si="41"/>
        <v>-1.1124406024011975</v>
      </c>
      <c r="N1082" s="30"/>
      <c r="X1082" s="30"/>
    </row>
    <row r="1083" spans="3:24">
      <c r="C1083" t="s">
        <v>1084</v>
      </c>
      <c r="D1083" s="26">
        <v>3.8774015568917441</v>
      </c>
      <c r="F1083" s="30"/>
      <c r="H1083" s="34">
        <f t="shared" si="40"/>
        <v>9.1194186306730485E-2</v>
      </c>
      <c r="I1083" s="35">
        <f t="shared" si="41"/>
        <v>-2.3947641305704819</v>
      </c>
      <c r="N1083" s="30"/>
      <c r="X1083" s="30"/>
    </row>
    <row r="1084" spans="3:24">
      <c r="C1084" t="s">
        <v>1085</v>
      </c>
      <c r="D1084" s="26">
        <v>6.4558958946712632</v>
      </c>
      <c r="F1084" s="30"/>
      <c r="H1084" s="34">
        <f t="shared" si="40"/>
        <v>3.82019500927041E-2</v>
      </c>
      <c r="I1084" s="35">
        <f t="shared" si="41"/>
        <v>-3.2648687151253637</v>
      </c>
      <c r="N1084" s="30"/>
      <c r="X1084" s="30"/>
    </row>
    <row r="1085" spans="3:24">
      <c r="C1085" t="s">
        <v>1086</v>
      </c>
      <c r="D1085" s="26">
        <v>3.431659913992597</v>
      </c>
      <c r="F1085" s="30"/>
      <c r="H1085" s="34">
        <f t="shared" si="40"/>
        <v>0.10599641002569142</v>
      </c>
      <c r="I1085" s="35">
        <f t="shared" si="41"/>
        <v>-2.2443500531257494</v>
      </c>
      <c r="N1085" s="30"/>
      <c r="X1085" s="30"/>
    </row>
    <row r="1086" spans="3:24">
      <c r="C1086" t="s">
        <v>1087</v>
      </c>
      <c r="D1086" s="26">
        <v>1.2237012826292997</v>
      </c>
      <c r="F1086" s="30"/>
      <c r="H1086" s="34">
        <f t="shared" si="40"/>
        <v>0.22329052657266163</v>
      </c>
      <c r="I1086" s="35">
        <f t="shared" si="41"/>
        <v>-1.4992815456993815</v>
      </c>
      <c r="N1086" s="30"/>
      <c r="X1086" s="30"/>
    </row>
    <row r="1087" spans="3:24">
      <c r="C1087" t="s">
        <v>1088</v>
      </c>
      <c r="D1087" s="26">
        <v>3.2891166195041883</v>
      </c>
      <c r="F1087" s="30"/>
      <c r="H1087" s="34">
        <f t="shared" si="40"/>
        <v>0.11121953046811502</v>
      </c>
      <c r="I1087" s="35">
        <f t="shared" si="41"/>
        <v>-2.1962492788813783</v>
      </c>
      <c r="N1087" s="30"/>
      <c r="X1087" s="30"/>
    </row>
    <row r="1088" spans="3:24">
      <c r="C1088" t="s">
        <v>1089</v>
      </c>
      <c r="D1088" s="26">
        <v>0.2274820087869763</v>
      </c>
      <c r="F1088" s="30"/>
      <c r="H1088" s="34">
        <f t="shared" si="40"/>
        <v>0.31251257519537212</v>
      </c>
      <c r="I1088" s="35">
        <f t="shared" si="41"/>
        <v>-1.1631105699901223</v>
      </c>
      <c r="N1088" s="30"/>
      <c r="X1088" s="30"/>
    </row>
    <row r="1089" spans="3:24">
      <c r="C1089" t="s">
        <v>1090</v>
      </c>
      <c r="D1089" s="26">
        <v>1.3836131615541392</v>
      </c>
      <c r="F1089" s="30"/>
      <c r="H1089" s="34">
        <f t="shared" si="40"/>
        <v>0.21156070663931348</v>
      </c>
      <c r="I1089" s="35">
        <f t="shared" si="41"/>
        <v>-1.5532432926532682</v>
      </c>
      <c r="N1089" s="30"/>
      <c r="X1089" s="30"/>
    </row>
    <row r="1090" spans="3:24">
      <c r="C1090" t="s">
        <v>1091</v>
      </c>
      <c r="D1090" s="26">
        <v>1.3207161901195366</v>
      </c>
      <c r="F1090" s="30"/>
      <c r="H1090" s="34">
        <f t="shared" si="40"/>
        <v>0.21609894168316865</v>
      </c>
      <c r="I1090" s="35">
        <f t="shared" si="41"/>
        <v>-1.5320189128289581</v>
      </c>
      <c r="N1090" s="30"/>
      <c r="X1090" s="30"/>
    </row>
    <row r="1091" spans="3:24">
      <c r="C1091" t="s">
        <v>1092</v>
      </c>
      <c r="D1091" s="26">
        <v>0.28975263405853813</v>
      </c>
      <c r="F1091" s="30"/>
      <c r="H1091" s="34">
        <f t="shared" si="40"/>
        <v>0.30601425555767425</v>
      </c>
      <c r="I1091" s="35">
        <f t="shared" si="41"/>
        <v>-1.184123591325102</v>
      </c>
      <c r="N1091" s="30"/>
      <c r="X1091" s="30"/>
    </row>
    <row r="1092" spans="3:24">
      <c r="C1092" t="s">
        <v>1093</v>
      </c>
      <c r="D1092" s="26">
        <v>1.7802158174670706</v>
      </c>
      <c r="F1092" s="30"/>
      <c r="H1092" s="34">
        <f t="shared" si="40"/>
        <v>0.18505992680510264</v>
      </c>
      <c r="I1092" s="35">
        <f t="shared" si="41"/>
        <v>-1.6870755776811481</v>
      </c>
      <c r="N1092" s="30"/>
      <c r="X1092" s="30"/>
    </row>
    <row r="1093" spans="3:24">
      <c r="C1093" t="s">
        <v>1094</v>
      </c>
      <c r="D1093" s="26">
        <v>0.12813826118858962</v>
      </c>
      <c r="F1093" s="30"/>
      <c r="H1093" s="34">
        <f t="shared" si="40"/>
        <v>0.3231665857710343</v>
      </c>
      <c r="I1093" s="35">
        <f t="shared" si="41"/>
        <v>-1.1295873432892809</v>
      </c>
      <c r="N1093" s="30"/>
      <c r="X1093" s="30"/>
    </row>
    <row r="1094" spans="3:24">
      <c r="C1094" t="s">
        <v>1095</v>
      </c>
      <c r="D1094" s="26">
        <v>1.4639266174609569</v>
      </c>
      <c r="F1094" s="30"/>
      <c r="H1094" s="34">
        <f t="shared" si="40"/>
        <v>0.20590408840107111</v>
      </c>
      <c r="I1094" s="35">
        <f t="shared" si="41"/>
        <v>-1.5803448088994303</v>
      </c>
      <c r="N1094" s="30"/>
      <c r="X1094" s="30"/>
    </row>
    <row r="1095" spans="3:24">
      <c r="C1095" t="s">
        <v>1096</v>
      </c>
      <c r="D1095" s="26">
        <v>6.7826273518215547</v>
      </c>
      <c r="F1095" s="30"/>
      <c r="H1095" s="34">
        <f t="shared" si="40"/>
        <v>3.4213903246536274E-2</v>
      </c>
      <c r="I1095" s="35">
        <f t="shared" si="41"/>
        <v>-3.3751231898470659</v>
      </c>
      <c r="N1095" s="30"/>
      <c r="X1095" s="30"/>
    </row>
    <row r="1096" spans="3:24">
      <c r="C1096" t="s">
        <v>1097</v>
      </c>
      <c r="D1096" s="26">
        <v>0.25879080836593005</v>
      </c>
      <c r="F1096" s="30"/>
      <c r="H1096" s="34">
        <f t="shared" si="40"/>
        <v>0.30922824330948151</v>
      </c>
      <c r="I1096" s="35">
        <f t="shared" si="41"/>
        <v>-1.1736756232661429</v>
      </c>
      <c r="N1096" s="30"/>
      <c r="X1096" s="30"/>
    </row>
    <row r="1097" spans="3:24">
      <c r="C1097" t="s">
        <v>1098</v>
      </c>
      <c r="D1097" s="26">
        <v>1.20643401270688</v>
      </c>
      <c r="F1097" s="30"/>
      <c r="H1097" s="34">
        <f t="shared" si="40"/>
        <v>0.22459539022943931</v>
      </c>
      <c r="I1097" s="35">
        <f t="shared" si="41"/>
        <v>-1.4934547612453259</v>
      </c>
      <c r="N1097" s="30"/>
      <c r="X1097" s="30"/>
    </row>
    <row r="1098" spans="3:24">
      <c r="C1098" t="s">
        <v>1099</v>
      </c>
      <c r="D1098" s="26">
        <v>8.1009396958983952</v>
      </c>
      <c r="F1098" s="30"/>
      <c r="H1098" s="34">
        <f t="shared" ref="H1098:H1161" si="42">lambdagorro*EXP(-lambdagorro*D1098)</f>
        <v>2.1928164205903954E-2</v>
      </c>
      <c r="I1098" s="35">
        <f t="shared" si="41"/>
        <v>-3.8199834315974344</v>
      </c>
      <c r="N1098" s="30"/>
      <c r="X1098" s="30"/>
    </row>
    <row r="1099" spans="3:24">
      <c r="C1099" t="s">
        <v>1100</v>
      </c>
      <c r="D1099" s="26">
        <v>0.39351137488900323</v>
      </c>
      <c r="F1099" s="30"/>
      <c r="H1099" s="34">
        <f t="shared" si="42"/>
        <v>0.29548516594917085</v>
      </c>
      <c r="I1099" s="35">
        <f t="shared" ref="I1099:I1162" si="43">LN(H1099)</f>
        <v>-1.2191366432296391</v>
      </c>
      <c r="N1099" s="30"/>
      <c r="X1099" s="30"/>
    </row>
    <row r="1100" spans="3:24">
      <c r="C1100" t="s">
        <v>1101</v>
      </c>
      <c r="D1100" s="26">
        <v>0.62679781787496847</v>
      </c>
      <c r="F1100" s="30"/>
      <c r="H1100" s="34">
        <f t="shared" si="42"/>
        <v>0.27311607260191756</v>
      </c>
      <c r="I1100" s="35">
        <f t="shared" si="43"/>
        <v>-1.2978583997921878</v>
      </c>
      <c r="N1100" s="30"/>
      <c r="X1100" s="30"/>
    </row>
    <row r="1101" spans="3:24">
      <c r="C1101" t="s">
        <v>1102</v>
      </c>
      <c r="D1101" s="26">
        <v>1.5774676173106918</v>
      </c>
      <c r="F1101" s="30"/>
      <c r="H1101" s="34">
        <f t="shared" si="42"/>
        <v>0.19816428848487275</v>
      </c>
      <c r="I1101" s="35">
        <f t="shared" si="43"/>
        <v>-1.6186588525088008</v>
      </c>
      <c r="N1101" s="30"/>
      <c r="X1101" s="30"/>
    </row>
    <row r="1102" spans="3:24">
      <c r="C1102" t="s">
        <v>1103</v>
      </c>
      <c r="D1102" s="26">
        <v>3.7672345707461868E-3</v>
      </c>
      <c r="F1102" s="30"/>
      <c r="H1102" s="34">
        <f t="shared" si="42"/>
        <v>0.3370180658736312</v>
      </c>
      <c r="I1102" s="35">
        <f t="shared" si="43"/>
        <v>-1.0876187421330055</v>
      </c>
      <c r="N1102" s="30"/>
      <c r="X1102" s="30"/>
    </row>
    <row r="1103" spans="3:24">
      <c r="C1103" t="s">
        <v>1104</v>
      </c>
      <c r="D1103" s="26">
        <v>0.22749648227730129</v>
      </c>
      <c r="F1103" s="30"/>
      <c r="H1103" s="34">
        <f t="shared" si="42"/>
        <v>0.31251104887750858</v>
      </c>
      <c r="I1103" s="35">
        <f t="shared" si="43"/>
        <v>-1.1631154540226765</v>
      </c>
      <c r="N1103" s="30"/>
      <c r="X1103" s="30"/>
    </row>
    <row r="1104" spans="3:24">
      <c r="C1104" t="s">
        <v>1105</v>
      </c>
      <c r="D1104" s="26">
        <v>1.4718356119411193</v>
      </c>
      <c r="F1104" s="30"/>
      <c r="H1104" s="34">
        <f t="shared" si="42"/>
        <v>0.205355290919641</v>
      </c>
      <c r="I1104" s="35">
        <f t="shared" si="43"/>
        <v>-1.5830136735370524</v>
      </c>
      <c r="N1104" s="30"/>
      <c r="X1104" s="30"/>
    </row>
    <row r="1105" spans="3:24">
      <c r="C1105" t="s">
        <v>1106</v>
      </c>
      <c r="D1105" s="26">
        <v>2.1954792856096832</v>
      </c>
      <c r="F1105" s="30"/>
      <c r="H1105" s="34">
        <f t="shared" si="42"/>
        <v>0.16086256798846477</v>
      </c>
      <c r="I1105" s="35">
        <f t="shared" si="43"/>
        <v>-1.8272048935128835</v>
      </c>
      <c r="N1105" s="30"/>
      <c r="X1105" s="30"/>
    </row>
    <row r="1106" spans="3:24">
      <c r="C1106" t="s">
        <v>1107</v>
      </c>
      <c r="D1106" s="26">
        <v>1.8625705835810575</v>
      </c>
      <c r="F1106" s="30"/>
      <c r="H1106" s="34">
        <f t="shared" si="42"/>
        <v>0.17998785052337049</v>
      </c>
      <c r="I1106" s="35">
        <f t="shared" si="43"/>
        <v>-1.7148659274623441</v>
      </c>
      <c r="N1106" s="30"/>
      <c r="X1106" s="30"/>
    </row>
    <row r="1107" spans="3:24">
      <c r="C1107" t="s">
        <v>1108</v>
      </c>
      <c r="D1107" s="26">
        <v>8.5373703275885546</v>
      </c>
      <c r="F1107" s="30"/>
      <c r="H1107" s="34">
        <f t="shared" si="42"/>
        <v>1.892530169094055E-2</v>
      </c>
      <c r="I1107" s="35">
        <f t="shared" si="43"/>
        <v>-3.9672555383885646</v>
      </c>
      <c r="N1107" s="30"/>
      <c r="X1107" s="30"/>
    </row>
    <row r="1108" spans="3:24">
      <c r="C1108" t="s">
        <v>1109</v>
      </c>
      <c r="D1108" s="26">
        <v>1.7484231663810244</v>
      </c>
      <c r="F1108" s="30"/>
      <c r="H1108" s="34">
        <f t="shared" si="42"/>
        <v>0.18705599839890358</v>
      </c>
      <c r="I1108" s="35">
        <f t="shared" si="43"/>
        <v>-1.6763472502771237</v>
      </c>
      <c r="N1108" s="30"/>
      <c r="X1108" s="30"/>
    </row>
    <row r="1109" spans="3:24">
      <c r="C1109" t="s">
        <v>1110</v>
      </c>
      <c r="D1109" s="26">
        <v>0.93509761310452066</v>
      </c>
      <c r="F1109" s="30"/>
      <c r="H1109" s="34">
        <f t="shared" si="42"/>
        <v>0.24613055566544192</v>
      </c>
      <c r="I1109" s="35">
        <f t="shared" si="43"/>
        <v>-1.4018931697415264</v>
      </c>
      <c r="N1109" s="30"/>
      <c r="X1109" s="30"/>
    </row>
    <row r="1110" spans="3:24">
      <c r="C1110" t="s">
        <v>1111</v>
      </c>
      <c r="D1110" s="26">
        <v>2.7991416089626777</v>
      </c>
      <c r="F1110" s="30"/>
      <c r="H1110" s="34">
        <f t="shared" si="42"/>
        <v>0.1312162183787878</v>
      </c>
      <c r="I1110" s="35">
        <f t="shared" si="43"/>
        <v>-2.0309087944199584</v>
      </c>
      <c r="N1110" s="30"/>
      <c r="X1110" s="30"/>
    </row>
    <row r="1111" spans="3:24">
      <c r="C1111" t="s">
        <v>1112</v>
      </c>
      <c r="D1111" s="26">
        <v>5.1827672544584651</v>
      </c>
      <c r="F1111" s="30"/>
      <c r="H1111" s="34">
        <f t="shared" si="42"/>
        <v>5.8703521158681708E-2</v>
      </c>
      <c r="I1111" s="35">
        <f t="shared" si="43"/>
        <v>-2.8352555682796639</v>
      </c>
      <c r="N1111" s="30"/>
      <c r="X1111" s="30"/>
    </row>
    <row r="1112" spans="3:24">
      <c r="C1112" t="s">
        <v>1113</v>
      </c>
      <c r="D1112" s="26">
        <v>2.4470408904193981</v>
      </c>
      <c r="F1112" s="30"/>
      <c r="H1112" s="34">
        <f t="shared" si="42"/>
        <v>0.14777069801850631</v>
      </c>
      <c r="I1112" s="35">
        <f t="shared" si="43"/>
        <v>-1.9120935443956348</v>
      </c>
      <c r="N1112" s="30"/>
      <c r="X1112" s="30"/>
    </row>
    <row r="1113" spans="3:24">
      <c r="C1113" t="s">
        <v>1114</v>
      </c>
      <c r="D1113" s="26">
        <v>6.0632178478128562</v>
      </c>
      <c r="F1113" s="30"/>
      <c r="H1113" s="34">
        <f t="shared" si="42"/>
        <v>4.3614711023333953E-2</v>
      </c>
      <c r="I1113" s="35">
        <f t="shared" si="43"/>
        <v>-3.1323607767446311</v>
      </c>
      <c r="N1113" s="30"/>
      <c r="X1113" s="30"/>
    </row>
    <row r="1114" spans="3:24">
      <c r="C1114" t="s">
        <v>1115</v>
      </c>
      <c r="D1114" s="26">
        <v>0.55868112724505314</v>
      </c>
      <c r="F1114" s="30"/>
      <c r="H1114" s="34">
        <f t="shared" si="42"/>
        <v>0.27946655809275406</v>
      </c>
      <c r="I1114" s="35">
        <f t="shared" si="43"/>
        <v>-1.2748726425875256</v>
      </c>
      <c r="N1114" s="30"/>
      <c r="X1114" s="30"/>
    </row>
    <row r="1115" spans="3:24">
      <c r="C1115" t="s">
        <v>1116</v>
      </c>
      <c r="D1115" s="26">
        <v>1.0248398681796382</v>
      </c>
      <c r="F1115" s="30"/>
      <c r="H1115" s="34">
        <f t="shared" si="42"/>
        <v>0.23878865575452612</v>
      </c>
      <c r="I1115" s="35">
        <f t="shared" si="43"/>
        <v>-1.4321764038076508</v>
      </c>
      <c r="N1115" s="30"/>
      <c r="X1115" s="30"/>
    </row>
    <row r="1116" spans="3:24">
      <c r="C1116" t="s">
        <v>1117</v>
      </c>
      <c r="D1116" s="26">
        <v>1.5923819368741661</v>
      </c>
      <c r="F1116" s="30"/>
      <c r="H1116" s="34">
        <f t="shared" si="42"/>
        <v>0.19716947488545161</v>
      </c>
      <c r="I1116" s="35">
        <f t="shared" si="43"/>
        <v>-1.6236916414653475</v>
      </c>
      <c r="N1116" s="30"/>
      <c r="X1116" s="30"/>
    </row>
    <row r="1117" spans="3:24">
      <c r="C1117" t="s">
        <v>1118</v>
      </c>
      <c r="D1117" s="26">
        <v>1.430343516991567</v>
      </c>
      <c r="F1117" s="30"/>
      <c r="H1117" s="34">
        <f t="shared" si="42"/>
        <v>0.20825077006831741</v>
      </c>
      <c r="I1117" s="35">
        <f t="shared" si="43"/>
        <v>-1.5690123001349754</v>
      </c>
      <c r="N1117" s="30"/>
      <c r="X1117" s="30"/>
    </row>
    <row r="1118" spans="3:24">
      <c r="C1118" t="s">
        <v>1119</v>
      </c>
      <c r="D1118" s="26">
        <v>10.650155910334188</v>
      </c>
      <c r="F1118" s="30"/>
      <c r="H1118" s="34">
        <f t="shared" si="42"/>
        <v>9.2770821231427294E-3</v>
      </c>
      <c r="I1118" s="35">
        <f t="shared" si="43"/>
        <v>-4.6802082080118499</v>
      </c>
      <c r="N1118" s="30"/>
      <c r="X1118" s="30"/>
    </row>
    <row r="1119" spans="3:24">
      <c r="C1119" t="s">
        <v>1120</v>
      </c>
      <c r="D1119" s="26">
        <v>2.0209207061349304</v>
      </c>
      <c r="F1119" s="30"/>
      <c r="H1119" s="34">
        <f t="shared" si="42"/>
        <v>0.17062268775154343</v>
      </c>
      <c r="I1119" s="35">
        <f t="shared" si="43"/>
        <v>-1.7683006647740431</v>
      </c>
      <c r="N1119" s="30"/>
      <c r="X1119" s="30"/>
    </row>
    <row r="1120" spans="3:24">
      <c r="C1120" t="s">
        <v>1121</v>
      </c>
      <c r="D1120" s="26">
        <v>0.21254627611201221</v>
      </c>
      <c r="F1120" s="30"/>
      <c r="H1120" s="34">
        <f t="shared" si="42"/>
        <v>0.31409161904096045</v>
      </c>
      <c r="I1120" s="35">
        <f t="shared" si="43"/>
        <v>-1.1580705552482775</v>
      </c>
      <c r="N1120" s="30"/>
      <c r="X1120" s="30"/>
    </row>
    <row r="1121" spans="3:24">
      <c r="C1121" t="s">
        <v>1122</v>
      </c>
      <c r="D1121" s="26">
        <v>0.473268654627163</v>
      </c>
      <c r="F1121" s="30"/>
      <c r="H1121" s="34">
        <f t="shared" si="42"/>
        <v>0.28763859089060068</v>
      </c>
      <c r="I1121" s="35">
        <f t="shared" si="43"/>
        <v>-1.2460504796243939</v>
      </c>
      <c r="N1121" s="30"/>
      <c r="X1121" s="30"/>
    </row>
    <row r="1122" spans="3:24">
      <c r="C1122" t="s">
        <v>1123</v>
      </c>
      <c r="D1122" s="26">
        <v>6.5070338279632232</v>
      </c>
      <c r="F1122" s="30"/>
      <c r="H1122" s="34">
        <f t="shared" si="42"/>
        <v>3.7548379949827342E-2</v>
      </c>
      <c r="I1122" s="35">
        <f t="shared" si="43"/>
        <v>-3.2821250455155679</v>
      </c>
      <c r="N1122" s="30"/>
      <c r="X1122" s="30"/>
    </row>
    <row r="1123" spans="3:24">
      <c r="C1123" t="s">
        <v>1124</v>
      </c>
      <c r="D1123" s="26">
        <v>2.433612196191549E-3</v>
      </c>
      <c r="F1123" s="30"/>
      <c r="H1123" s="34">
        <f t="shared" si="42"/>
        <v>0.3371697670874016</v>
      </c>
      <c r="I1123" s="35">
        <f t="shared" si="43"/>
        <v>-1.0871687155709289</v>
      </c>
      <c r="N1123" s="30"/>
      <c r="X1123" s="30"/>
    </row>
    <row r="1124" spans="3:24">
      <c r="C1124" t="s">
        <v>1125</v>
      </c>
      <c r="D1124" s="26">
        <v>10.903560328645039</v>
      </c>
      <c r="F1124" s="30"/>
      <c r="H1124" s="34">
        <f t="shared" si="42"/>
        <v>8.5167649550443401E-3</v>
      </c>
      <c r="I1124" s="35">
        <f t="shared" si="43"/>
        <v>-4.7657187103574197</v>
      </c>
      <c r="N1124" s="30"/>
      <c r="X1124" s="30"/>
    </row>
    <row r="1125" spans="3:24">
      <c r="C1125" t="s">
        <v>1126</v>
      </c>
      <c r="D1125" s="26">
        <v>1.0857313037139495</v>
      </c>
      <c r="F1125" s="30"/>
      <c r="H1125" s="34">
        <f t="shared" si="42"/>
        <v>0.23393218296429691</v>
      </c>
      <c r="I1125" s="35">
        <f t="shared" si="43"/>
        <v>-1.4527240220212156</v>
      </c>
      <c r="N1125" s="30"/>
      <c r="X1125" s="30"/>
    </row>
    <row r="1126" spans="3:24">
      <c r="C1126" t="s">
        <v>1127</v>
      </c>
      <c r="D1126" s="26">
        <v>0.30698185581978871</v>
      </c>
      <c r="F1126" s="30"/>
      <c r="H1126" s="34">
        <f t="shared" si="42"/>
        <v>0.30424026736989518</v>
      </c>
      <c r="I1126" s="35">
        <f t="shared" si="43"/>
        <v>-1.1899375365500842</v>
      </c>
      <c r="N1126" s="30"/>
      <c r="X1126" s="30"/>
    </row>
    <row r="1127" spans="3:24">
      <c r="C1127" t="s">
        <v>1128</v>
      </c>
      <c r="D1127" s="26">
        <v>1.6987165024196931</v>
      </c>
      <c r="F1127" s="30"/>
      <c r="H1127" s="34">
        <f t="shared" si="42"/>
        <v>0.19022001613617687</v>
      </c>
      <c r="I1127" s="35">
        <f t="shared" si="43"/>
        <v>-1.6595738970988776</v>
      </c>
      <c r="N1127" s="30"/>
      <c r="X1127" s="30"/>
    </row>
    <row r="1128" spans="3:24">
      <c r="C1128" t="s">
        <v>1129</v>
      </c>
      <c r="D1128" s="26">
        <v>0.21515919329847999</v>
      </c>
      <c r="F1128" s="30"/>
      <c r="H1128" s="34">
        <f t="shared" si="42"/>
        <v>0.31381480008939439</v>
      </c>
      <c r="I1128" s="35">
        <f t="shared" si="43"/>
        <v>-1.1589522757119204</v>
      </c>
      <c r="N1128" s="30"/>
      <c r="X1128" s="30"/>
    </row>
    <row r="1129" spans="3:24">
      <c r="C1129" t="s">
        <v>1130</v>
      </c>
      <c r="D1129" s="26">
        <v>0.51888801546511687</v>
      </c>
      <c r="F1129" s="30"/>
      <c r="H1129" s="34">
        <f t="shared" si="42"/>
        <v>0.28324455981295599</v>
      </c>
      <c r="I1129" s="35">
        <f t="shared" si="43"/>
        <v>-1.2614445855675347</v>
      </c>
      <c r="N1129" s="30"/>
      <c r="X1129" s="30"/>
    </row>
    <row r="1130" spans="3:24">
      <c r="C1130" t="s">
        <v>1131</v>
      </c>
      <c r="D1130" s="26">
        <v>0.85795688515308011</v>
      </c>
      <c r="F1130" s="30"/>
      <c r="H1130" s="34">
        <f t="shared" si="42"/>
        <v>0.25262167117316803</v>
      </c>
      <c r="I1130" s="35">
        <f t="shared" si="43"/>
        <v>-1.3758622802945284</v>
      </c>
      <c r="N1130" s="30"/>
      <c r="X1130" s="30"/>
    </row>
    <row r="1131" spans="3:24">
      <c r="C1131" t="s">
        <v>1132</v>
      </c>
      <c r="D1131" s="26">
        <v>3.8811058582875821</v>
      </c>
      <c r="F1131" s="30"/>
      <c r="H1131" s="34">
        <f t="shared" si="42"/>
        <v>9.108026437617725E-2</v>
      </c>
      <c r="I1131" s="35">
        <f t="shared" si="43"/>
        <v>-2.3960141351099011</v>
      </c>
      <c r="N1131" s="30"/>
      <c r="X1131" s="30"/>
    </row>
    <row r="1132" spans="3:24">
      <c r="C1132" t="s">
        <v>1133</v>
      </c>
      <c r="D1132" s="26">
        <v>6.555224374380952</v>
      </c>
      <c r="F1132" s="30"/>
      <c r="H1132" s="34">
        <f t="shared" si="42"/>
        <v>3.6942715724880872E-2</v>
      </c>
      <c r="I1132" s="35">
        <f t="shared" si="43"/>
        <v>-3.2983867897264862</v>
      </c>
      <c r="N1132" s="30"/>
      <c r="X1132" s="30"/>
    </row>
    <row r="1133" spans="3:24">
      <c r="C1133" t="s">
        <v>1134</v>
      </c>
      <c r="D1133" s="26">
        <v>1.9123027773432359</v>
      </c>
      <c r="F1133" s="30"/>
      <c r="H1133" s="34">
        <f t="shared" si="42"/>
        <v>0.17699250435366284</v>
      </c>
      <c r="I1133" s="35">
        <f t="shared" si="43"/>
        <v>-1.7316478955894126</v>
      </c>
      <c r="N1133" s="30"/>
      <c r="X1133" s="30"/>
    </row>
    <row r="1134" spans="3:24">
      <c r="C1134" t="s">
        <v>1135</v>
      </c>
      <c r="D1134" s="26">
        <v>3.1534437567507361</v>
      </c>
      <c r="F1134" s="30"/>
      <c r="H1134" s="34">
        <f t="shared" si="42"/>
        <v>0.11642978289340432</v>
      </c>
      <c r="I1134" s="35">
        <f t="shared" si="43"/>
        <v>-2.1504669096312981</v>
      </c>
      <c r="N1134" s="30"/>
      <c r="X1134" s="30"/>
    </row>
    <row r="1135" spans="3:24">
      <c r="C1135" t="s">
        <v>1136</v>
      </c>
      <c r="D1135" s="26">
        <v>7.9585689142741334</v>
      </c>
      <c r="F1135" s="30"/>
      <c r="H1135" s="34">
        <f t="shared" si="42"/>
        <v>2.3007365590335782E-2</v>
      </c>
      <c r="I1135" s="35">
        <f t="shared" si="43"/>
        <v>-3.7719408712617732</v>
      </c>
      <c r="N1135" s="30"/>
      <c r="X1135" s="30"/>
    </row>
    <row r="1136" spans="3:24">
      <c r="C1136" t="s">
        <v>1137</v>
      </c>
      <c r="D1136" s="26">
        <v>1.4980103021904549</v>
      </c>
      <c r="F1136" s="30"/>
      <c r="H1136" s="34">
        <f t="shared" si="42"/>
        <v>0.20354946381495678</v>
      </c>
      <c r="I1136" s="35">
        <f t="shared" si="43"/>
        <v>-1.59184623820534</v>
      </c>
      <c r="N1136" s="30"/>
      <c r="X1136" s="30"/>
    </row>
    <row r="1137" spans="3:24">
      <c r="C1137" t="s">
        <v>1138</v>
      </c>
      <c r="D1137" s="26">
        <v>2.6946759607588198</v>
      </c>
      <c r="F1137" s="30"/>
      <c r="H1137" s="34">
        <f t="shared" si="42"/>
        <v>0.13592429550856472</v>
      </c>
      <c r="I1137" s="35">
        <f t="shared" si="43"/>
        <v>-1.9956571989059073</v>
      </c>
      <c r="N1137" s="30"/>
      <c r="X1137" s="30"/>
    </row>
    <row r="1138" spans="3:24">
      <c r="C1138" t="s">
        <v>1139</v>
      </c>
      <c r="D1138" s="26">
        <v>0.28371268330288618</v>
      </c>
      <c r="F1138" s="30"/>
      <c r="H1138" s="34">
        <f t="shared" si="42"/>
        <v>0.30663859818476713</v>
      </c>
      <c r="I1138" s="35">
        <f t="shared" si="43"/>
        <v>-1.1820854294544405</v>
      </c>
      <c r="N1138" s="30"/>
      <c r="X1138" s="30"/>
    </row>
    <row r="1139" spans="3:24">
      <c r="C1139" t="s">
        <v>1140</v>
      </c>
      <c r="D1139" s="26">
        <v>4.4200101540288141</v>
      </c>
      <c r="F1139" s="30"/>
      <c r="H1139" s="34">
        <f t="shared" si="42"/>
        <v>7.5935905074821938E-2</v>
      </c>
      <c r="I1139" s="35">
        <f t="shared" si="43"/>
        <v>-2.5778656487977551</v>
      </c>
      <c r="N1139" s="30"/>
      <c r="X1139" s="30"/>
    </row>
    <row r="1140" spans="3:24">
      <c r="C1140" t="s">
        <v>1141</v>
      </c>
      <c r="D1140" s="26">
        <v>2.4010260063417697</v>
      </c>
      <c r="F1140" s="30"/>
      <c r="H1140" s="34">
        <f t="shared" si="42"/>
        <v>0.15008312519508835</v>
      </c>
      <c r="I1140" s="35">
        <f t="shared" si="43"/>
        <v>-1.8965659704129885</v>
      </c>
      <c r="N1140" s="30"/>
      <c r="X1140" s="30"/>
    </row>
    <row r="1141" spans="3:24">
      <c r="C1141" t="s">
        <v>1142</v>
      </c>
      <c r="D1141" s="26">
        <v>7.1647195303275568</v>
      </c>
      <c r="F1141" s="30"/>
      <c r="H1141" s="34">
        <f t="shared" si="42"/>
        <v>3.0075061833417422E-2</v>
      </c>
      <c r="I1141" s="35">
        <f t="shared" si="43"/>
        <v>-3.504058961149529</v>
      </c>
      <c r="N1141" s="30"/>
      <c r="X1141" s="30"/>
    </row>
    <row r="1142" spans="3:24">
      <c r="C1142" t="s">
        <v>1143</v>
      </c>
      <c r="D1142" s="26">
        <v>0.41793140418062513</v>
      </c>
      <c r="F1142" s="30"/>
      <c r="H1142" s="34">
        <f t="shared" si="42"/>
        <v>0.29306023724568953</v>
      </c>
      <c r="I1142" s="35">
        <f t="shared" si="43"/>
        <v>-1.2273771032261123</v>
      </c>
      <c r="N1142" s="30"/>
      <c r="X1142" s="30"/>
    </row>
    <row r="1143" spans="3:24">
      <c r="C1143" t="s">
        <v>1144</v>
      </c>
      <c r="D1143" s="26">
        <v>2.4903999554317471</v>
      </c>
      <c r="F1143" s="30"/>
      <c r="H1143" s="34">
        <f t="shared" si="42"/>
        <v>0.14562434961805951</v>
      </c>
      <c r="I1143" s="35">
        <f t="shared" si="43"/>
        <v>-1.9267249208142259</v>
      </c>
      <c r="N1143" s="30"/>
      <c r="X1143" s="30"/>
    </row>
    <row r="1144" spans="3:24">
      <c r="C1144" t="s">
        <v>1145</v>
      </c>
      <c r="D1144" s="26">
        <v>2.9475545782108847</v>
      </c>
      <c r="F1144" s="30"/>
      <c r="H1144" s="34">
        <f t="shared" si="42"/>
        <v>0.1248065586115807</v>
      </c>
      <c r="I1144" s="35">
        <f t="shared" si="43"/>
        <v>-2.0809902714502595</v>
      </c>
      <c r="N1144" s="30"/>
      <c r="X1144" s="30"/>
    </row>
    <row r="1145" spans="3:24">
      <c r="C1145" t="s">
        <v>1146</v>
      </c>
      <c r="D1145" s="26">
        <v>1.3700955668414709</v>
      </c>
      <c r="F1145" s="30"/>
      <c r="H1145" s="34">
        <f t="shared" si="42"/>
        <v>0.21252793849577242</v>
      </c>
      <c r="I1145" s="35">
        <f t="shared" si="43"/>
        <v>-1.5486818239855586</v>
      </c>
      <c r="N1145" s="30"/>
      <c r="X1145" s="30"/>
    </row>
    <row r="1146" spans="3:24">
      <c r="C1146" t="s">
        <v>1147</v>
      </c>
      <c r="D1146" s="26">
        <v>5.1779500954895212</v>
      </c>
      <c r="F1146" s="30"/>
      <c r="H1146" s="34">
        <f t="shared" si="42"/>
        <v>5.8799023371293002E-2</v>
      </c>
      <c r="I1146" s="35">
        <f t="shared" si="43"/>
        <v>-2.833630033547244</v>
      </c>
      <c r="N1146" s="30"/>
      <c r="X1146" s="30"/>
    </row>
    <row r="1147" spans="3:24">
      <c r="C1147" t="s">
        <v>1148</v>
      </c>
      <c r="D1147" s="26">
        <v>1.7555488103722188</v>
      </c>
      <c r="F1147" s="30"/>
      <c r="H1147" s="34">
        <f t="shared" si="42"/>
        <v>0.18660675779398106</v>
      </c>
      <c r="I1147" s="35">
        <f t="shared" si="43"/>
        <v>-1.6787517758228276</v>
      </c>
      <c r="N1147" s="30"/>
      <c r="X1147" s="30"/>
    </row>
    <row r="1148" spans="3:24">
      <c r="C1148" t="s">
        <v>1149</v>
      </c>
      <c r="D1148" s="26">
        <v>5.2838470409079594</v>
      </c>
      <c r="F1148" s="30"/>
      <c r="H1148" s="34">
        <f t="shared" si="42"/>
        <v>5.6734963636086766E-2</v>
      </c>
      <c r="I1148" s="35">
        <f t="shared" si="43"/>
        <v>-2.8693646156826036</v>
      </c>
      <c r="N1148" s="30"/>
      <c r="X1148" s="30"/>
    </row>
    <row r="1149" spans="3:24">
      <c r="C1149" t="s">
        <v>1150</v>
      </c>
      <c r="D1149" s="26">
        <v>2.1010501183195593</v>
      </c>
      <c r="F1149" s="30"/>
      <c r="H1149" s="34">
        <f t="shared" si="42"/>
        <v>0.16607096598263951</v>
      </c>
      <c r="I1149" s="35">
        <f t="shared" si="43"/>
        <v>-1.7953400760606988</v>
      </c>
      <c r="N1149" s="30"/>
      <c r="X1149" s="30"/>
    </row>
    <row r="1150" spans="3:24">
      <c r="C1150" t="s">
        <v>1151</v>
      </c>
      <c r="D1150" s="26">
        <v>0.69198845666019859</v>
      </c>
      <c r="F1150" s="30"/>
      <c r="H1150" s="34">
        <f t="shared" si="42"/>
        <v>0.26717356642744128</v>
      </c>
      <c r="I1150" s="35">
        <f t="shared" si="43"/>
        <v>-1.3198567702543609</v>
      </c>
      <c r="N1150" s="30"/>
      <c r="X1150" s="30"/>
    </row>
    <row r="1151" spans="3:24">
      <c r="C1151" t="s">
        <v>1152</v>
      </c>
      <c r="D1151" s="26">
        <v>9.9592143699533029</v>
      </c>
      <c r="F1151" s="30"/>
      <c r="H1151" s="34">
        <f t="shared" si="42"/>
        <v>1.1713043638308917E-2</v>
      </c>
      <c r="I1151" s="35">
        <f t="shared" si="43"/>
        <v>-4.4470522172709357</v>
      </c>
      <c r="N1151" s="30"/>
      <c r="X1151" s="30"/>
    </row>
    <row r="1152" spans="3:24">
      <c r="C1152" t="s">
        <v>1153</v>
      </c>
      <c r="D1152" s="26">
        <v>2.6157784044338541</v>
      </c>
      <c r="F1152" s="30"/>
      <c r="H1152" s="34">
        <f t="shared" si="42"/>
        <v>0.13959171013563926</v>
      </c>
      <c r="I1152" s="35">
        <f t="shared" si="43"/>
        <v>-1.9690334733996309</v>
      </c>
      <c r="N1152" s="30"/>
      <c r="X1152" s="30"/>
    </row>
    <row r="1153" spans="3:24">
      <c r="C1153" t="s">
        <v>1154</v>
      </c>
      <c r="D1153" s="26">
        <v>0.9413889412651526</v>
      </c>
      <c r="F1153" s="30"/>
      <c r="H1153" s="34">
        <f t="shared" si="42"/>
        <v>0.24560857763245714</v>
      </c>
      <c r="I1153" s="35">
        <f t="shared" si="43"/>
        <v>-1.4040161581054331</v>
      </c>
      <c r="N1153" s="30"/>
      <c r="X1153" s="30"/>
    </row>
    <row r="1154" spans="3:24">
      <c r="C1154" t="s">
        <v>1155</v>
      </c>
      <c r="D1154" s="26">
        <v>0.63012991719514244</v>
      </c>
      <c r="F1154" s="30"/>
      <c r="H1154" s="34">
        <f t="shared" si="42"/>
        <v>0.27280915179400417</v>
      </c>
      <c r="I1154" s="35">
        <f t="shared" si="43"/>
        <v>-1.2989828059435591</v>
      </c>
      <c r="N1154" s="30"/>
      <c r="X1154" s="30"/>
    </row>
    <row r="1155" spans="3:24">
      <c r="C1155" t="s">
        <v>1156</v>
      </c>
      <c r="D1155" s="26">
        <v>4.3573764021776515</v>
      </c>
      <c r="F1155" s="30"/>
      <c r="H1155" s="34">
        <f t="shared" si="42"/>
        <v>7.7557933599249895E-2</v>
      </c>
      <c r="I1155" s="35">
        <f t="shared" si="43"/>
        <v>-2.5567300915715561</v>
      </c>
      <c r="N1155" s="30"/>
      <c r="X1155" s="30"/>
    </row>
    <row r="1156" spans="3:24">
      <c r="C1156" t="s">
        <v>1157</v>
      </c>
      <c r="D1156" s="26">
        <v>0.54713223808371869</v>
      </c>
      <c r="F1156" s="30"/>
      <c r="H1156" s="34">
        <f t="shared" si="42"/>
        <v>0.28055780207405479</v>
      </c>
      <c r="I1156" s="35">
        <f t="shared" si="43"/>
        <v>-1.2709755072482847</v>
      </c>
      <c r="N1156" s="30"/>
      <c r="X1156" s="30"/>
    </row>
    <row r="1157" spans="3:24">
      <c r="C1157" t="s">
        <v>1158</v>
      </c>
      <c r="D1157" s="26">
        <v>0.91345946878465401</v>
      </c>
      <c r="F1157" s="30"/>
      <c r="H1157" s="34">
        <f t="shared" si="42"/>
        <v>0.24793430977538697</v>
      </c>
      <c r="I1157" s="35">
        <f t="shared" si="43"/>
        <v>-1.3945914478419974</v>
      </c>
      <c r="N1157" s="30"/>
      <c r="X1157" s="30"/>
    </row>
    <row r="1158" spans="3:24">
      <c r="C1158" t="s">
        <v>1159</v>
      </c>
      <c r="D1158" s="26">
        <v>1.2444457315086921</v>
      </c>
      <c r="F1158" s="30"/>
      <c r="H1158" s="34">
        <f t="shared" si="42"/>
        <v>0.22173291810965193</v>
      </c>
      <c r="I1158" s="35">
        <f t="shared" si="43"/>
        <v>-1.5062816929595717</v>
      </c>
      <c r="N1158" s="30"/>
      <c r="X1158" s="30"/>
    </row>
    <row r="1159" spans="3:24">
      <c r="C1159" t="s">
        <v>1160</v>
      </c>
      <c r="D1159" s="26">
        <v>0.67780172321884491</v>
      </c>
      <c r="F1159" s="30"/>
      <c r="H1159" s="34">
        <f t="shared" si="42"/>
        <v>0.2684556641478531</v>
      </c>
      <c r="I1159" s="35">
        <f t="shared" si="43"/>
        <v>-1.315069502884284</v>
      </c>
      <c r="N1159" s="30"/>
      <c r="X1159" s="30"/>
    </row>
    <row r="1160" spans="3:24">
      <c r="C1160" t="s">
        <v>1161</v>
      </c>
      <c r="D1160" s="26">
        <v>1.3295695294831158</v>
      </c>
      <c r="F1160" s="30"/>
      <c r="H1160" s="34">
        <f t="shared" si="42"/>
        <v>0.2154543028646087</v>
      </c>
      <c r="I1160" s="35">
        <f t="shared" si="43"/>
        <v>-1.5350064435968187</v>
      </c>
      <c r="N1160" s="30"/>
      <c r="X1160" s="30"/>
    </row>
    <row r="1161" spans="3:24">
      <c r="C1161" t="s">
        <v>1162</v>
      </c>
      <c r="D1161" s="26">
        <v>0.1326409448342741</v>
      </c>
      <c r="F1161" s="30"/>
      <c r="H1161" s="34">
        <f t="shared" si="42"/>
        <v>0.32267593412002399</v>
      </c>
      <c r="I1161" s="35">
        <f t="shared" si="43"/>
        <v>-1.1311067593397672</v>
      </c>
      <c r="N1161" s="30"/>
      <c r="X1161" s="30"/>
    </row>
    <row r="1162" spans="3:24">
      <c r="C1162" t="s">
        <v>1163</v>
      </c>
      <c r="D1162" s="26">
        <v>0.35270522481684685</v>
      </c>
      <c r="F1162" s="30"/>
      <c r="H1162" s="34">
        <f t="shared" ref="H1162:H1225" si="44">lambdagorro*EXP(-lambdagorro*D1162)</f>
        <v>0.29958211070762558</v>
      </c>
      <c r="I1162" s="35">
        <f t="shared" si="43"/>
        <v>-1.2053667397105206</v>
      </c>
      <c r="N1162" s="30"/>
      <c r="X1162" s="30"/>
    </row>
    <row r="1163" spans="3:24">
      <c r="C1163" t="s">
        <v>1164</v>
      </c>
      <c r="D1163" s="26">
        <v>2.1174123506570512</v>
      </c>
      <c r="F1163" s="30"/>
      <c r="H1163" s="34">
        <f t="shared" si="44"/>
        <v>0.16515655140582594</v>
      </c>
      <c r="I1163" s="35">
        <f t="shared" ref="I1163:I1226" si="45">LN(H1163)</f>
        <v>-1.8008614585054104</v>
      </c>
      <c r="N1163" s="30"/>
      <c r="X1163" s="30"/>
    </row>
    <row r="1164" spans="3:24">
      <c r="C1164" t="s">
        <v>1165</v>
      </c>
      <c r="D1164" s="26">
        <v>0.48053409329807095</v>
      </c>
      <c r="F1164" s="30"/>
      <c r="H1164" s="34">
        <f t="shared" si="44"/>
        <v>0.28693425146682566</v>
      </c>
      <c r="I1164" s="35">
        <f t="shared" si="45"/>
        <v>-1.2485021784331656</v>
      </c>
      <c r="N1164" s="30"/>
      <c r="X1164" s="30"/>
    </row>
    <row r="1165" spans="3:24">
      <c r="C1165" t="s">
        <v>1166</v>
      </c>
      <c r="D1165" s="26">
        <v>0.2319385205201821</v>
      </c>
      <c r="F1165" s="30"/>
      <c r="H1165" s="34">
        <f t="shared" si="44"/>
        <v>0.31204296089424605</v>
      </c>
      <c r="I1165" s="35">
        <f t="shared" si="45"/>
        <v>-1.1646144054778995</v>
      </c>
      <c r="N1165" s="30"/>
      <c r="X1165" s="30"/>
    </row>
    <row r="1166" spans="3:24">
      <c r="C1166" t="s">
        <v>1167</v>
      </c>
      <c r="D1166" s="26">
        <v>3.9601970920605289</v>
      </c>
      <c r="F1166" s="30"/>
      <c r="H1166" s="34">
        <f t="shared" si="44"/>
        <v>8.8681567680158016E-2</v>
      </c>
      <c r="I1166" s="35">
        <f t="shared" si="45"/>
        <v>-2.4227032164453313</v>
      </c>
      <c r="N1166" s="30"/>
      <c r="X1166" s="30"/>
    </row>
    <row r="1167" spans="3:24">
      <c r="C1167" t="s">
        <v>1168</v>
      </c>
      <c r="D1167" s="26">
        <v>0.37038386583813943</v>
      </c>
      <c r="F1167" s="30"/>
      <c r="H1167" s="34">
        <f t="shared" si="44"/>
        <v>0.29780024381469439</v>
      </c>
      <c r="I1167" s="35">
        <f t="shared" si="45"/>
        <v>-1.2113323400129719</v>
      </c>
      <c r="N1167" s="30"/>
      <c r="X1167" s="30"/>
    </row>
    <row r="1168" spans="3:24">
      <c r="C1168" t="s">
        <v>1169</v>
      </c>
      <c r="D1168" s="26">
        <v>13.193048359477267</v>
      </c>
      <c r="F1168" s="30"/>
      <c r="H1168" s="34">
        <f t="shared" si="44"/>
        <v>3.9332113465170293E-3</v>
      </c>
      <c r="I1168" s="35">
        <f t="shared" si="45"/>
        <v>-5.5382990502569243</v>
      </c>
      <c r="N1168" s="30"/>
      <c r="X1168" s="30"/>
    </row>
    <row r="1169" spans="3:24">
      <c r="C1169" t="s">
        <v>1170</v>
      </c>
      <c r="D1169" s="26">
        <v>0.3114111513995137</v>
      </c>
      <c r="F1169" s="30"/>
      <c r="H1169" s="34">
        <f t="shared" si="44"/>
        <v>0.30378587386711758</v>
      </c>
      <c r="I1169" s="35">
        <f t="shared" si="45"/>
        <v>-1.1914321880347898</v>
      </c>
      <c r="N1169" s="30"/>
      <c r="X1169" s="30"/>
    </row>
    <row r="1170" spans="3:24">
      <c r="C1170" t="s">
        <v>1171</v>
      </c>
      <c r="D1170" s="26">
        <v>2.6097489099860987</v>
      </c>
      <c r="F1170" s="30"/>
      <c r="H1170" s="34">
        <f t="shared" si="44"/>
        <v>0.13987601722697812</v>
      </c>
      <c r="I1170" s="35">
        <f t="shared" si="45"/>
        <v>-1.9669988399762905</v>
      </c>
      <c r="N1170" s="30"/>
      <c r="X1170" s="30"/>
    </row>
    <row r="1171" spans="3:24">
      <c r="C1171" t="s">
        <v>1172</v>
      </c>
      <c r="D1171" s="26">
        <v>1.4921624394759034</v>
      </c>
      <c r="F1171" s="30"/>
      <c r="H1171" s="34">
        <f t="shared" si="44"/>
        <v>0.20395153317846379</v>
      </c>
      <c r="I1171" s="35">
        <f t="shared" si="45"/>
        <v>-1.5898728958236148</v>
      </c>
      <c r="N1171" s="30"/>
      <c r="X1171" s="30"/>
    </row>
    <row r="1172" spans="3:24">
      <c r="C1172" t="s">
        <v>1173</v>
      </c>
      <c r="D1172" s="26">
        <v>1.466329869228747</v>
      </c>
      <c r="F1172" s="30"/>
      <c r="H1172" s="34">
        <f t="shared" si="44"/>
        <v>0.20573717414643555</v>
      </c>
      <c r="I1172" s="35">
        <f t="shared" si="45"/>
        <v>-1.5811557784448567</v>
      </c>
      <c r="N1172" s="30"/>
      <c r="X1172" s="30"/>
    </row>
    <row r="1173" spans="3:24">
      <c r="C1173" t="s">
        <v>1174</v>
      </c>
      <c r="D1173" s="26">
        <v>1.7386378770496407</v>
      </c>
      <c r="F1173" s="30"/>
      <c r="H1173" s="34">
        <f t="shared" si="44"/>
        <v>0.18767468086265246</v>
      </c>
      <c r="I1173" s="35">
        <f t="shared" si="45"/>
        <v>-1.6730452360032568</v>
      </c>
      <c r="N1173" s="30"/>
      <c r="X1173" s="30"/>
    </row>
    <row r="1174" spans="3:24">
      <c r="C1174" t="s">
        <v>1175</v>
      </c>
      <c r="D1174" s="26">
        <v>5.0983147609568764</v>
      </c>
      <c r="F1174" s="30"/>
      <c r="H1174" s="34">
        <f t="shared" si="44"/>
        <v>6.0400533145495282E-2</v>
      </c>
      <c r="I1174" s="35">
        <f t="shared" si="45"/>
        <v>-2.8067573471681513</v>
      </c>
      <c r="N1174" s="30"/>
      <c r="X1174" s="30"/>
    </row>
    <row r="1175" spans="3:24">
      <c r="C1175" t="s">
        <v>1176</v>
      </c>
      <c r="D1175" s="26">
        <v>8.3208031030450051</v>
      </c>
      <c r="F1175" s="30"/>
      <c r="H1175" s="34">
        <f t="shared" si="44"/>
        <v>2.0360151870310275E-2</v>
      </c>
      <c r="I1175" s="35">
        <f t="shared" si="45"/>
        <v>-3.894175628078604</v>
      </c>
      <c r="N1175" s="30"/>
      <c r="X1175" s="30"/>
    </row>
    <row r="1176" spans="3:24">
      <c r="C1176" t="s">
        <v>1177</v>
      </c>
      <c r="D1176" s="26">
        <v>6.6880874658766656</v>
      </c>
      <c r="F1176" s="30"/>
      <c r="H1176" s="34">
        <f t="shared" si="44"/>
        <v>3.5322998530511428E-2</v>
      </c>
      <c r="I1176" s="35">
        <f t="shared" si="45"/>
        <v>-3.3432210107425031</v>
      </c>
      <c r="N1176" s="30"/>
      <c r="X1176" s="30"/>
    </row>
    <row r="1177" spans="3:24">
      <c r="C1177" t="s">
        <v>1178</v>
      </c>
      <c r="D1177" s="26">
        <v>2.1298058510361848</v>
      </c>
      <c r="F1177" s="30"/>
      <c r="H1177" s="34">
        <f t="shared" si="44"/>
        <v>0.16446728479661443</v>
      </c>
      <c r="I1177" s="35">
        <f t="shared" si="45"/>
        <v>-1.8050436051716128</v>
      </c>
      <c r="N1177" s="30"/>
      <c r="X1177" s="30"/>
    </row>
    <row r="1178" spans="3:24">
      <c r="C1178" t="s">
        <v>1179</v>
      </c>
      <c r="D1178" s="26">
        <v>1.2937748758110779</v>
      </c>
      <c r="F1178" s="30"/>
      <c r="H1178" s="34">
        <f t="shared" si="44"/>
        <v>0.21807251075664152</v>
      </c>
      <c r="I1178" s="35">
        <f t="shared" si="45"/>
        <v>-1.5229276533484697</v>
      </c>
      <c r="N1178" s="30"/>
      <c r="X1178" s="30"/>
    </row>
    <row r="1179" spans="3:24">
      <c r="C1179" t="s">
        <v>1180</v>
      </c>
      <c r="D1179" s="26">
        <v>1.0243377739127757</v>
      </c>
      <c r="F1179" s="30"/>
      <c r="H1179" s="34">
        <f t="shared" si="44"/>
        <v>0.23882911716516245</v>
      </c>
      <c r="I1179" s="35">
        <f t="shared" si="45"/>
        <v>-1.4320069737192946</v>
      </c>
      <c r="N1179" s="30"/>
      <c r="X1179" s="30"/>
    </row>
    <row r="1180" spans="3:24">
      <c r="C1180" t="s">
        <v>1181</v>
      </c>
      <c r="D1180" s="26">
        <v>3.9938033979200442</v>
      </c>
      <c r="F1180" s="30"/>
      <c r="H1180" s="34">
        <f t="shared" si="44"/>
        <v>8.768156948505712E-2</v>
      </c>
      <c r="I1180" s="35">
        <f t="shared" si="45"/>
        <v>-2.4340435557937194</v>
      </c>
      <c r="N1180" s="30"/>
      <c r="X1180" s="30"/>
    </row>
    <row r="1181" spans="3:24">
      <c r="C1181" t="s">
        <v>1182</v>
      </c>
      <c r="D1181" s="26">
        <v>2.3516914305554208</v>
      </c>
      <c r="F1181" s="30"/>
      <c r="H1181" s="34">
        <f t="shared" si="44"/>
        <v>0.15260259161932307</v>
      </c>
      <c r="I1181" s="35">
        <f t="shared" si="45"/>
        <v>-1.8799181771873736</v>
      </c>
      <c r="N1181" s="30"/>
      <c r="X1181" s="30"/>
    </row>
    <row r="1182" spans="3:24">
      <c r="C1182" t="s">
        <v>1183</v>
      </c>
      <c r="D1182" s="26">
        <v>0.91413601370991038</v>
      </c>
      <c r="F1182" s="30"/>
      <c r="H1182" s="34">
        <f t="shared" si="44"/>
        <v>0.24787771335392536</v>
      </c>
      <c r="I1182" s="35">
        <f t="shared" si="45"/>
        <v>-1.3948197457414724</v>
      </c>
      <c r="N1182" s="30"/>
      <c r="X1182" s="30"/>
    </row>
    <row r="1183" spans="3:24">
      <c r="C1183" t="s">
        <v>1184</v>
      </c>
      <c r="D1183" s="26">
        <v>2.8409591678090726</v>
      </c>
      <c r="F1183" s="30"/>
      <c r="H1183" s="34">
        <f t="shared" si="44"/>
        <v>0.12937760310292185</v>
      </c>
      <c r="I1183" s="35">
        <f t="shared" si="45"/>
        <v>-2.0450199945626255</v>
      </c>
      <c r="N1183" s="30"/>
      <c r="X1183" s="30"/>
    </row>
    <row r="1184" spans="3:24">
      <c r="C1184" t="s">
        <v>1185</v>
      </c>
      <c r="D1184" s="26">
        <v>10.152553894879663</v>
      </c>
      <c r="F1184" s="30"/>
      <c r="H1184" s="34">
        <f t="shared" si="44"/>
        <v>1.0973258456610882E-2</v>
      </c>
      <c r="I1184" s="35">
        <f t="shared" si="45"/>
        <v>-4.5122940153812845</v>
      </c>
      <c r="N1184" s="30"/>
      <c r="X1184" s="30"/>
    </row>
    <row r="1185" spans="3:24">
      <c r="C1185" t="s">
        <v>1186</v>
      </c>
      <c r="D1185" s="26">
        <v>0.24802403071084367</v>
      </c>
      <c r="F1185" s="30"/>
      <c r="H1185" s="34">
        <f t="shared" si="44"/>
        <v>0.31035377921528334</v>
      </c>
      <c r="I1185" s="35">
        <f t="shared" si="45"/>
        <v>-1.1700424089281036</v>
      </c>
      <c r="N1185" s="30"/>
      <c r="X1185" s="30"/>
    </row>
    <row r="1186" spans="3:24">
      <c r="C1186" t="s">
        <v>1187</v>
      </c>
      <c r="D1186" s="26">
        <v>0.10846081300630803</v>
      </c>
      <c r="F1186" s="30"/>
      <c r="H1186" s="34">
        <f t="shared" si="44"/>
        <v>0.32531958154640306</v>
      </c>
      <c r="I1186" s="35">
        <f t="shared" si="45"/>
        <v>-1.1229472519674248</v>
      </c>
      <c r="N1186" s="30"/>
      <c r="X1186" s="30"/>
    </row>
    <row r="1187" spans="3:24">
      <c r="C1187" t="s">
        <v>1188</v>
      </c>
      <c r="D1187" s="26">
        <v>2.5897704540657993</v>
      </c>
      <c r="F1187" s="30"/>
      <c r="H1187" s="34">
        <f t="shared" si="44"/>
        <v>0.14082220037552981</v>
      </c>
      <c r="I1187" s="35">
        <f t="shared" si="45"/>
        <v>-1.9602571745656345</v>
      </c>
      <c r="N1187" s="30"/>
      <c r="X1187" s="30"/>
    </row>
    <row r="1188" spans="3:24">
      <c r="C1188" t="s">
        <v>1189</v>
      </c>
      <c r="D1188" s="26">
        <v>2.8541648804067963</v>
      </c>
      <c r="F1188" s="30"/>
      <c r="H1188" s="34">
        <f t="shared" si="44"/>
        <v>0.1288023500667895</v>
      </c>
      <c r="I1188" s="35">
        <f t="shared" si="45"/>
        <v>-2.0494762196181706</v>
      </c>
      <c r="N1188" s="30"/>
      <c r="X1188" s="30"/>
    </row>
    <row r="1189" spans="3:24">
      <c r="C1189" t="s">
        <v>1190</v>
      </c>
      <c r="D1189" s="26">
        <v>16.227325671615496</v>
      </c>
      <c r="F1189" s="30"/>
      <c r="H1189" s="34">
        <f t="shared" si="44"/>
        <v>1.4127655295064769E-3</v>
      </c>
      <c r="I1189" s="35">
        <f t="shared" si="45"/>
        <v>-6.562206127119425</v>
      </c>
      <c r="N1189" s="30"/>
      <c r="X1189" s="30"/>
    </row>
    <row r="1190" spans="3:24">
      <c r="C1190" t="s">
        <v>1191</v>
      </c>
      <c r="D1190" s="26">
        <v>2.4566436421561169</v>
      </c>
      <c r="F1190" s="30"/>
      <c r="H1190" s="34">
        <f t="shared" si="44"/>
        <v>0.14729263423639541</v>
      </c>
      <c r="I1190" s="35">
        <f t="shared" si="45"/>
        <v>-1.9153339619478629</v>
      </c>
      <c r="N1190" s="30"/>
      <c r="X1190" s="30"/>
    </row>
    <row r="1191" spans="3:24">
      <c r="C1191" t="s">
        <v>1192</v>
      </c>
      <c r="D1191" s="26">
        <v>0.95606119575171422</v>
      </c>
      <c r="F1191" s="30"/>
      <c r="H1191" s="34">
        <f t="shared" si="44"/>
        <v>0.244395549199037</v>
      </c>
      <c r="I1191" s="35">
        <f t="shared" si="45"/>
        <v>-1.408967262983758</v>
      </c>
      <c r="N1191" s="30"/>
      <c r="X1191" s="30"/>
    </row>
    <row r="1192" spans="3:24">
      <c r="C1192" t="s">
        <v>1193</v>
      </c>
      <c r="D1192" s="26">
        <v>2.3581022621316725</v>
      </c>
      <c r="F1192" s="30"/>
      <c r="H1192" s="34">
        <f t="shared" si="44"/>
        <v>0.15227282106187032</v>
      </c>
      <c r="I1192" s="35">
        <f t="shared" si="45"/>
        <v>-1.8820814915928299</v>
      </c>
      <c r="N1192" s="30"/>
      <c r="X1192" s="30"/>
    </row>
    <row r="1193" spans="3:24">
      <c r="C1193" t="s">
        <v>1194</v>
      </c>
      <c r="D1193" s="26">
        <v>0.72341598101631066</v>
      </c>
      <c r="F1193" s="30"/>
      <c r="H1193" s="34">
        <f t="shared" si="44"/>
        <v>0.26435513094524549</v>
      </c>
      <c r="I1193" s="35">
        <f t="shared" si="45"/>
        <v>-1.3304618868228977</v>
      </c>
      <c r="N1193" s="30"/>
      <c r="X1193" s="30"/>
    </row>
    <row r="1194" spans="3:24">
      <c r="C1194" t="s">
        <v>1195</v>
      </c>
      <c r="D1194" s="26">
        <v>6.0654088264752684</v>
      </c>
      <c r="F1194" s="30"/>
      <c r="H1194" s="34">
        <f t="shared" si="44"/>
        <v>4.3582476898252842E-2</v>
      </c>
      <c r="I1194" s="35">
        <f t="shared" si="45"/>
        <v>-3.1331001154163878</v>
      </c>
      <c r="N1194" s="30"/>
      <c r="X1194" s="30"/>
    </row>
    <row r="1195" spans="3:24">
      <c r="C1195" t="s">
        <v>1196</v>
      </c>
      <c r="D1195" s="26">
        <v>1.0883500295961779</v>
      </c>
      <c r="F1195" s="30"/>
      <c r="H1195" s="34">
        <f t="shared" si="44"/>
        <v>0.23372555294592207</v>
      </c>
      <c r="I1195" s="35">
        <f t="shared" si="45"/>
        <v>-1.4536077026104781</v>
      </c>
      <c r="N1195" s="30"/>
      <c r="X1195" s="30"/>
    </row>
    <row r="1196" spans="3:24">
      <c r="C1196" t="s">
        <v>1197</v>
      </c>
      <c r="D1196" s="26">
        <v>3.8192936295560296</v>
      </c>
      <c r="F1196" s="30"/>
      <c r="H1196" s="34">
        <f t="shared" si="44"/>
        <v>9.299999884888005E-2</v>
      </c>
      <c r="I1196" s="35">
        <f t="shared" si="45"/>
        <v>-2.375155798206515</v>
      </c>
      <c r="N1196" s="30"/>
      <c r="X1196" s="30"/>
    </row>
    <row r="1197" spans="3:24">
      <c r="C1197" t="s">
        <v>1198</v>
      </c>
      <c r="D1197" s="26">
        <v>6.3717239729093169</v>
      </c>
      <c r="F1197" s="30"/>
      <c r="H1197" s="34">
        <f t="shared" si="44"/>
        <v>3.9302577695522166E-2</v>
      </c>
      <c r="I1197" s="35">
        <f t="shared" si="45"/>
        <v>-3.2364651720410169</v>
      </c>
      <c r="N1197" s="30"/>
      <c r="X1197" s="30"/>
    </row>
    <row r="1198" spans="3:24">
      <c r="C1198" t="s">
        <v>1199</v>
      </c>
      <c r="D1198" s="26">
        <v>1.9363994422972945</v>
      </c>
      <c r="F1198" s="30"/>
      <c r="H1198" s="34">
        <f t="shared" si="44"/>
        <v>0.17555915324584498</v>
      </c>
      <c r="I1198" s="35">
        <f t="shared" si="45"/>
        <v>-1.7397792373347913</v>
      </c>
      <c r="N1198" s="30"/>
      <c r="X1198" s="30"/>
    </row>
    <row r="1199" spans="3:24">
      <c r="C1199" t="s">
        <v>1200</v>
      </c>
      <c r="D1199" s="26">
        <v>0.24130628655788539</v>
      </c>
      <c r="F1199" s="30"/>
      <c r="H1199" s="34">
        <f t="shared" si="44"/>
        <v>0.31105811233830921</v>
      </c>
      <c r="I1199" s="35">
        <f t="shared" si="45"/>
        <v>-1.1677755278651072</v>
      </c>
      <c r="N1199" s="30"/>
      <c r="X1199" s="30"/>
    </row>
    <row r="1200" spans="3:24">
      <c r="C1200" t="s">
        <v>1201</v>
      </c>
      <c r="D1200" s="26">
        <v>1.3039054207085314</v>
      </c>
      <c r="F1200" s="30"/>
      <c r="H1200" s="34">
        <f t="shared" si="44"/>
        <v>0.21732829837073539</v>
      </c>
      <c r="I1200" s="35">
        <f t="shared" si="45"/>
        <v>-1.5263461729977719</v>
      </c>
      <c r="N1200" s="30"/>
      <c r="X1200" s="30"/>
    </row>
    <row r="1201" spans="3:24">
      <c r="C1201" t="s">
        <v>1202</v>
      </c>
      <c r="D1201" s="26">
        <v>0.20053859325582959</v>
      </c>
      <c r="F1201" s="30"/>
      <c r="H1201" s="34">
        <f t="shared" si="44"/>
        <v>0.31536688568290783</v>
      </c>
      <c r="I1201" s="35">
        <f t="shared" si="45"/>
        <v>-1.1540186014588258</v>
      </c>
      <c r="N1201" s="30"/>
      <c r="X1201" s="30"/>
    </row>
    <row r="1202" spans="3:24">
      <c r="C1202" t="s">
        <v>1203</v>
      </c>
      <c r="D1202" s="26">
        <v>0.32120220390801291</v>
      </c>
      <c r="F1202" s="30"/>
      <c r="H1202" s="34">
        <f t="shared" si="44"/>
        <v>0.3027838340439224</v>
      </c>
      <c r="I1202" s="35">
        <f t="shared" si="45"/>
        <v>-1.1947361470741567</v>
      </c>
      <c r="N1202" s="30"/>
      <c r="X1202" s="30"/>
    </row>
    <row r="1203" spans="3:24">
      <c r="C1203" t="s">
        <v>1204</v>
      </c>
      <c r="D1203" s="26">
        <v>1.7417392488581163</v>
      </c>
      <c r="F1203" s="30"/>
      <c r="H1203" s="34">
        <f t="shared" si="44"/>
        <v>0.18747837306058182</v>
      </c>
      <c r="I1203" s="35">
        <f t="shared" si="45"/>
        <v>-1.674091783901162</v>
      </c>
      <c r="N1203" s="30"/>
      <c r="X1203" s="30"/>
    </row>
    <row r="1204" spans="3:24">
      <c r="C1204" t="s">
        <v>1205</v>
      </c>
      <c r="D1204" s="26">
        <v>7.7320361189420064</v>
      </c>
      <c r="F1204" s="30"/>
      <c r="H1204" s="34">
        <f t="shared" si="44"/>
        <v>2.4835079947475927E-2</v>
      </c>
      <c r="I1204" s="35">
        <f t="shared" si="45"/>
        <v>-3.6954981112826077</v>
      </c>
      <c r="N1204" s="30"/>
      <c r="X1204" s="30"/>
    </row>
    <row r="1205" spans="3:24">
      <c r="C1205" t="s">
        <v>1206</v>
      </c>
      <c r="D1205" s="26">
        <v>1.7486121681407583</v>
      </c>
      <c r="F1205" s="30"/>
      <c r="H1205" s="34">
        <f t="shared" si="44"/>
        <v>0.18704406871564627</v>
      </c>
      <c r="I1205" s="35">
        <f t="shared" si="45"/>
        <v>-1.6764110283103828</v>
      </c>
      <c r="N1205" s="30"/>
      <c r="X1205" s="30"/>
    </row>
    <row r="1206" spans="3:24">
      <c r="C1206" t="s">
        <v>1207</v>
      </c>
      <c r="D1206" s="26">
        <v>1.6680320824506703</v>
      </c>
      <c r="F1206" s="30"/>
      <c r="H1206" s="34">
        <f t="shared" si="44"/>
        <v>0.19219985464702735</v>
      </c>
      <c r="I1206" s="35">
        <f t="shared" si="45"/>
        <v>-1.6492195387051938</v>
      </c>
      <c r="N1206" s="30"/>
      <c r="X1206" s="30"/>
    </row>
    <row r="1207" spans="3:24">
      <c r="C1207" t="s">
        <v>1208</v>
      </c>
      <c r="D1207" s="26">
        <v>3.1354162775032233</v>
      </c>
      <c r="F1207" s="30"/>
      <c r="H1207" s="34">
        <f t="shared" si="44"/>
        <v>0.1171402206128026</v>
      </c>
      <c r="I1207" s="35">
        <f t="shared" si="45"/>
        <v>-2.1443835949963175</v>
      </c>
      <c r="N1207" s="30"/>
      <c r="X1207" s="30"/>
    </row>
    <row r="1208" spans="3:24">
      <c r="C1208" t="s">
        <v>1209</v>
      </c>
      <c r="D1208" s="26">
        <v>5.0838357896888304</v>
      </c>
      <c r="F1208" s="30"/>
      <c r="H1208" s="34">
        <f t="shared" si="44"/>
        <v>6.0696365139666648E-2</v>
      </c>
      <c r="I1208" s="35">
        <f t="shared" si="45"/>
        <v>-2.8018714650875203</v>
      </c>
      <c r="N1208" s="30"/>
      <c r="X1208" s="30"/>
    </row>
    <row r="1209" spans="3:24">
      <c r="C1209" t="s">
        <v>1210</v>
      </c>
      <c r="D1209" s="26">
        <v>2.5682357194951622</v>
      </c>
      <c r="F1209" s="30"/>
      <c r="H1209" s="34">
        <f t="shared" si="44"/>
        <v>0.14184925809457424</v>
      </c>
      <c r="I1209" s="35">
        <f t="shared" si="45"/>
        <v>-1.9529903479519219</v>
      </c>
      <c r="N1209" s="30"/>
      <c r="X1209" s="30"/>
    </row>
    <row r="1210" spans="3:24">
      <c r="C1210" t="s">
        <v>1211</v>
      </c>
      <c r="D1210" s="26">
        <v>4.0621124995868421</v>
      </c>
      <c r="F1210" s="30"/>
      <c r="H1210" s="34">
        <f t="shared" si="44"/>
        <v>8.568356533562714E-2</v>
      </c>
      <c r="I1210" s="35">
        <f t="shared" si="45"/>
        <v>-2.4570942414812009</v>
      </c>
      <c r="N1210" s="30"/>
      <c r="X1210" s="30"/>
    </row>
    <row r="1211" spans="3:24">
      <c r="C1211" t="s">
        <v>1212</v>
      </c>
      <c r="D1211" s="26">
        <v>4.4436182908924113</v>
      </c>
      <c r="F1211" s="30"/>
      <c r="H1211" s="34">
        <f t="shared" si="44"/>
        <v>7.5333365731252516E-2</v>
      </c>
      <c r="I1211" s="35">
        <f t="shared" si="45"/>
        <v>-2.5858321383171794</v>
      </c>
      <c r="N1211" s="30"/>
      <c r="X1211" s="30"/>
    </row>
    <row r="1212" spans="3:24">
      <c r="C1212" t="s">
        <v>1213</v>
      </c>
      <c r="D1212" s="26">
        <v>3.9150140720807203</v>
      </c>
      <c r="F1212" s="30"/>
      <c r="H1212" s="34">
        <f t="shared" si="44"/>
        <v>9.004404384378778E-2</v>
      </c>
      <c r="I1212" s="35">
        <f t="shared" si="45"/>
        <v>-2.4074563523151884</v>
      </c>
      <c r="N1212" s="30"/>
      <c r="X1212" s="30"/>
    </row>
    <row r="1213" spans="3:24">
      <c r="C1213" t="s">
        <v>1214</v>
      </c>
      <c r="D1213" s="26">
        <v>7.9519111313627624</v>
      </c>
      <c r="F1213" s="30"/>
      <c r="H1213" s="34">
        <f t="shared" si="44"/>
        <v>2.3059113134416397E-2</v>
      </c>
      <c r="I1213" s="35">
        <f t="shared" si="45"/>
        <v>-3.7696942239260482</v>
      </c>
      <c r="N1213" s="30"/>
      <c r="X1213" s="30"/>
    </row>
    <row r="1214" spans="3:24">
      <c r="C1214" t="s">
        <v>1215</v>
      </c>
      <c r="D1214" s="26">
        <v>0.77545882398500177</v>
      </c>
      <c r="F1214" s="30"/>
      <c r="H1214" s="34">
        <f t="shared" si="44"/>
        <v>0.25975313596576044</v>
      </c>
      <c r="I1214" s="35">
        <f t="shared" si="45"/>
        <v>-1.348023576060239</v>
      </c>
      <c r="N1214" s="30"/>
      <c r="X1214" s="30"/>
    </row>
    <row r="1215" spans="3:24">
      <c r="C1215" t="s">
        <v>1216</v>
      </c>
      <c r="D1215" s="26">
        <v>1.6654024426017635</v>
      </c>
      <c r="F1215" s="30"/>
      <c r="H1215" s="34">
        <f t="shared" si="44"/>
        <v>0.19237048147018554</v>
      </c>
      <c r="I1215" s="35">
        <f t="shared" si="45"/>
        <v>-1.6483321752331326</v>
      </c>
      <c r="N1215" s="30"/>
      <c r="X1215" s="30"/>
    </row>
    <row r="1216" spans="3:24">
      <c r="C1216" t="s">
        <v>1217</v>
      </c>
      <c r="D1216" s="26">
        <v>2.3422157721930681</v>
      </c>
      <c r="F1216" s="30"/>
      <c r="H1216" s="34">
        <f t="shared" si="44"/>
        <v>0.15309132398229902</v>
      </c>
      <c r="I1216" s="35">
        <f t="shared" si="45"/>
        <v>-1.8767206468837552</v>
      </c>
      <c r="N1216" s="30"/>
      <c r="X1216" s="30"/>
    </row>
    <row r="1217" spans="3:24">
      <c r="C1217" t="s">
        <v>1218</v>
      </c>
      <c r="D1217" s="26">
        <v>7.3652597918645384</v>
      </c>
      <c r="F1217" s="30"/>
      <c r="H1217" s="34">
        <f t="shared" si="44"/>
        <v>2.8107168608146393E-2</v>
      </c>
      <c r="I1217" s="35">
        <f t="shared" si="45"/>
        <v>-3.5717306245674236</v>
      </c>
      <c r="N1217" s="30"/>
      <c r="X1217" s="30"/>
    </row>
    <row r="1218" spans="3:24">
      <c r="C1218" t="s">
        <v>1219</v>
      </c>
      <c r="D1218" s="26">
        <v>13.882309908068699</v>
      </c>
      <c r="F1218" s="30"/>
      <c r="H1218" s="34">
        <f t="shared" si="44"/>
        <v>3.1169879839922118E-3</v>
      </c>
      <c r="I1218" s="35">
        <f t="shared" si="45"/>
        <v>-5.770888133195637</v>
      </c>
      <c r="N1218" s="30"/>
      <c r="X1218" s="30"/>
    </row>
    <row r="1219" spans="3:24">
      <c r="C1219" t="s">
        <v>1220</v>
      </c>
      <c r="D1219" s="26">
        <v>4.9629561926023378</v>
      </c>
      <c r="F1219" s="30"/>
      <c r="H1219" s="34">
        <f t="shared" si="44"/>
        <v>6.3223384677424527E-2</v>
      </c>
      <c r="I1219" s="35">
        <f t="shared" si="45"/>
        <v>-2.7610810355476678</v>
      </c>
      <c r="N1219" s="30"/>
      <c r="X1219" s="30"/>
    </row>
    <row r="1220" spans="3:24">
      <c r="C1220" t="s">
        <v>1221</v>
      </c>
      <c r="D1220" s="26">
        <v>6.1380839453760903</v>
      </c>
      <c r="F1220" s="30"/>
      <c r="H1220" s="34">
        <f t="shared" si="44"/>
        <v>4.2526660258800086E-2</v>
      </c>
      <c r="I1220" s="35">
        <f t="shared" si="45"/>
        <v>-3.1576240995152367</v>
      </c>
      <c r="N1220" s="30"/>
      <c r="X1220" s="30"/>
    </row>
    <row r="1221" spans="3:24">
      <c r="C1221" t="s">
        <v>1222</v>
      </c>
      <c r="D1221" s="26">
        <v>6.5634687043127151</v>
      </c>
      <c r="F1221" s="30"/>
      <c r="H1221" s="34">
        <f t="shared" si="44"/>
        <v>3.6840083087779654E-2</v>
      </c>
      <c r="I1221" s="35">
        <f t="shared" si="45"/>
        <v>-3.3011688122289624</v>
      </c>
      <c r="N1221" s="30"/>
      <c r="X1221" s="30"/>
    </row>
    <row r="1222" spans="3:24">
      <c r="C1222" t="s">
        <v>1223</v>
      </c>
      <c r="D1222" s="26">
        <v>3.6341021526176125E-2</v>
      </c>
      <c r="F1222" s="30"/>
      <c r="H1222" s="34">
        <f t="shared" si="44"/>
        <v>0.33333387578557</v>
      </c>
      <c r="I1222" s="35">
        <f t="shared" si="45"/>
        <v>-1.0986106613127238</v>
      </c>
      <c r="N1222" s="30"/>
      <c r="X1222" s="30"/>
    </row>
    <row r="1223" spans="3:24">
      <c r="C1223" t="s">
        <v>1224</v>
      </c>
      <c r="D1223" s="26">
        <v>0.54465446073748658</v>
      </c>
      <c r="F1223" s="30"/>
      <c r="H1223" s="34">
        <f t="shared" si="44"/>
        <v>0.28079247958687109</v>
      </c>
      <c r="I1223" s="35">
        <f t="shared" si="45"/>
        <v>-1.2701393892871653</v>
      </c>
      <c r="N1223" s="30"/>
      <c r="X1223" s="30"/>
    </row>
    <row r="1224" spans="3:24">
      <c r="C1224" t="s">
        <v>1225</v>
      </c>
      <c r="D1224" s="26">
        <v>0.20455740706520897</v>
      </c>
      <c r="F1224" s="30"/>
      <c r="H1224" s="34">
        <f t="shared" si="44"/>
        <v>0.31493949524408216</v>
      </c>
      <c r="I1224" s="35">
        <f t="shared" si="45"/>
        <v>-1.1553747371961742</v>
      </c>
      <c r="N1224" s="30"/>
      <c r="X1224" s="30"/>
    </row>
    <row r="1225" spans="3:24">
      <c r="C1225" t="s">
        <v>1226</v>
      </c>
      <c r="D1225" s="26">
        <v>2.1762831738254547</v>
      </c>
      <c r="F1225" s="30"/>
      <c r="H1225" s="34">
        <f t="shared" si="44"/>
        <v>0.16190796416939002</v>
      </c>
      <c r="I1225" s="35">
        <f t="shared" si="45"/>
        <v>-1.8207272276036117</v>
      </c>
      <c r="N1225" s="30"/>
      <c r="X1225" s="30"/>
    </row>
    <row r="1226" spans="3:24">
      <c r="C1226" t="s">
        <v>1227</v>
      </c>
      <c r="D1226" s="26">
        <v>0.75052933951410727</v>
      </c>
      <c r="F1226" s="30"/>
      <c r="H1226" s="34">
        <f t="shared" ref="H1226:H1289" si="46">lambdagorro*EXP(-lambdagorro*D1226)</f>
        <v>0.26194749343041562</v>
      </c>
      <c r="I1226" s="35">
        <f t="shared" si="45"/>
        <v>-1.3396112020592961</v>
      </c>
      <c r="N1226" s="30"/>
      <c r="X1226" s="30"/>
    </row>
    <row r="1227" spans="3:24">
      <c r="C1227" t="s">
        <v>1228</v>
      </c>
      <c r="D1227" s="26">
        <v>3.0769493689233558</v>
      </c>
      <c r="F1227" s="30"/>
      <c r="H1227" s="34">
        <f t="shared" si="46"/>
        <v>0.11947428422105455</v>
      </c>
      <c r="I1227" s="35">
        <f t="shared" ref="I1227:I1290" si="47">LN(H1227)</f>
        <v>-2.1246541255711864</v>
      </c>
      <c r="N1227" s="30"/>
      <c r="X1227" s="30"/>
    </row>
    <row r="1228" spans="3:24">
      <c r="C1228" t="s">
        <v>1229</v>
      </c>
      <c r="D1228" s="26">
        <v>0.99843626846029543</v>
      </c>
      <c r="F1228" s="30"/>
      <c r="H1228" s="34">
        <f t="shared" si="46"/>
        <v>0.24092572346672023</v>
      </c>
      <c r="I1228" s="35">
        <f t="shared" si="47"/>
        <v>-1.4232665943781926</v>
      </c>
      <c r="N1228" s="30"/>
      <c r="X1228" s="30"/>
    </row>
    <row r="1229" spans="3:24">
      <c r="C1229" t="s">
        <v>1230</v>
      </c>
      <c r="D1229" s="26">
        <v>1.2400788028584986</v>
      </c>
      <c r="F1229" s="30"/>
      <c r="H1229" s="34">
        <f t="shared" si="46"/>
        <v>0.22205990592702227</v>
      </c>
      <c r="I1229" s="35">
        <f t="shared" si="47"/>
        <v>-1.5048080869937626</v>
      </c>
      <c r="N1229" s="30"/>
      <c r="X1229" s="30"/>
    </row>
    <row r="1230" spans="3:24">
      <c r="C1230" t="s">
        <v>1231</v>
      </c>
      <c r="D1230" s="26">
        <v>15.823302341552592</v>
      </c>
      <c r="F1230" s="30"/>
      <c r="H1230" s="34">
        <f t="shared" si="46"/>
        <v>1.61912441637356E-3</v>
      </c>
      <c r="I1230" s="35">
        <f t="shared" si="47"/>
        <v>-6.425869759571845</v>
      </c>
      <c r="N1230" s="30"/>
      <c r="X1230" s="30"/>
    </row>
    <row r="1231" spans="3:24">
      <c r="C1231" t="s">
        <v>1232</v>
      </c>
      <c r="D1231" s="26">
        <v>0.83790042765705974</v>
      </c>
      <c r="F1231" s="30"/>
      <c r="H1231" s="34">
        <f t="shared" si="46"/>
        <v>0.25433721013069632</v>
      </c>
      <c r="I1231" s="35">
        <f t="shared" si="47"/>
        <v>-1.3690942935041266</v>
      </c>
      <c r="N1231" s="30"/>
      <c r="X1231" s="30"/>
    </row>
    <row r="1232" spans="3:24">
      <c r="C1232" t="s">
        <v>1233</v>
      </c>
      <c r="D1232" s="26">
        <v>1.0451068563247399</v>
      </c>
      <c r="F1232" s="30"/>
      <c r="H1232" s="34">
        <f t="shared" si="46"/>
        <v>0.2371611446928544</v>
      </c>
      <c r="I1232" s="35">
        <f t="shared" si="47"/>
        <v>-1.4390154334854734</v>
      </c>
      <c r="N1232" s="30"/>
      <c r="X1232" s="30"/>
    </row>
    <row r="1233" spans="3:24">
      <c r="C1233" t="s">
        <v>1234</v>
      </c>
      <c r="D1233" s="26">
        <v>6.5129052119518782</v>
      </c>
      <c r="F1233" s="30"/>
      <c r="H1233" s="34">
        <f t="shared" si="46"/>
        <v>3.7474059760980685E-2</v>
      </c>
      <c r="I1233" s="35">
        <f t="shared" si="47"/>
        <v>-3.2841063250752556</v>
      </c>
      <c r="N1233" s="30"/>
      <c r="X1233" s="30"/>
    </row>
    <row r="1234" spans="3:24">
      <c r="C1234" t="s">
        <v>1235</v>
      </c>
      <c r="D1234" s="26">
        <v>1.3621443915858136</v>
      </c>
      <c r="F1234" s="30"/>
      <c r="H1234" s="34">
        <f t="shared" si="46"/>
        <v>0.21309893754913817</v>
      </c>
      <c r="I1234" s="35">
        <f t="shared" si="47"/>
        <v>-1.5459987255815091</v>
      </c>
      <c r="N1234" s="30"/>
      <c r="X1234" s="30"/>
    </row>
    <row r="1235" spans="3:24">
      <c r="C1235" t="s">
        <v>1236</v>
      </c>
      <c r="D1235" s="26">
        <v>0.37892338645576351</v>
      </c>
      <c r="F1235" s="30"/>
      <c r="H1235" s="34">
        <f t="shared" si="46"/>
        <v>0.29694332786427485</v>
      </c>
      <c r="I1235" s="35">
        <f t="shared" si="47"/>
        <v>-1.2142139736587896</v>
      </c>
      <c r="N1235" s="30"/>
      <c r="X1235" s="30"/>
    </row>
    <row r="1236" spans="3:24">
      <c r="C1236" t="s">
        <v>1237</v>
      </c>
      <c r="D1236" s="26">
        <v>0.84842138007616241</v>
      </c>
      <c r="F1236" s="30"/>
      <c r="H1236" s="34">
        <f t="shared" si="46"/>
        <v>0.25343584753256726</v>
      </c>
      <c r="I1236" s="35">
        <f t="shared" si="47"/>
        <v>-1.3726445549104123</v>
      </c>
      <c r="N1236" s="30"/>
      <c r="X1236" s="30"/>
    </row>
    <row r="1237" spans="3:24">
      <c r="C1237" t="s">
        <v>1238</v>
      </c>
      <c r="D1237" s="26">
        <v>3.1795577769722621</v>
      </c>
      <c r="F1237" s="30"/>
      <c r="H1237" s="34">
        <f t="shared" si="46"/>
        <v>0.11540830027194028</v>
      </c>
      <c r="I1237" s="35">
        <f t="shared" si="47"/>
        <v>-2.1592790013946934</v>
      </c>
      <c r="N1237" s="30"/>
      <c r="X1237" s="30"/>
    </row>
    <row r="1238" spans="3:24">
      <c r="C1238" t="s">
        <v>1239</v>
      </c>
      <c r="D1238" s="26">
        <v>3.8594587721863611</v>
      </c>
      <c r="F1238" s="30"/>
      <c r="H1238" s="34">
        <f t="shared" si="46"/>
        <v>9.1748017873890891E-2</v>
      </c>
      <c r="I1238" s="35">
        <f t="shared" si="47"/>
        <v>-2.3887093958351402</v>
      </c>
      <c r="N1238" s="30"/>
      <c r="X1238" s="30"/>
    </row>
    <row r="1239" spans="3:24">
      <c r="C1239" t="s">
        <v>1240</v>
      </c>
      <c r="D1239" s="26">
        <v>2.411941320463046</v>
      </c>
      <c r="F1239" s="30"/>
      <c r="H1239" s="34">
        <f t="shared" si="46"/>
        <v>0.14953133523180603</v>
      </c>
      <c r="I1239" s="35">
        <f t="shared" si="47"/>
        <v>-1.9002493079017022</v>
      </c>
      <c r="N1239" s="30"/>
      <c r="X1239" s="30"/>
    </row>
    <row r="1240" spans="3:24">
      <c r="C1240" t="s">
        <v>1241</v>
      </c>
      <c r="D1240" s="26">
        <v>5.1660667400207894</v>
      </c>
      <c r="F1240" s="30"/>
      <c r="H1240" s="34">
        <f t="shared" si="46"/>
        <v>5.9035280829573274E-2</v>
      </c>
      <c r="I1240" s="35">
        <f t="shared" si="47"/>
        <v>-2.8296200336330526</v>
      </c>
      <c r="N1240" s="30"/>
      <c r="X1240" s="30"/>
    </row>
    <row r="1241" spans="3:24">
      <c r="C1241" t="s">
        <v>1242</v>
      </c>
      <c r="D1241" s="26">
        <v>2.7319181579112004</v>
      </c>
      <c r="F1241" s="30"/>
      <c r="H1241" s="34">
        <f t="shared" si="46"/>
        <v>0.1342267885127989</v>
      </c>
      <c r="I1241" s="35">
        <f t="shared" si="47"/>
        <v>-2.0082244580254631</v>
      </c>
      <c r="N1241" s="30"/>
      <c r="X1241" s="30"/>
    </row>
    <row r="1242" spans="3:24">
      <c r="C1242" t="s">
        <v>1243</v>
      </c>
      <c r="D1242" s="26">
        <v>9.9752192204630941E-2</v>
      </c>
      <c r="F1242" s="30"/>
      <c r="H1242" s="34">
        <f t="shared" si="46"/>
        <v>0.32627700298154522</v>
      </c>
      <c r="I1242" s="35">
        <f t="shared" si="47"/>
        <v>-1.1200085560107704</v>
      </c>
      <c r="N1242" s="30"/>
      <c r="X1242" s="30"/>
    </row>
    <row r="1243" spans="3:24">
      <c r="C1243" t="s">
        <v>1244</v>
      </c>
      <c r="D1243" s="26">
        <v>4.8107448316468382</v>
      </c>
      <c r="F1243" s="30"/>
      <c r="H1243" s="34">
        <f t="shared" si="46"/>
        <v>6.6555585818147633E-2</v>
      </c>
      <c r="I1243" s="35">
        <f t="shared" si="47"/>
        <v>-2.7097178035063014</v>
      </c>
      <c r="N1243" s="30"/>
      <c r="X1243" s="30"/>
    </row>
    <row r="1244" spans="3:24">
      <c r="C1244" t="s">
        <v>1245</v>
      </c>
      <c r="D1244" s="26">
        <v>9.5942084738850468</v>
      </c>
      <c r="F1244" s="30"/>
      <c r="H1244" s="34">
        <f t="shared" si="46"/>
        <v>1.3248351402014477E-2</v>
      </c>
      <c r="I1244" s="35">
        <f t="shared" si="47"/>
        <v>-4.323882156780499</v>
      </c>
      <c r="N1244" s="30"/>
      <c r="X1244" s="30"/>
    </row>
    <row r="1245" spans="3:24">
      <c r="C1245" t="s">
        <v>1246</v>
      </c>
      <c r="D1245" s="26">
        <v>5.9697113375311082</v>
      </c>
      <c r="F1245" s="30"/>
      <c r="H1245" s="34">
        <f t="shared" si="46"/>
        <v>4.5012848537090318E-2</v>
      </c>
      <c r="I1245" s="35">
        <f t="shared" si="47"/>
        <v>-3.1008073069193136</v>
      </c>
      <c r="N1245" s="30"/>
      <c r="X1245" s="30"/>
    </row>
    <row r="1246" spans="3:24">
      <c r="C1246" t="s">
        <v>1247</v>
      </c>
      <c r="D1246" s="26">
        <v>1.3924050685403078</v>
      </c>
      <c r="F1246" s="30"/>
      <c r="H1246" s="34">
        <f t="shared" si="46"/>
        <v>0.21093397835431535</v>
      </c>
      <c r="I1246" s="35">
        <f t="shared" si="47"/>
        <v>-1.5562100932638263</v>
      </c>
      <c r="N1246" s="30"/>
      <c r="X1246" s="30"/>
    </row>
    <row r="1247" spans="3:24">
      <c r="C1247" t="s">
        <v>1248</v>
      </c>
      <c r="D1247" s="26">
        <v>0.29218081711038585</v>
      </c>
      <c r="F1247" s="30"/>
      <c r="H1247" s="34">
        <f t="shared" si="46"/>
        <v>0.30576361552280718</v>
      </c>
      <c r="I1247" s="35">
        <f t="shared" si="47"/>
        <v>-1.184942973851794</v>
      </c>
      <c r="N1247" s="30"/>
      <c r="X1247" s="30"/>
    </row>
    <row r="1248" spans="3:24">
      <c r="C1248" t="s">
        <v>1249</v>
      </c>
      <c r="D1248" s="26">
        <v>9.0453855414204334</v>
      </c>
      <c r="F1248" s="30"/>
      <c r="H1248" s="34">
        <f t="shared" si="46"/>
        <v>1.5943825651711218E-2</v>
      </c>
      <c r="I1248" s="35">
        <f t="shared" si="47"/>
        <v>-4.1386836311721229</v>
      </c>
      <c r="N1248" s="30"/>
      <c r="X1248" s="30"/>
    </row>
    <row r="1249" spans="3:24">
      <c r="C1249" t="s">
        <v>1250</v>
      </c>
      <c r="D1249" s="26">
        <v>3.5297421724894518</v>
      </c>
      <c r="F1249" s="30"/>
      <c r="H1249" s="34">
        <f t="shared" si="46"/>
        <v>0.1025456109600047</v>
      </c>
      <c r="I1249" s="35">
        <f t="shared" si="47"/>
        <v>-2.2774475944044719</v>
      </c>
      <c r="N1249" s="30"/>
      <c r="X1249" s="30"/>
    </row>
    <row r="1250" spans="3:24">
      <c r="C1250" t="s">
        <v>1251</v>
      </c>
      <c r="D1250" s="26">
        <v>0.95414578233628522</v>
      </c>
      <c r="F1250" s="30"/>
      <c r="H1250" s="34">
        <f t="shared" si="46"/>
        <v>0.24455356534058531</v>
      </c>
      <c r="I1250" s="35">
        <f t="shared" si="47"/>
        <v>-1.4083209129143923</v>
      </c>
      <c r="N1250" s="30"/>
      <c r="X1250" s="30"/>
    </row>
    <row r="1251" spans="3:24">
      <c r="C1251" t="s">
        <v>1252</v>
      </c>
      <c r="D1251" s="26">
        <v>1.9756640917053458</v>
      </c>
      <c r="F1251" s="30"/>
      <c r="H1251" s="34">
        <f t="shared" si="46"/>
        <v>0.17324838436077009</v>
      </c>
      <c r="I1251" s="35">
        <f t="shared" si="47"/>
        <v>-1.7530289664345675</v>
      </c>
      <c r="N1251" s="30"/>
      <c r="X1251" s="30"/>
    </row>
    <row r="1252" spans="3:24">
      <c r="C1252" t="s">
        <v>1253</v>
      </c>
      <c r="D1252" s="26">
        <v>4.0610541180289266</v>
      </c>
      <c r="F1252" s="30"/>
      <c r="H1252" s="34">
        <f t="shared" si="46"/>
        <v>8.5714172466739944E-2</v>
      </c>
      <c r="I1252" s="35">
        <f t="shared" si="47"/>
        <v>-2.456737094043544</v>
      </c>
      <c r="N1252" s="30"/>
      <c r="X1252" s="30"/>
    </row>
    <row r="1253" spans="3:24">
      <c r="C1253" t="s">
        <v>1254</v>
      </c>
      <c r="D1253" s="26">
        <v>0.10121874429272587</v>
      </c>
      <c r="F1253" s="30"/>
      <c r="H1253" s="34">
        <f t="shared" si="46"/>
        <v>0.32611557390075274</v>
      </c>
      <c r="I1253" s="35">
        <f t="shared" si="47"/>
        <v>-1.1205034392752566</v>
      </c>
      <c r="N1253" s="30"/>
      <c r="X1253" s="30"/>
    </row>
    <row r="1254" spans="3:24">
      <c r="C1254" t="s">
        <v>1255</v>
      </c>
      <c r="D1254" s="26">
        <v>6.1697127569079067</v>
      </c>
      <c r="F1254" s="30"/>
      <c r="H1254" s="34">
        <f t="shared" si="46"/>
        <v>4.207518509314144E-2</v>
      </c>
      <c r="I1254" s="35">
        <f t="shared" si="47"/>
        <v>-3.1682971397909641</v>
      </c>
      <c r="N1254" s="30"/>
      <c r="X1254" s="30"/>
    </row>
    <row r="1255" spans="3:24">
      <c r="C1255" t="s">
        <v>1256</v>
      </c>
      <c r="D1255" s="26">
        <v>3.4904814504419011</v>
      </c>
      <c r="F1255" s="30"/>
      <c r="H1255" s="34">
        <f t="shared" si="46"/>
        <v>0.10391321591232354</v>
      </c>
      <c r="I1255" s="35">
        <f t="shared" si="47"/>
        <v>-2.2641991905798093</v>
      </c>
      <c r="N1255" s="30"/>
      <c r="X1255" s="30"/>
    </row>
    <row r="1256" spans="3:24">
      <c r="C1256" t="s">
        <v>1257</v>
      </c>
      <c r="D1256" s="26">
        <v>2.1979139215919332</v>
      </c>
      <c r="F1256" s="30"/>
      <c r="H1256" s="34">
        <f t="shared" si="46"/>
        <v>0.16073046400262261</v>
      </c>
      <c r="I1256" s="35">
        <f t="shared" si="47"/>
        <v>-1.8280264535600941</v>
      </c>
      <c r="N1256" s="30"/>
      <c r="X1256" s="30"/>
    </row>
    <row r="1257" spans="3:24">
      <c r="C1257" t="s">
        <v>1258</v>
      </c>
      <c r="D1257" s="26">
        <v>2.35576970481209</v>
      </c>
      <c r="F1257" s="30"/>
      <c r="H1257" s="34">
        <f t="shared" si="46"/>
        <v>0.15239272430339731</v>
      </c>
      <c r="I1257" s="35">
        <f t="shared" si="47"/>
        <v>-1.8812943776605753</v>
      </c>
      <c r="N1257" s="30"/>
      <c r="X1257" s="30"/>
    </row>
    <row r="1258" spans="3:24">
      <c r="C1258" t="s">
        <v>1259</v>
      </c>
      <c r="D1258" s="26">
        <v>7.9212958775180017E-2</v>
      </c>
      <c r="F1258" s="30"/>
      <c r="H1258" s="34">
        <f t="shared" si="46"/>
        <v>0.32854625047640251</v>
      </c>
      <c r="I1258" s="35">
        <f t="shared" si="47"/>
        <v>-1.1130776580412218</v>
      </c>
      <c r="N1258" s="30"/>
      <c r="X1258" s="30"/>
    </row>
    <row r="1259" spans="3:24">
      <c r="C1259" t="s">
        <v>1260</v>
      </c>
      <c r="D1259" s="26">
        <v>2.7215460773962006</v>
      </c>
      <c r="F1259" s="30"/>
      <c r="H1259" s="34">
        <f t="shared" si="46"/>
        <v>0.13469740874761962</v>
      </c>
      <c r="I1259" s="35">
        <f t="shared" si="47"/>
        <v>-2.0047244329622917</v>
      </c>
      <c r="N1259" s="30"/>
      <c r="X1259" s="30"/>
    </row>
    <row r="1260" spans="3:24">
      <c r="C1260" t="s">
        <v>1261</v>
      </c>
      <c r="D1260" s="26">
        <v>8.73171770344665</v>
      </c>
      <c r="F1260" s="30"/>
      <c r="H1260" s="34">
        <f t="shared" si="46"/>
        <v>1.772396797462002E-2</v>
      </c>
      <c r="I1260" s="35">
        <f t="shared" si="47"/>
        <v>-4.0328374325400027</v>
      </c>
      <c r="N1260" s="30"/>
      <c r="X1260" s="30"/>
    </row>
    <row r="1261" spans="3:24">
      <c r="C1261" t="s">
        <v>1262</v>
      </c>
      <c r="D1261" s="26">
        <v>0.78629281550553443</v>
      </c>
      <c r="F1261" s="30"/>
      <c r="H1261" s="34">
        <f t="shared" si="46"/>
        <v>0.25880523942160016</v>
      </c>
      <c r="I1261" s="35">
        <f t="shared" si="47"/>
        <v>-1.3516794715000411</v>
      </c>
      <c r="N1261" s="30"/>
      <c r="X1261" s="30"/>
    </row>
    <row r="1262" spans="3:24">
      <c r="C1262" t="s">
        <v>1263</v>
      </c>
      <c r="D1262" s="26">
        <v>1.5780856536677081</v>
      </c>
      <c r="F1262" s="30"/>
      <c r="H1262" s="34">
        <f t="shared" si="46"/>
        <v>0.19812296476537977</v>
      </c>
      <c r="I1262" s="35">
        <f t="shared" si="47"/>
        <v>-1.6188674068809328</v>
      </c>
      <c r="N1262" s="30"/>
      <c r="X1262" s="30"/>
    </row>
    <row r="1263" spans="3:24">
      <c r="C1263" t="s">
        <v>1264</v>
      </c>
      <c r="D1263" s="26">
        <v>0.19058939547028864</v>
      </c>
      <c r="F1263" s="30"/>
      <c r="H1263" s="34">
        <f t="shared" si="46"/>
        <v>0.31642745404266115</v>
      </c>
      <c r="I1263" s="35">
        <f t="shared" si="47"/>
        <v>-1.1506612768066036</v>
      </c>
      <c r="N1263" s="30"/>
      <c r="X1263" s="30"/>
    </row>
    <row r="1264" spans="3:24">
      <c r="C1264" t="s">
        <v>1265</v>
      </c>
      <c r="D1264" s="26">
        <v>0.1009285292847831</v>
      </c>
      <c r="F1264" s="30"/>
      <c r="H1264" s="34">
        <f t="shared" si="46"/>
        <v>0.32614751265314867</v>
      </c>
      <c r="I1264" s="35">
        <f t="shared" si="47"/>
        <v>-1.1204055071583552</v>
      </c>
      <c r="N1264" s="30"/>
      <c r="X1264" s="30"/>
    </row>
    <row r="1265" spans="3:24">
      <c r="C1265" t="s">
        <v>1266</v>
      </c>
      <c r="D1265" s="26">
        <v>1.4636830793643205</v>
      </c>
      <c r="F1265" s="30"/>
      <c r="H1265" s="34">
        <f t="shared" si="46"/>
        <v>0.20592101052993431</v>
      </c>
      <c r="I1265" s="35">
        <f t="shared" si="47"/>
        <v>-1.5802626277554608</v>
      </c>
      <c r="N1265" s="30"/>
      <c r="X1265" s="30"/>
    </row>
    <row r="1266" spans="3:24">
      <c r="C1266" t="s">
        <v>1267</v>
      </c>
      <c r="D1266" s="26">
        <v>4.1694244109472587</v>
      </c>
      <c r="F1266" s="30"/>
      <c r="H1266" s="34">
        <f t="shared" si="46"/>
        <v>8.2636294081393905E-2</v>
      </c>
      <c r="I1266" s="35">
        <f t="shared" si="47"/>
        <v>-2.4933062993026867</v>
      </c>
      <c r="N1266" s="30"/>
      <c r="X1266" s="30"/>
    </row>
    <row r="1267" spans="3:24">
      <c r="C1267" t="s">
        <v>1268</v>
      </c>
      <c r="D1267" s="26">
        <v>3.2716734009920034E-2</v>
      </c>
      <c r="F1267" s="30"/>
      <c r="H1267" s="34">
        <f t="shared" si="46"/>
        <v>0.33374179387897845</v>
      </c>
      <c r="I1267" s="35">
        <f t="shared" si="47"/>
        <v>-1.0973876571984875</v>
      </c>
      <c r="N1267" s="30"/>
      <c r="X1267" s="30"/>
    </row>
    <row r="1268" spans="3:24">
      <c r="C1268" t="s">
        <v>1269</v>
      </c>
      <c r="D1268" s="26">
        <v>4.4702047193769854</v>
      </c>
      <c r="F1268" s="30"/>
      <c r="H1268" s="34">
        <f t="shared" si="46"/>
        <v>7.4660534774536685E-2</v>
      </c>
      <c r="I1268" s="35">
        <f t="shared" si="47"/>
        <v>-2.5948036427228431</v>
      </c>
      <c r="N1268" s="30"/>
      <c r="X1268" s="30"/>
    </row>
    <row r="1269" spans="3:24">
      <c r="C1269" t="s">
        <v>1270</v>
      </c>
      <c r="D1269" s="26">
        <v>0.23176811883534409</v>
      </c>
      <c r="F1269" s="30"/>
      <c r="H1269" s="34">
        <f t="shared" si="46"/>
        <v>0.31206090434784323</v>
      </c>
      <c r="I1269" s="35">
        <f t="shared" si="47"/>
        <v>-1.1645569039798269</v>
      </c>
      <c r="N1269" s="30"/>
      <c r="X1269" s="30"/>
    </row>
    <row r="1270" spans="3:24">
      <c r="C1270" t="s">
        <v>1271</v>
      </c>
      <c r="D1270" s="26">
        <v>1.0736875333044802</v>
      </c>
      <c r="F1270" s="30"/>
      <c r="H1270" s="34">
        <f t="shared" si="46"/>
        <v>0.23488484866672835</v>
      </c>
      <c r="I1270" s="35">
        <f t="shared" si="47"/>
        <v>-1.4486598906034867</v>
      </c>
      <c r="N1270" s="30"/>
      <c r="X1270" s="30"/>
    </row>
    <row r="1271" spans="3:24">
      <c r="C1271" t="s">
        <v>1272</v>
      </c>
      <c r="D1271" s="26">
        <v>0.1537175025650705</v>
      </c>
      <c r="F1271" s="30"/>
      <c r="H1271" s="34">
        <f t="shared" si="46"/>
        <v>0.32038913482074083</v>
      </c>
      <c r="I1271" s="35">
        <f t="shared" si="47"/>
        <v>-1.1382189756589987</v>
      </c>
      <c r="N1271" s="30"/>
      <c r="X1271" s="30"/>
    </row>
    <row r="1272" spans="3:24">
      <c r="C1272" t="s">
        <v>1273</v>
      </c>
      <c r="D1272" s="26">
        <v>1.6578371775938936</v>
      </c>
      <c r="F1272" s="30"/>
      <c r="H1272" s="34">
        <f t="shared" si="46"/>
        <v>0.19286220650543862</v>
      </c>
      <c r="I1272" s="35">
        <f t="shared" si="47"/>
        <v>-1.6457793009955306</v>
      </c>
      <c r="N1272" s="30"/>
      <c r="X1272" s="30"/>
    </row>
    <row r="1273" spans="3:24">
      <c r="C1273" t="s">
        <v>1274</v>
      </c>
      <c r="D1273" s="26">
        <v>1.8383716628475648</v>
      </c>
      <c r="F1273" s="30"/>
      <c r="H1273" s="34">
        <f t="shared" si="46"/>
        <v>0.18146362114412612</v>
      </c>
      <c r="I1273" s="35">
        <f t="shared" si="47"/>
        <v>-1.7067000798345286</v>
      </c>
      <c r="N1273" s="30"/>
      <c r="X1273" s="30"/>
    </row>
    <row r="1274" spans="3:24">
      <c r="C1274" t="s">
        <v>1275</v>
      </c>
      <c r="D1274" s="26">
        <v>4.4016871246066813</v>
      </c>
      <c r="F1274" s="30"/>
      <c r="H1274" s="34">
        <f t="shared" si="46"/>
        <v>7.6406874865228513E-2</v>
      </c>
      <c r="I1274" s="35">
        <f t="shared" si="47"/>
        <v>-2.5716826017111125</v>
      </c>
      <c r="N1274" s="30"/>
      <c r="X1274" s="30"/>
    </row>
    <row r="1275" spans="3:24">
      <c r="C1275" t="s">
        <v>1276</v>
      </c>
      <c r="D1275" s="26">
        <v>4.9842263791254506</v>
      </c>
      <c r="F1275" s="30"/>
      <c r="H1275" s="34">
        <f t="shared" si="46"/>
        <v>6.2771219970365388E-2</v>
      </c>
      <c r="I1275" s="35">
        <f t="shared" si="47"/>
        <v>-2.7682585912773559</v>
      </c>
      <c r="N1275" s="30"/>
      <c r="X1275" s="30"/>
    </row>
    <row r="1276" spans="3:24">
      <c r="C1276" t="s">
        <v>1277</v>
      </c>
      <c r="D1276" s="26">
        <v>0.65173503834564461</v>
      </c>
      <c r="F1276" s="30"/>
      <c r="H1276" s="34">
        <f t="shared" si="46"/>
        <v>0.27082744796282526</v>
      </c>
      <c r="I1276" s="35">
        <f t="shared" si="47"/>
        <v>-1.3062733842812662</v>
      </c>
      <c r="N1276" s="30"/>
      <c r="X1276" s="30"/>
    </row>
    <row r="1277" spans="3:24">
      <c r="C1277" t="s">
        <v>1278</v>
      </c>
      <c r="D1277" s="26">
        <v>2.4315411563885245</v>
      </c>
      <c r="F1277" s="30"/>
      <c r="H1277" s="34">
        <f t="shared" si="46"/>
        <v>0.1485456130646825</v>
      </c>
      <c r="I1277" s="35">
        <f t="shared" si="47"/>
        <v>-1.9068632092182234</v>
      </c>
      <c r="N1277" s="30"/>
      <c r="X1277" s="30"/>
    </row>
    <row r="1278" spans="3:24">
      <c r="C1278" t="s">
        <v>1279</v>
      </c>
      <c r="D1278" s="26">
        <v>1.0210310851096829</v>
      </c>
      <c r="F1278" s="30"/>
      <c r="H1278" s="34">
        <f t="shared" si="46"/>
        <v>0.2390957589423138</v>
      </c>
      <c r="I1278" s="35">
        <f t="shared" si="47"/>
        <v>-1.4308911422648245</v>
      </c>
      <c r="N1278" s="30"/>
      <c r="X1278" s="30"/>
    </row>
    <row r="1279" spans="3:24">
      <c r="C1279" t="s">
        <v>1280</v>
      </c>
      <c r="D1279" s="26">
        <v>5.9043597743739831</v>
      </c>
      <c r="F1279" s="30"/>
      <c r="H1279" s="34">
        <f t="shared" si="46"/>
        <v>4.6016528443224798E-2</v>
      </c>
      <c r="I1279" s="35">
        <f t="shared" si="47"/>
        <v>-3.0787546330477045</v>
      </c>
      <c r="N1279" s="30"/>
      <c r="X1279" s="30"/>
    </row>
    <row r="1280" spans="3:24">
      <c r="C1280" t="s">
        <v>1281</v>
      </c>
      <c r="D1280" s="26">
        <v>1.2417011320251552</v>
      </c>
      <c r="F1280" s="30"/>
      <c r="H1280" s="34">
        <f t="shared" si="46"/>
        <v>0.2219383725597944</v>
      </c>
      <c r="I1280" s="35">
        <f t="shared" si="47"/>
        <v>-1.5053555367301776</v>
      </c>
      <c r="N1280" s="30"/>
      <c r="X1280" s="30"/>
    </row>
    <row r="1281" spans="3:24">
      <c r="C1281" t="s">
        <v>1282</v>
      </c>
      <c r="D1281" s="26">
        <v>0.13314338996136582</v>
      </c>
      <c r="F1281" s="30"/>
      <c r="H1281" s="34">
        <f t="shared" si="46"/>
        <v>0.32262122954191597</v>
      </c>
      <c r="I1281" s="35">
        <f t="shared" si="47"/>
        <v>-1.1312763078247741</v>
      </c>
      <c r="N1281" s="30"/>
      <c r="X1281" s="30"/>
    </row>
    <row r="1282" spans="3:24">
      <c r="C1282" t="s">
        <v>1283</v>
      </c>
      <c r="D1282" s="26">
        <v>7.4054830642939935</v>
      </c>
      <c r="F1282" s="30"/>
      <c r="H1282" s="34">
        <f t="shared" si="46"/>
        <v>2.7728241459245625E-2</v>
      </c>
      <c r="I1282" s="35">
        <f t="shared" si="47"/>
        <v>-3.585303837908977</v>
      </c>
      <c r="N1282" s="30"/>
      <c r="X1282" s="30"/>
    </row>
    <row r="1283" spans="3:24">
      <c r="C1283" t="s">
        <v>1284</v>
      </c>
      <c r="D1283" s="26">
        <v>2.2748878669109662</v>
      </c>
      <c r="F1283" s="30"/>
      <c r="H1283" s="34">
        <f t="shared" si="46"/>
        <v>0.15660930743409007</v>
      </c>
      <c r="I1283" s="35">
        <f t="shared" si="47"/>
        <v>-1.8540010627465713</v>
      </c>
      <c r="N1283" s="30"/>
      <c r="X1283" s="30"/>
    </row>
    <row r="1284" spans="3:24">
      <c r="C1284" t="s">
        <v>1285</v>
      </c>
      <c r="D1284" s="26">
        <v>3.3945601738924074E-2</v>
      </c>
      <c r="F1284" s="30"/>
      <c r="H1284" s="34">
        <f t="shared" si="46"/>
        <v>0.33360342737520599</v>
      </c>
      <c r="I1284" s="35">
        <f t="shared" si="47"/>
        <v>-1.0978023346438288</v>
      </c>
      <c r="N1284" s="30"/>
      <c r="X1284" s="30"/>
    </row>
    <row r="1285" spans="3:24">
      <c r="C1285" t="s">
        <v>1286</v>
      </c>
      <c r="D1285" s="26">
        <v>0.52523451558222567</v>
      </c>
      <c r="F1285" s="30"/>
      <c r="H1285" s="34">
        <f t="shared" si="46"/>
        <v>0.28263861065860485</v>
      </c>
      <c r="I1285" s="35">
        <f t="shared" si="47"/>
        <v>-1.2635861915299236</v>
      </c>
      <c r="N1285" s="30"/>
      <c r="X1285" s="30"/>
    </row>
    <row r="1286" spans="3:24">
      <c r="C1286" t="s">
        <v>1287</v>
      </c>
      <c r="D1286" s="26">
        <v>2.6017418632055826</v>
      </c>
      <c r="F1286" s="30"/>
      <c r="H1286" s="34">
        <f t="shared" si="46"/>
        <v>0.14025446656696325</v>
      </c>
      <c r="I1286" s="35">
        <f t="shared" si="47"/>
        <v>-1.9642968879066685</v>
      </c>
      <c r="N1286" s="30"/>
      <c r="X1286" s="30"/>
    </row>
    <row r="1287" spans="3:24">
      <c r="C1287" t="s">
        <v>1288</v>
      </c>
      <c r="D1287" s="26">
        <v>4.5812469899447734</v>
      </c>
      <c r="F1287" s="30"/>
      <c r="H1287" s="34">
        <f t="shared" si="46"/>
        <v>7.1914706207560394E-2</v>
      </c>
      <c r="I1287" s="35">
        <f t="shared" si="47"/>
        <v>-2.6322744982080715</v>
      </c>
      <c r="N1287" s="30"/>
      <c r="X1287" s="30"/>
    </row>
    <row r="1288" spans="3:24">
      <c r="C1288" t="s">
        <v>1289</v>
      </c>
      <c r="D1288" s="26">
        <v>6.6015200975758512</v>
      </c>
      <c r="F1288" s="30"/>
      <c r="H1288" s="34">
        <f t="shared" si="46"/>
        <v>3.637006866739674E-2</v>
      </c>
      <c r="I1288" s="35">
        <f t="shared" si="47"/>
        <v>-3.3140091319620155</v>
      </c>
      <c r="N1288" s="30"/>
      <c r="X1288" s="30"/>
    </row>
    <row r="1289" spans="3:24">
      <c r="C1289" t="s">
        <v>1290</v>
      </c>
      <c r="D1289" s="26">
        <v>6.5394107496043734</v>
      </c>
      <c r="F1289" s="30"/>
      <c r="H1289" s="34">
        <f t="shared" si="46"/>
        <v>3.7140378455803189E-2</v>
      </c>
      <c r="I1289" s="35">
        <f t="shared" si="47"/>
        <v>-3.2930505331309492</v>
      </c>
      <c r="N1289" s="30"/>
      <c r="X1289" s="30"/>
    </row>
    <row r="1290" spans="3:24">
      <c r="C1290" t="s">
        <v>1291</v>
      </c>
      <c r="D1290" s="26">
        <v>5.0261643966547238</v>
      </c>
      <c r="F1290" s="30"/>
      <c r="H1290" s="34">
        <f t="shared" ref="H1290:H1353" si="48">lambdagorro*EXP(-lambdagorro*D1290)</f>
        <v>6.1889147373178736E-2</v>
      </c>
      <c r="I1290" s="35">
        <f t="shared" si="47"/>
        <v>-2.7824104398134235</v>
      </c>
      <c r="N1290" s="30"/>
      <c r="X1290" s="30"/>
    </row>
    <row r="1291" spans="3:24">
      <c r="C1291" t="s">
        <v>1292</v>
      </c>
      <c r="D1291" s="26">
        <v>2.1331388204795392</v>
      </c>
      <c r="F1291" s="30"/>
      <c r="H1291" s="34">
        <f t="shared" si="48"/>
        <v>0.16428241246138789</v>
      </c>
      <c r="I1291" s="35">
        <f t="shared" ref="I1291:I1354" si="49">LN(H1291)</f>
        <v>-1.8061683049432404</v>
      </c>
      <c r="N1291" s="30"/>
      <c r="X1291" s="30"/>
    </row>
    <row r="1292" spans="3:24">
      <c r="C1292" t="s">
        <v>1293</v>
      </c>
      <c r="D1292" s="26">
        <v>2.6338024664163333</v>
      </c>
      <c r="F1292" s="30"/>
      <c r="H1292" s="34">
        <f t="shared" si="48"/>
        <v>0.13874526752162078</v>
      </c>
      <c r="I1292" s="35">
        <f t="shared" si="49"/>
        <v>-1.9751156348895653</v>
      </c>
      <c r="N1292" s="30"/>
      <c r="X1292" s="30"/>
    </row>
    <row r="1293" spans="3:24">
      <c r="C1293" t="s">
        <v>1294</v>
      </c>
      <c r="D1293" s="26">
        <v>1.7876021918550564</v>
      </c>
      <c r="F1293" s="30"/>
      <c r="H1293" s="34">
        <f t="shared" si="48"/>
        <v>0.18459923779858778</v>
      </c>
      <c r="I1293" s="35">
        <f t="shared" si="49"/>
        <v>-1.6895680858569702</v>
      </c>
      <c r="N1293" s="30"/>
      <c r="X1293" s="30"/>
    </row>
    <row r="1294" spans="3:24">
      <c r="C1294" t="s">
        <v>1295</v>
      </c>
      <c r="D1294" s="26">
        <v>3.8385701085704023</v>
      </c>
      <c r="F1294" s="30"/>
      <c r="H1294" s="34">
        <f t="shared" si="48"/>
        <v>9.2397017057972777E-2</v>
      </c>
      <c r="I1294" s="35">
        <f t="shared" si="49"/>
        <v>-2.3816605837779758</v>
      </c>
      <c r="N1294" s="30"/>
      <c r="X1294" s="30"/>
    </row>
    <row r="1295" spans="3:24">
      <c r="C1295" t="s">
        <v>1296</v>
      </c>
      <c r="D1295" s="26">
        <v>0.3535156066722695</v>
      </c>
      <c r="F1295" s="30"/>
      <c r="H1295" s="34">
        <f t="shared" si="48"/>
        <v>0.29950019796264948</v>
      </c>
      <c r="I1295" s="35">
        <f t="shared" si="49"/>
        <v>-1.2056402004497246</v>
      </c>
      <c r="N1295" s="30"/>
      <c r="X1295" s="30"/>
    </row>
    <row r="1296" spans="3:24">
      <c r="C1296" t="s">
        <v>1297</v>
      </c>
      <c r="D1296" s="26">
        <v>0.79447455013689994</v>
      </c>
      <c r="F1296" s="30"/>
      <c r="H1296" s="34">
        <f t="shared" si="48"/>
        <v>0.25809168952981493</v>
      </c>
      <c r="I1296" s="35">
        <f t="shared" si="49"/>
        <v>-1.3544403714206099</v>
      </c>
      <c r="N1296" s="30"/>
      <c r="X1296" s="30"/>
    </row>
    <row r="1297" spans="3:24">
      <c r="C1297" t="s">
        <v>1298</v>
      </c>
      <c r="D1297" s="26">
        <v>2.9810302750115634</v>
      </c>
      <c r="F1297" s="30"/>
      <c r="H1297" s="34">
        <f t="shared" si="48"/>
        <v>0.12340464366851062</v>
      </c>
      <c r="I1297" s="35">
        <f t="shared" si="49"/>
        <v>-2.0922865371936714</v>
      </c>
      <c r="N1297" s="30"/>
      <c r="X1297" s="30"/>
    </row>
    <row r="1298" spans="3:24">
      <c r="C1298" t="s">
        <v>1299</v>
      </c>
      <c r="D1298" s="26">
        <v>1.3535217118164473</v>
      </c>
      <c r="F1298" s="30"/>
      <c r="H1298" s="34">
        <f t="shared" si="48"/>
        <v>0.21371989351275156</v>
      </c>
      <c r="I1298" s="35">
        <f t="shared" si="49"/>
        <v>-1.5430890301485789</v>
      </c>
      <c r="N1298" s="30"/>
      <c r="X1298" s="30"/>
    </row>
    <row r="1299" spans="3:24">
      <c r="C1299" t="s">
        <v>1300</v>
      </c>
      <c r="D1299" s="26">
        <v>1.6304678770258465</v>
      </c>
      <c r="F1299" s="30"/>
      <c r="H1299" s="34">
        <f t="shared" si="48"/>
        <v>0.1946516712703881</v>
      </c>
      <c r="I1299" s="35">
        <f t="shared" si="49"/>
        <v>-1.6365436189343374</v>
      </c>
      <c r="N1299" s="30"/>
      <c r="X1299" s="30"/>
    </row>
    <row r="1300" spans="3:24">
      <c r="C1300" t="s">
        <v>1301</v>
      </c>
      <c r="D1300" s="26">
        <v>4.0306300270477564</v>
      </c>
      <c r="F1300" s="30"/>
      <c r="H1300" s="34">
        <f t="shared" si="48"/>
        <v>8.6598690668812012E-2</v>
      </c>
      <c r="I1300" s="35">
        <f t="shared" si="49"/>
        <v>-2.4464705828258282</v>
      </c>
      <c r="N1300" s="30"/>
      <c r="X1300" s="30"/>
    </row>
    <row r="1301" spans="3:24">
      <c r="C1301" t="s">
        <v>1302</v>
      </c>
      <c r="D1301" s="26">
        <v>3.2158064528421668E-2</v>
      </c>
      <c r="F1301" s="30"/>
      <c r="H1301" s="34">
        <f t="shared" si="48"/>
        <v>0.33380471721738475</v>
      </c>
      <c r="I1301" s="35">
        <f t="shared" si="49"/>
        <v>-1.0971991359867166</v>
      </c>
      <c r="N1301" s="30"/>
      <c r="X1301" s="30"/>
    </row>
    <row r="1302" spans="3:24">
      <c r="C1302" t="s">
        <v>1303</v>
      </c>
      <c r="D1302" s="26">
        <v>1.5416526967313708</v>
      </c>
      <c r="F1302" s="30"/>
      <c r="H1302" s="34">
        <f t="shared" si="48"/>
        <v>0.20057375926380744</v>
      </c>
      <c r="I1302" s="35">
        <f t="shared" si="49"/>
        <v>-1.6065732232580605</v>
      </c>
      <c r="N1302" s="30"/>
      <c r="X1302" s="30"/>
    </row>
    <row r="1303" spans="3:24">
      <c r="C1303" t="s">
        <v>1304</v>
      </c>
      <c r="D1303" s="26">
        <v>0.77249035849046055</v>
      </c>
      <c r="F1303" s="30"/>
      <c r="H1303" s="34">
        <f t="shared" si="48"/>
        <v>0.26001346080791343</v>
      </c>
      <c r="I1303" s="35">
        <f t="shared" si="49"/>
        <v>-1.347021876968622</v>
      </c>
      <c r="N1303" s="30"/>
      <c r="X1303" s="30"/>
    </row>
    <row r="1304" spans="3:24">
      <c r="C1304" t="s">
        <v>1305</v>
      </c>
      <c r="D1304" s="26">
        <v>6.494727617354874</v>
      </c>
      <c r="F1304" s="30"/>
      <c r="H1304" s="34">
        <f t="shared" si="48"/>
        <v>3.7704630976447738E-2</v>
      </c>
      <c r="I1304" s="35">
        <f t="shared" si="49"/>
        <v>-3.2779723545005308</v>
      </c>
      <c r="N1304" s="30"/>
      <c r="X1304" s="30"/>
    </row>
    <row r="1305" spans="3:24">
      <c r="C1305" t="s">
        <v>1306</v>
      </c>
      <c r="D1305" s="26">
        <v>2.194080884308951</v>
      </c>
      <c r="F1305" s="30"/>
      <c r="H1305" s="34">
        <f t="shared" si="48"/>
        <v>0.16093849469542185</v>
      </c>
      <c r="I1305" s="35">
        <f t="shared" si="49"/>
        <v>-1.8267330075114343</v>
      </c>
      <c r="N1305" s="30"/>
      <c r="X1305" s="30"/>
    </row>
    <row r="1306" spans="3:24">
      <c r="C1306" t="s">
        <v>1307</v>
      </c>
      <c r="D1306" s="26">
        <v>6.4894841742091529</v>
      </c>
      <c r="F1306" s="30"/>
      <c r="H1306" s="34">
        <f t="shared" si="48"/>
        <v>3.7771403963734879E-2</v>
      </c>
      <c r="I1306" s="35">
        <f t="shared" si="49"/>
        <v>-3.2762029715497527</v>
      </c>
      <c r="N1306" s="30"/>
      <c r="X1306" s="30"/>
    </row>
    <row r="1307" spans="3:24">
      <c r="C1307" t="s">
        <v>1308</v>
      </c>
      <c r="D1307" s="26">
        <v>1.1555858075189096</v>
      </c>
      <c r="F1307" s="30"/>
      <c r="H1307" s="34">
        <f t="shared" si="48"/>
        <v>0.2284823764700952</v>
      </c>
      <c r="I1307" s="35">
        <f t="shared" si="49"/>
        <v>-1.4762961986678564</v>
      </c>
      <c r="N1307" s="30"/>
      <c r="X1307" s="30"/>
    </row>
    <row r="1308" spans="3:24">
      <c r="C1308" t="s">
        <v>1309</v>
      </c>
      <c r="D1308" s="26">
        <v>3.8980572396137827</v>
      </c>
      <c r="F1308" s="30"/>
      <c r="H1308" s="34">
        <f t="shared" si="48"/>
        <v>9.0560755323324887E-2</v>
      </c>
      <c r="I1308" s="35">
        <f t="shared" si="49"/>
        <v>-2.401734323977629</v>
      </c>
      <c r="N1308" s="30"/>
      <c r="X1308" s="30"/>
    </row>
    <row r="1309" spans="3:24">
      <c r="C1309" t="s">
        <v>1310</v>
      </c>
      <c r="D1309" s="26">
        <v>1.8592389311918653</v>
      </c>
      <c r="F1309" s="30"/>
      <c r="H1309" s="34">
        <f t="shared" si="48"/>
        <v>0.18019031661519502</v>
      </c>
      <c r="I1309" s="35">
        <f t="shared" si="49"/>
        <v>-1.7137416721263885</v>
      </c>
      <c r="N1309" s="30"/>
      <c r="X1309" s="30"/>
    </row>
    <row r="1310" spans="3:24">
      <c r="C1310" t="s">
        <v>1311</v>
      </c>
      <c r="D1310" s="26">
        <v>4.5235924627147286</v>
      </c>
      <c r="F1310" s="30"/>
      <c r="H1310" s="34">
        <f t="shared" si="48"/>
        <v>7.3327529746865877E-2</v>
      </c>
      <c r="I1310" s="35">
        <f t="shared" si="49"/>
        <v>-2.6128191642450709</v>
      </c>
      <c r="N1310" s="30"/>
      <c r="X1310" s="30"/>
    </row>
    <row r="1311" spans="3:24">
      <c r="C1311" t="s">
        <v>1312</v>
      </c>
      <c r="D1311" s="26">
        <v>3.6039532200436541</v>
      </c>
      <c r="F1311" s="30"/>
      <c r="H1311" s="34">
        <f t="shared" si="48"/>
        <v>0.10000952248620007</v>
      </c>
      <c r="I1311" s="35">
        <f t="shared" si="49"/>
        <v>-2.3024898726656442</v>
      </c>
      <c r="N1311" s="30"/>
      <c r="X1311" s="30"/>
    </row>
    <row r="1312" spans="3:24">
      <c r="C1312" t="s">
        <v>1313</v>
      </c>
      <c r="D1312" s="26">
        <v>5.3703402228185526</v>
      </c>
      <c r="F1312" s="30"/>
      <c r="H1312" s="34">
        <f t="shared" si="48"/>
        <v>5.5102981118358318E-2</v>
      </c>
      <c r="I1312" s="35">
        <f t="shared" si="49"/>
        <v>-2.8985514605053675</v>
      </c>
      <c r="N1312" s="30"/>
      <c r="X1312" s="30"/>
    </row>
    <row r="1313" spans="3:24">
      <c r="C1313" t="s">
        <v>1314</v>
      </c>
      <c r="D1313" s="26">
        <v>5.3986140280444062</v>
      </c>
      <c r="F1313" s="30"/>
      <c r="H1313" s="34">
        <f t="shared" si="48"/>
        <v>5.4579748875845928E-2</v>
      </c>
      <c r="I1313" s="35">
        <f t="shared" si="49"/>
        <v>-2.908092364741369</v>
      </c>
      <c r="N1313" s="30"/>
      <c r="X1313" s="30"/>
    </row>
    <row r="1314" spans="3:24">
      <c r="C1314" t="s">
        <v>1315</v>
      </c>
      <c r="D1314" s="26">
        <v>2.0874206552980077</v>
      </c>
      <c r="F1314" s="30"/>
      <c r="H1314" s="34">
        <f t="shared" si="48"/>
        <v>0.16683652173255514</v>
      </c>
      <c r="I1314" s="35">
        <f t="shared" si="49"/>
        <v>-1.7907408577935429</v>
      </c>
      <c r="N1314" s="30"/>
      <c r="X1314" s="30"/>
    </row>
    <row r="1315" spans="3:24">
      <c r="C1315" t="s">
        <v>1316</v>
      </c>
      <c r="D1315" s="26">
        <v>1.4292151380266429</v>
      </c>
      <c r="F1315" s="30"/>
      <c r="H1315" s="34">
        <f t="shared" si="48"/>
        <v>0.20833008036193784</v>
      </c>
      <c r="I1315" s="35">
        <f t="shared" si="49"/>
        <v>-1.5686315322984474</v>
      </c>
      <c r="N1315" s="30"/>
      <c r="X1315" s="30"/>
    </row>
    <row r="1316" spans="3:24">
      <c r="C1316" t="s">
        <v>1317</v>
      </c>
      <c r="D1316" s="26">
        <v>2.6691619356231913</v>
      </c>
      <c r="F1316" s="30"/>
      <c r="H1316" s="34">
        <f t="shared" si="48"/>
        <v>0.13709960499735566</v>
      </c>
      <c r="I1316" s="35">
        <f t="shared" si="49"/>
        <v>-1.9870475735459863</v>
      </c>
      <c r="N1316" s="30"/>
      <c r="X1316" s="30"/>
    </row>
    <row r="1317" spans="3:24">
      <c r="C1317" t="s">
        <v>1318</v>
      </c>
      <c r="D1317" s="26">
        <v>4.1439660776409797</v>
      </c>
      <c r="F1317" s="30"/>
      <c r="H1317" s="34">
        <f t="shared" si="48"/>
        <v>8.3349266757827528E-2</v>
      </c>
      <c r="I1317" s="35">
        <f t="shared" si="49"/>
        <v>-2.4847154669706697</v>
      </c>
      <c r="N1317" s="30"/>
      <c r="X1317" s="30"/>
    </row>
    <row r="1318" spans="3:24">
      <c r="C1318" t="s">
        <v>1319</v>
      </c>
      <c r="D1318" s="26">
        <v>2.9294821896976364</v>
      </c>
      <c r="F1318" s="30"/>
      <c r="H1318" s="34">
        <f t="shared" si="48"/>
        <v>0.12557001314123148</v>
      </c>
      <c r="I1318" s="35">
        <f t="shared" si="49"/>
        <v>-2.0748918023286342</v>
      </c>
      <c r="N1318" s="30"/>
      <c r="X1318" s="30"/>
    </row>
    <row r="1319" spans="3:24">
      <c r="C1319" t="s">
        <v>1320</v>
      </c>
      <c r="D1319" s="26">
        <v>2.7110423317544381</v>
      </c>
      <c r="F1319" s="30"/>
      <c r="H1319" s="34">
        <f t="shared" si="48"/>
        <v>0.13517568476944281</v>
      </c>
      <c r="I1319" s="35">
        <f t="shared" si="49"/>
        <v>-2.0011799779274337</v>
      </c>
      <c r="N1319" s="30"/>
      <c r="X1319" s="30"/>
    </row>
    <row r="1320" spans="3:24">
      <c r="C1320" t="s">
        <v>1321</v>
      </c>
      <c r="D1320" s="26">
        <v>0.88716077587223374</v>
      </c>
      <c r="F1320" s="30"/>
      <c r="H1320" s="34">
        <f t="shared" si="48"/>
        <v>0.2501443722317036</v>
      </c>
      <c r="I1320" s="35">
        <f t="shared" si="49"/>
        <v>-1.3857170388756381</v>
      </c>
      <c r="N1320" s="30"/>
      <c r="X1320" s="30"/>
    </row>
    <row r="1321" spans="3:24">
      <c r="C1321" t="s">
        <v>1322</v>
      </c>
      <c r="D1321" s="26">
        <v>14.455158958695225</v>
      </c>
      <c r="F1321" s="30"/>
      <c r="H1321" s="34">
        <f t="shared" si="48"/>
        <v>2.5691139790190096E-3</v>
      </c>
      <c r="I1321" s="35">
        <f t="shared" si="49"/>
        <v>-5.9641941947622819</v>
      </c>
      <c r="N1321" s="30"/>
      <c r="X1321" s="30"/>
    </row>
    <row r="1322" spans="3:24">
      <c r="C1322" t="s">
        <v>1323</v>
      </c>
      <c r="D1322" s="26">
        <v>0.1460352024155705</v>
      </c>
      <c r="F1322" s="30"/>
      <c r="H1322" s="34">
        <f t="shared" si="48"/>
        <v>0.32122077865635817</v>
      </c>
      <c r="I1322" s="35">
        <f t="shared" si="49"/>
        <v>-1.135626608290931</v>
      </c>
      <c r="N1322" s="30"/>
      <c r="X1322" s="30"/>
    </row>
    <row r="1323" spans="3:24">
      <c r="C1323" t="s">
        <v>1324</v>
      </c>
      <c r="D1323" s="26">
        <v>0.79891502688683458</v>
      </c>
      <c r="F1323" s="30"/>
      <c r="H1323" s="34">
        <f t="shared" si="48"/>
        <v>0.25770524820896373</v>
      </c>
      <c r="I1323" s="35">
        <f t="shared" si="49"/>
        <v>-1.3559387959550824</v>
      </c>
      <c r="N1323" s="30"/>
      <c r="X1323" s="30"/>
    </row>
    <row r="1324" spans="3:24">
      <c r="C1324" t="s">
        <v>1325</v>
      </c>
      <c r="D1324" s="26">
        <v>1.4086370697620947</v>
      </c>
      <c r="F1324" s="30"/>
      <c r="H1324" s="34">
        <f t="shared" si="48"/>
        <v>0.2097817593922599</v>
      </c>
      <c r="I1324" s="35">
        <f t="shared" si="49"/>
        <v>-1.5616875296392501</v>
      </c>
      <c r="N1324" s="30"/>
      <c r="X1324" s="30"/>
    </row>
    <row r="1325" spans="3:24">
      <c r="C1325" t="s">
        <v>1326</v>
      </c>
      <c r="D1325" s="26">
        <v>0.81079129749732382</v>
      </c>
      <c r="F1325" s="30"/>
      <c r="H1325" s="34">
        <f t="shared" si="48"/>
        <v>0.25667453302912324</v>
      </c>
      <c r="I1325" s="35">
        <f t="shared" si="49"/>
        <v>-1.3599464051067474</v>
      </c>
      <c r="N1325" s="30"/>
      <c r="X1325" s="30"/>
    </row>
    <row r="1326" spans="3:24">
      <c r="C1326" t="s">
        <v>1327</v>
      </c>
      <c r="D1326" s="26">
        <v>0.33449970291658815</v>
      </c>
      <c r="F1326" s="30"/>
      <c r="H1326" s="34">
        <f t="shared" si="48"/>
        <v>0.30142822671801051</v>
      </c>
      <c r="I1326" s="35">
        <f t="shared" si="49"/>
        <v>-1.1992233451575307</v>
      </c>
      <c r="N1326" s="30"/>
      <c r="X1326" s="30"/>
    </row>
    <row r="1327" spans="3:24">
      <c r="C1327" t="s">
        <v>1328</v>
      </c>
      <c r="D1327" s="26">
        <v>1.9955592685690897</v>
      </c>
      <c r="F1327" s="30"/>
      <c r="H1327" s="34">
        <f t="shared" si="48"/>
        <v>0.17208916598654195</v>
      </c>
      <c r="I1327" s="35">
        <f t="shared" si="49"/>
        <v>-1.7597425295966187</v>
      </c>
      <c r="N1327" s="30"/>
      <c r="X1327" s="30"/>
    </row>
    <row r="1328" spans="3:24">
      <c r="C1328" t="s">
        <v>1329</v>
      </c>
      <c r="D1328" s="26">
        <v>4.5343763697661235</v>
      </c>
      <c r="F1328" s="30"/>
      <c r="H1328" s="34">
        <f t="shared" si="48"/>
        <v>7.3061176185782159E-2</v>
      </c>
      <c r="I1328" s="35">
        <f t="shared" si="49"/>
        <v>-2.6164581588425588</v>
      </c>
      <c r="N1328" s="30"/>
      <c r="X1328" s="30"/>
    </row>
    <row r="1329" spans="3:24">
      <c r="C1329" t="s">
        <v>1330</v>
      </c>
      <c r="D1329" s="26">
        <v>1.538015438751106</v>
      </c>
      <c r="F1329" s="30"/>
      <c r="H1329" s="34">
        <f t="shared" si="48"/>
        <v>0.20082009081648802</v>
      </c>
      <c r="I1329" s="35">
        <f t="shared" si="49"/>
        <v>-1.605345842302645</v>
      </c>
      <c r="N1329" s="30"/>
      <c r="X1329" s="30"/>
    </row>
    <row r="1330" spans="3:24">
      <c r="C1330" t="s">
        <v>1331</v>
      </c>
      <c r="D1330" s="26">
        <v>6.3184816539391644</v>
      </c>
      <c r="F1330" s="30"/>
      <c r="H1330" s="34">
        <f t="shared" si="48"/>
        <v>4.0015086899120603E-2</v>
      </c>
      <c r="I1330" s="35">
        <f t="shared" si="49"/>
        <v>-3.2184987235018445</v>
      </c>
      <c r="N1330" s="30"/>
      <c r="X1330" s="30"/>
    </row>
    <row r="1331" spans="3:24">
      <c r="C1331" t="s">
        <v>1332</v>
      </c>
      <c r="D1331" s="26">
        <v>2.4250052997774398</v>
      </c>
      <c r="F1331" s="30"/>
      <c r="H1331" s="34">
        <f t="shared" si="48"/>
        <v>0.14887359251084506</v>
      </c>
      <c r="I1331" s="35">
        <f t="shared" si="49"/>
        <v>-1.9046577055186513</v>
      </c>
      <c r="N1331" s="30"/>
      <c r="X1331" s="30"/>
    </row>
    <row r="1332" spans="3:24">
      <c r="C1332" t="s">
        <v>1333</v>
      </c>
      <c r="D1332" s="26">
        <v>1.6174406371102141</v>
      </c>
      <c r="F1332" s="30"/>
      <c r="H1332" s="34">
        <f t="shared" si="48"/>
        <v>0.19550924358518437</v>
      </c>
      <c r="I1332" s="35">
        <f t="shared" si="49"/>
        <v>-1.6321476189088151</v>
      </c>
      <c r="N1332" s="30"/>
      <c r="X1332" s="30"/>
    </row>
    <row r="1333" spans="3:24">
      <c r="C1333" t="s">
        <v>1334</v>
      </c>
      <c r="D1333" s="26">
        <v>1.5161104932155067</v>
      </c>
      <c r="F1333" s="30"/>
      <c r="H1333" s="34">
        <f t="shared" si="48"/>
        <v>0.20231000309494981</v>
      </c>
      <c r="I1333" s="35">
        <f t="shared" si="49"/>
        <v>-1.5979540891947583</v>
      </c>
      <c r="N1333" s="30"/>
      <c r="X1333" s="30"/>
    </row>
    <row r="1334" spans="3:24">
      <c r="C1334" t="s">
        <v>1335</v>
      </c>
      <c r="D1334" s="26">
        <v>1.5837010023762419</v>
      </c>
      <c r="F1334" s="30"/>
      <c r="H1334" s="34">
        <f t="shared" si="48"/>
        <v>0.19774790073113974</v>
      </c>
      <c r="I1334" s="35">
        <f t="shared" si="49"/>
        <v>-1.6207622881624548</v>
      </c>
      <c r="N1334" s="30"/>
      <c r="X1334" s="30"/>
    </row>
    <row r="1335" spans="3:24">
      <c r="C1335" t="s">
        <v>1336</v>
      </c>
      <c r="D1335" s="26">
        <v>11.562203087704845</v>
      </c>
      <c r="F1335" s="30"/>
      <c r="H1335" s="34">
        <f t="shared" si="48"/>
        <v>6.8194559592370963E-3</v>
      </c>
      <c r="I1335" s="35">
        <f t="shared" si="49"/>
        <v>-4.987975581681531</v>
      </c>
      <c r="N1335" s="30"/>
      <c r="X1335" s="30"/>
    </row>
    <row r="1336" spans="3:24">
      <c r="C1336" t="s">
        <v>1337</v>
      </c>
      <c r="D1336" s="26">
        <v>2.0831659153421418</v>
      </c>
      <c r="F1336" s="30"/>
      <c r="H1336" s="34">
        <f t="shared" si="48"/>
        <v>0.16707622901570363</v>
      </c>
      <c r="I1336" s="35">
        <f t="shared" si="49"/>
        <v>-1.7893051095402133</v>
      </c>
      <c r="N1336" s="30"/>
      <c r="X1336" s="30"/>
    </row>
    <row r="1337" spans="3:24">
      <c r="C1337" t="s">
        <v>1338</v>
      </c>
      <c r="D1337" s="26">
        <v>3.7273352332935832</v>
      </c>
      <c r="F1337" s="30"/>
      <c r="H1337" s="34">
        <f t="shared" si="48"/>
        <v>9.5931130608517531E-2</v>
      </c>
      <c r="I1337" s="35">
        <f t="shared" si="49"/>
        <v>-2.3441247344558871</v>
      </c>
      <c r="N1337" s="30"/>
      <c r="X1337" s="30"/>
    </row>
    <row r="1338" spans="3:24">
      <c r="C1338" t="s">
        <v>1339</v>
      </c>
      <c r="D1338" s="26">
        <v>1.0939511702570031</v>
      </c>
      <c r="F1338" s="30"/>
      <c r="H1338" s="34">
        <f t="shared" si="48"/>
        <v>0.23328420857937412</v>
      </c>
      <c r="I1338" s="35">
        <f t="shared" si="49"/>
        <v>-1.4554977894321999</v>
      </c>
      <c r="N1338" s="30"/>
      <c r="X1338" s="30"/>
    </row>
    <row r="1339" spans="3:24">
      <c r="C1339" t="s">
        <v>1340</v>
      </c>
      <c r="D1339" s="26">
        <v>0.53697007685324716</v>
      </c>
      <c r="F1339" s="30"/>
      <c r="H1339" s="34">
        <f t="shared" si="48"/>
        <v>0.28152153913014477</v>
      </c>
      <c r="I1339" s="35">
        <f t="shared" si="49"/>
        <v>-1.2675463187695413</v>
      </c>
      <c r="N1339" s="30"/>
      <c r="X1339" s="30"/>
    </row>
    <row r="1340" spans="3:24">
      <c r="C1340" t="s">
        <v>1341</v>
      </c>
      <c r="D1340" s="26">
        <v>3.0396838860715425</v>
      </c>
      <c r="F1340" s="30"/>
      <c r="H1340" s="34">
        <f t="shared" si="48"/>
        <v>0.12098617346878678</v>
      </c>
      <c r="I1340" s="35">
        <f t="shared" si="49"/>
        <v>-2.1120790087675805</v>
      </c>
      <c r="N1340" s="30"/>
      <c r="X1340" s="30"/>
    </row>
    <row r="1341" spans="3:24">
      <c r="C1341" t="s">
        <v>1342</v>
      </c>
      <c r="D1341" s="26">
        <v>0.145978517985733</v>
      </c>
      <c r="F1341" s="30"/>
      <c r="H1341" s="34">
        <f t="shared" si="48"/>
        <v>0.32122692301902372</v>
      </c>
      <c r="I1341" s="35">
        <f t="shared" si="49"/>
        <v>-1.1356074803131992</v>
      </c>
      <c r="N1341" s="30"/>
      <c r="X1341" s="30"/>
    </row>
    <row r="1342" spans="3:24">
      <c r="C1342" t="s">
        <v>1343</v>
      </c>
      <c r="D1342" s="26">
        <v>0.27476340296095059</v>
      </c>
      <c r="F1342" s="30"/>
      <c r="H1342" s="34">
        <f t="shared" si="48"/>
        <v>0.30756601750249546</v>
      </c>
      <c r="I1342" s="35">
        <f t="shared" si="49"/>
        <v>-1.1790655237133674</v>
      </c>
      <c r="N1342" s="30"/>
      <c r="X1342" s="30"/>
    </row>
    <row r="1343" spans="3:24">
      <c r="C1343" t="s">
        <v>1344</v>
      </c>
      <c r="D1343" s="26">
        <v>8.5177902767066787</v>
      </c>
      <c r="F1343" s="30"/>
      <c r="H1343" s="34">
        <f t="shared" si="48"/>
        <v>1.9050759423161975E-2</v>
      </c>
      <c r="I1343" s="35">
        <f t="shared" si="49"/>
        <v>-3.9606483134710926</v>
      </c>
      <c r="N1343" s="30"/>
      <c r="X1343" s="30"/>
    </row>
    <row r="1344" spans="3:24">
      <c r="C1344" t="s">
        <v>1345</v>
      </c>
      <c r="D1344" s="26">
        <v>0.81706671902959416</v>
      </c>
      <c r="F1344" s="30"/>
      <c r="H1344" s="34">
        <f t="shared" si="48"/>
        <v>0.2561315688178078</v>
      </c>
      <c r="I1344" s="35">
        <f t="shared" si="49"/>
        <v>-1.3620640258302992</v>
      </c>
      <c r="N1344" s="30"/>
      <c r="X1344" s="30"/>
    </row>
    <row r="1345" spans="3:24">
      <c r="C1345" t="s">
        <v>1346</v>
      </c>
      <c r="D1345" s="26">
        <v>10.275473917669988</v>
      </c>
      <c r="F1345" s="30"/>
      <c r="H1345" s="34">
        <f t="shared" si="48"/>
        <v>1.0527409652801715E-2</v>
      </c>
      <c r="I1345" s="35">
        <f t="shared" si="49"/>
        <v>-4.5537729799833766</v>
      </c>
      <c r="N1345" s="30"/>
      <c r="X1345" s="30"/>
    </row>
    <row r="1346" spans="3:24">
      <c r="C1346" t="s">
        <v>1347</v>
      </c>
      <c r="D1346" s="26">
        <v>4.4404554535356962</v>
      </c>
      <c r="F1346" s="30"/>
      <c r="H1346" s="34">
        <f t="shared" si="48"/>
        <v>7.5413811144183926E-2</v>
      </c>
      <c r="I1346" s="35">
        <f t="shared" si="49"/>
        <v>-2.5847648490685824</v>
      </c>
      <c r="N1346" s="30"/>
      <c r="X1346" s="30"/>
    </row>
    <row r="1347" spans="3:24">
      <c r="C1347" t="s">
        <v>1348</v>
      </c>
      <c r="D1347" s="26">
        <v>2.5345506865476577</v>
      </c>
      <c r="F1347" s="30"/>
      <c r="H1347" s="34">
        <f t="shared" si="48"/>
        <v>0.14347084396042764</v>
      </c>
      <c r="I1347" s="35">
        <f t="shared" si="49"/>
        <v>-1.9416234424020165</v>
      </c>
      <c r="N1347" s="30"/>
      <c r="X1347" s="30"/>
    </row>
    <row r="1348" spans="3:24">
      <c r="C1348" t="s">
        <v>1349</v>
      </c>
      <c r="D1348" s="26">
        <v>0.56312414750721929</v>
      </c>
      <c r="F1348" s="30"/>
      <c r="H1348" s="34">
        <f t="shared" si="48"/>
        <v>0.2790478726217987</v>
      </c>
      <c r="I1348" s="35">
        <f t="shared" si="49"/>
        <v>-1.2763719254219841</v>
      </c>
      <c r="N1348" s="30"/>
      <c r="X1348" s="30"/>
    </row>
    <row r="1349" spans="3:24">
      <c r="C1349" t="s">
        <v>1350</v>
      </c>
      <c r="D1349" s="26">
        <v>0.62335707375764438</v>
      </c>
      <c r="F1349" s="30"/>
      <c r="H1349" s="34">
        <f t="shared" si="48"/>
        <v>0.27343336309287603</v>
      </c>
      <c r="I1349" s="35">
        <f t="shared" si="49"/>
        <v>-1.296697331804991</v>
      </c>
      <c r="N1349" s="30"/>
      <c r="X1349" s="30"/>
    </row>
    <row r="1350" spans="3:24">
      <c r="C1350" t="s">
        <v>1351</v>
      </c>
      <c r="D1350" s="26">
        <v>1.7448141143322475</v>
      </c>
      <c r="F1350" s="30"/>
      <c r="H1350" s="34">
        <f t="shared" si="48"/>
        <v>0.18728394574599611</v>
      </c>
      <c r="I1350" s="35">
        <f t="shared" si="49"/>
        <v>-1.6751293873221706</v>
      </c>
      <c r="N1350" s="30"/>
      <c r="X1350" s="30"/>
    </row>
    <row r="1351" spans="3:24">
      <c r="C1351" t="s">
        <v>1352</v>
      </c>
      <c r="D1351" s="26">
        <v>1.6634519908003793</v>
      </c>
      <c r="F1351" s="30"/>
      <c r="H1351" s="34">
        <f t="shared" si="48"/>
        <v>0.19249713632983168</v>
      </c>
      <c r="I1351" s="35">
        <f t="shared" si="49"/>
        <v>-1.6476740015736167</v>
      </c>
      <c r="N1351" s="30"/>
      <c r="X1351" s="30"/>
    </row>
    <row r="1352" spans="3:24">
      <c r="C1352" t="s">
        <v>1353</v>
      </c>
      <c r="D1352" s="26">
        <v>0.7517293028616574</v>
      </c>
      <c r="F1352" s="30"/>
      <c r="H1352" s="34">
        <f t="shared" si="48"/>
        <v>0.26184144613969457</v>
      </c>
      <c r="I1352" s="35">
        <f t="shared" si="49"/>
        <v>-1.3400161258144905</v>
      </c>
      <c r="N1352" s="30"/>
      <c r="X1352" s="30"/>
    </row>
    <row r="1353" spans="3:24">
      <c r="C1353" t="s">
        <v>1354</v>
      </c>
      <c r="D1353" s="26">
        <v>2.1624893027300374</v>
      </c>
      <c r="F1353" s="30"/>
      <c r="H1353" s="34">
        <f t="shared" si="48"/>
        <v>0.16266335341368293</v>
      </c>
      <c r="I1353" s="35">
        <f t="shared" si="49"/>
        <v>-1.8160725303630441</v>
      </c>
      <c r="N1353" s="30"/>
      <c r="X1353" s="30"/>
    </row>
    <row r="1354" spans="3:24">
      <c r="C1354" t="s">
        <v>1355</v>
      </c>
      <c r="D1354" s="26">
        <v>8.0590068861775102</v>
      </c>
      <c r="F1354" s="30"/>
      <c r="H1354" s="34">
        <f t="shared" ref="H1354:H1417" si="50">lambdagorro*EXP(-lambdagorro*D1354)</f>
        <v>2.2240655404226317E-2</v>
      </c>
      <c r="I1354" s="35">
        <f t="shared" si="49"/>
        <v>-3.8058333404194835</v>
      </c>
      <c r="N1354" s="30"/>
      <c r="X1354" s="30"/>
    </row>
    <row r="1355" spans="3:24">
      <c r="C1355" t="s">
        <v>1356</v>
      </c>
      <c r="D1355" s="26">
        <v>5.6268641469244915</v>
      </c>
      <c r="F1355" s="30"/>
      <c r="H1355" s="34">
        <f t="shared" si="50"/>
        <v>5.0533710537671278E-2</v>
      </c>
      <c r="I1355" s="35">
        <f t="shared" ref="I1355:I1418" si="51">LN(H1355)</f>
        <v>-2.9851146300040439</v>
      </c>
      <c r="N1355" s="30"/>
      <c r="X1355" s="30"/>
    </row>
    <row r="1356" spans="3:24">
      <c r="C1356" t="s">
        <v>1357</v>
      </c>
      <c r="D1356" s="26">
        <v>0.12415756315870605</v>
      </c>
      <c r="F1356" s="30"/>
      <c r="H1356" s="34">
        <f t="shared" si="50"/>
        <v>0.32360097863234377</v>
      </c>
      <c r="I1356" s="35">
        <f t="shared" si="51"/>
        <v>-1.1282440695985916</v>
      </c>
      <c r="N1356" s="30"/>
      <c r="X1356" s="30"/>
    </row>
    <row r="1357" spans="3:24">
      <c r="C1357" t="s">
        <v>1358</v>
      </c>
      <c r="D1357" s="26">
        <v>9.1478059248999521</v>
      </c>
      <c r="F1357" s="30"/>
      <c r="H1357" s="34">
        <f t="shared" si="50"/>
        <v>1.5402197903925684E-2</v>
      </c>
      <c r="I1357" s="35">
        <f t="shared" si="51"/>
        <v>-4.1732450587120962</v>
      </c>
      <c r="N1357" s="30"/>
      <c r="X1357" s="30"/>
    </row>
    <row r="1358" spans="3:24">
      <c r="C1358" t="s">
        <v>1359</v>
      </c>
      <c r="D1358" s="26">
        <v>0.58099506165841586</v>
      </c>
      <c r="F1358" s="30"/>
      <c r="H1358" s="34">
        <f t="shared" si="50"/>
        <v>0.27737014322246656</v>
      </c>
      <c r="I1358" s="35">
        <f t="shared" si="51"/>
        <v>-1.2824024076709906</v>
      </c>
      <c r="N1358" s="30"/>
      <c r="X1358" s="30"/>
    </row>
    <row r="1359" spans="3:24">
      <c r="C1359" t="s">
        <v>1360</v>
      </c>
      <c r="D1359" s="26">
        <v>1.8985303120959207</v>
      </c>
      <c r="F1359" s="30"/>
      <c r="H1359" s="34">
        <f t="shared" si="50"/>
        <v>0.17781698679557034</v>
      </c>
      <c r="I1359" s="35">
        <f t="shared" si="51"/>
        <v>-1.7270004216831363</v>
      </c>
      <c r="N1359" s="30"/>
      <c r="X1359" s="30"/>
    </row>
    <row r="1360" spans="3:24">
      <c r="C1360" t="s">
        <v>1361</v>
      </c>
      <c r="D1360" s="26">
        <v>4.3246420407728685</v>
      </c>
      <c r="F1360" s="30"/>
      <c r="H1360" s="34">
        <f t="shared" si="50"/>
        <v>7.8419395780565809E-2</v>
      </c>
      <c r="I1360" s="35">
        <f t="shared" si="51"/>
        <v>-2.5456839870626329</v>
      </c>
      <c r="N1360" s="30"/>
      <c r="X1360" s="30"/>
    </row>
    <row r="1361" spans="3:24">
      <c r="C1361" t="s">
        <v>1362</v>
      </c>
      <c r="D1361" s="26">
        <v>12.156209977381447</v>
      </c>
      <c r="F1361" s="30"/>
      <c r="H1361" s="34">
        <f t="shared" si="50"/>
        <v>5.5808103579947617E-3</v>
      </c>
      <c r="I1361" s="35">
        <f t="shared" si="51"/>
        <v>-5.1884212876860216</v>
      </c>
      <c r="N1361" s="30"/>
      <c r="X1361" s="30"/>
    </row>
    <row r="1362" spans="3:24">
      <c r="C1362" t="s">
        <v>1363</v>
      </c>
      <c r="D1362" s="26">
        <v>1.9077167825881602</v>
      </c>
      <c r="F1362" s="30"/>
      <c r="H1362" s="34">
        <f t="shared" si="50"/>
        <v>0.17726661745162034</v>
      </c>
      <c r="I1362" s="35">
        <f t="shared" si="51"/>
        <v>-1.7301003664741958</v>
      </c>
      <c r="N1362" s="30"/>
      <c r="X1362" s="30"/>
    </row>
    <row r="1363" spans="3:24">
      <c r="C1363" t="s">
        <v>1364</v>
      </c>
      <c r="D1363" s="26">
        <v>3.6828536722920395</v>
      </c>
      <c r="F1363" s="30"/>
      <c r="H1363" s="34">
        <f t="shared" si="50"/>
        <v>9.7381933288327005E-2</v>
      </c>
      <c r="I1363" s="35">
        <f t="shared" si="51"/>
        <v>-2.3291145753919236</v>
      </c>
      <c r="N1363" s="30"/>
      <c r="X1363" s="30"/>
    </row>
    <row r="1364" spans="3:24">
      <c r="C1364" t="s">
        <v>1365</v>
      </c>
      <c r="D1364" s="26">
        <v>2.0336718343153697</v>
      </c>
      <c r="F1364" s="30"/>
      <c r="H1364" s="34">
        <f t="shared" si="50"/>
        <v>0.16989010506031779</v>
      </c>
      <c r="I1364" s="35">
        <f t="shared" si="51"/>
        <v>-1.772603491786493</v>
      </c>
      <c r="N1364" s="30"/>
      <c r="X1364" s="30"/>
    </row>
    <row r="1365" spans="3:24">
      <c r="C1365" t="s">
        <v>1366</v>
      </c>
      <c r="D1365" s="26">
        <v>0.27948024886263895</v>
      </c>
      <c r="F1365" s="30"/>
      <c r="H1365" s="34">
        <f t="shared" si="50"/>
        <v>0.30707685886315933</v>
      </c>
      <c r="I1365" s="35">
        <f t="shared" si="51"/>
        <v>-1.1806572081252991</v>
      </c>
      <c r="N1365" s="30"/>
      <c r="X1365" s="30"/>
    </row>
    <row r="1366" spans="3:24">
      <c r="C1366" t="s">
        <v>1367</v>
      </c>
      <c r="D1366" s="26">
        <v>4.1995192732770423</v>
      </c>
      <c r="F1366" s="30"/>
      <c r="H1366" s="34">
        <f t="shared" si="50"/>
        <v>8.180133515032291E-2</v>
      </c>
      <c r="I1366" s="35">
        <f t="shared" si="51"/>
        <v>-2.5034617133755535</v>
      </c>
      <c r="N1366" s="30"/>
      <c r="X1366" s="30"/>
    </row>
    <row r="1367" spans="3:24">
      <c r="C1367" t="s">
        <v>1368</v>
      </c>
      <c r="D1367" s="26">
        <v>1.3668663450234204</v>
      </c>
      <c r="F1367" s="30"/>
      <c r="H1367" s="34">
        <f t="shared" si="50"/>
        <v>0.2127596543914651</v>
      </c>
      <c r="I1367" s="35">
        <f t="shared" si="51"/>
        <v>-1.547592133514937</v>
      </c>
      <c r="N1367" s="30"/>
      <c r="X1367" s="30"/>
    </row>
    <row r="1368" spans="3:24">
      <c r="C1368" t="s">
        <v>1369</v>
      </c>
      <c r="D1368" s="26">
        <v>7.0083528332053699</v>
      </c>
      <c r="F1368" s="30"/>
      <c r="H1368" s="34">
        <f t="shared" si="50"/>
        <v>3.1704599171683528E-2</v>
      </c>
      <c r="I1368" s="35">
        <f t="shared" si="51"/>
        <v>-3.451293524342371</v>
      </c>
      <c r="N1368" s="30"/>
      <c r="X1368" s="30"/>
    </row>
    <row r="1369" spans="3:24">
      <c r="C1369" t="s">
        <v>1370</v>
      </c>
      <c r="D1369" s="26">
        <v>6.1567661861827725</v>
      </c>
      <c r="F1369" s="30"/>
      <c r="H1369" s="34">
        <f t="shared" si="50"/>
        <v>4.2259404369404147E-2</v>
      </c>
      <c r="I1369" s="35">
        <f t="shared" si="51"/>
        <v>-3.1639283613231766</v>
      </c>
      <c r="N1369" s="30"/>
      <c r="X1369" s="30"/>
    </row>
    <row r="1370" spans="3:24">
      <c r="C1370" t="s">
        <v>1371</v>
      </c>
      <c r="D1370" s="26">
        <v>5.6283393744344155</v>
      </c>
      <c r="F1370" s="30"/>
      <c r="H1370" s="34">
        <f t="shared" si="50"/>
        <v>5.0508560573427119E-2</v>
      </c>
      <c r="I1370" s="35">
        <f t="shared" si="51"/>
        <v>-2.9856124407616007</v>
      </c>
      <c r="N1370" s="30"/>
      <c r="X1370" s="30"/>
    </row>
    <row r="1371" spans="3:24">
      <c r="C1371" t="s">
        <v>1372</v>
      </c>
      <c r="D1371" s="26">
        <v>0.79370756250463548</v>
      </c>
      <c r="F1371" s="30"/>
      <c r="H1371" s="34">
        <f t="shared" si="50"/>
        <v>0.25815849682043068</v>
      </c>
      <c r="I1371" s="35">
        <f t="shared" si="51"/>
        <v>-1.3541815539218269</v>
      </c>
      <c r="N1371" s="30"/>
      <c r="X1371" s="30"/>
    </row>
    <row r="1372" spans="3:24">
      <c r="C1372" t="s">
        <v>1373</v>
      </c>
      <c r="D1372" s="26">
        <v>1.0307883665627573</v>
      </c>
      <c r="F1372" s="30"/>
      <c r="H1372" s="34">
        <f t="shared" si="50"/>
        <v>0.23830981566162168</v>
      </c>
      <c r="I1372" s="35">
        <f t="shared" si="51"/>
        <v>-1.4341837053706343</v>
      </c>
      <c r="N1372" s="30"/>
      <c r="X1372" s="30"/>
    </row>
    <row r="1373" spans="3:24">
      <c r="C1373" t="s">
        <v>1374</v>
      </c>
      <c r="D1373" s="26">
        <v>8.1446932915942636</v>
      </c>
      <c r="F1373" s="30"/>
      <c r="H1373" s="34">
        <f t="shared" si="50"/>
        <v>2.1606783965606727E-2</v>
      </c>
      <c r="I1373" s="35">
        <f t="shared" si="51"/>
        <v>-3.8347479411206624</v>
      </c>
      <c r="N1373" s="30"/>
      <c r="X1373" s="30"/>
    </row>
    <row r="1374" spans="3:24">
      <c r="C1374" t="s">
        <v>1375</v>
      </c>
      <c r="D1374" s="26">
        <v>6.870835478545409E-2</v>
      </c>
      <c r="F1374" s="30"/>
      <c r="H1374" s="34">
        <f t="shared" si="50"/>
        <v>0.32971292961865156</v>
      </c>
      <c r="I1374" s="35">
        <f t="shared" si="51"/>
        <v>-1.1095329133596163</v>
      </c>
      <c r="N1374" s="30"/>
      <c r="X1374" s="30"/>
    </row>
    <row r="1375" spans="3:24">
      <c r="C1375" t="s">
        <v>1376</v>
      </c>
      <c r="D1375" s="26">
        <v>0.77901642681411554</v>
      </c>
      <c r="F1375" s="30"/>
      <c r="H1375" s="34">
        <f t="shared" si="50"/>
        <v>0.25944148901886394</v>
      </c>
      <c r="I1375" s="35">
        <f t="shared" si="51"/>
        <v>-1.3492240776422213</v>
      </c>
      <c r="N1375" s="30"/>
      <c r="X1375" s="30"/>
    </row>
    <row r="1376" spans="3:24">
      <c r="C1376" t="s">
        <v>1377</v>
      </c>
      <c r="D1376" s="26">
        <v>3.203863016231141</v>
      </c>
      <c r="F1376" s="30"/>
      <c r="H1376" s="34">
        <f t="shared" si="50"/>
        <v>0.11446562426027271</v>
      </c>
      <c r="I1376" s="35">
        <f t="shared" si="51"/>
        <v>-2.1674807258654423</v>
      </c>
      <c r="N1376" s="30"/>
      <c r="X1376" s="30"/>
    </row>
    <row r="1377" spans="3:24">
      <c r="C1377" t="s">
        <v>1378</v>
      </c>
      <c r="D1377" s="26">
        <v>3.7322965321450807</v>
      </c>
      <c r="F1377" s="30"/>
      <c r="H1377" s="34">
        <f t="shared" si="50"/>
        <v>9.577065954369185E-2</v>
      </c>
      <c r="I1377" s="35">
        <f t="shared" si="51"/>
        <v>-2.345798908726036</v>
      </c>
      <c r="N1377" s="30"/>
      <c r="X1377" s="30"/>
    </row>
    <row r="1378" spans="3:24">
      <c r="C1378" t="s">
        <v>1379</v>
      </c>
      <c r="D1378" s="26">
        <v>5.9581997681368746</v>
      </c>
      <c r="F1378" s="30"/>
      <c r="H1378" s="34">
        <f t="shared" si="50"/>
        <v>4.5188042888065653E-2</v>
      </c>
      <c r="I1378" s="35">
        <f t="shared" si="51"/>
        <v>-3.0969227650149209</v>
      </c>
      <c r="N1378" s="30"/>
      <c r="X1378" s="30"/>
    </row>
    <row r="1379" spans="3:24">
      <c r="C1379" t="s">
        <v>1380</v>
      </c>
      <c r="D1379" s="26">
        <v>2.2034510231144395</v>
      </c>
      <c r="F1379" s="30"/>
      <c r="H1379" s="34">
        <f t="shared" si="50"/>
        <v>0.16043042322094431</v>
      </c>
      <c r="I1379" s="35">
        <f t="shared" si="51"/>
        <v>-1.829894930581466</v>
      </c>
      <c r="N1379" s="30"/>
      <c r="X1379" s="30"/>
    </row>
    <row r="1380" spans="3:24">
      <c r="C1380" t="s">
        <v>1381</v>
      </c>
      <c r="D1380" s="26">
        <v>6.3500433571140817</v>
      </c>
      <c r="F1380" s="30"/>
      <c r="H1380" s="34">
        <f t="shared" si="50"/>
        <v>3.9591171864904344E-2</v>
      </c>
      <c r="I1380" s="35">
        <f t="shared" si="51"/>
        <v>-3.2291491182793273</v>
      </c>
      <c r="N1380" s="30"/>
      <c r="X1380" s="30"/>
    </row>
    <row r="1381" spans="3:24">
      <c r="C1381" t="s">
        <v>1382</v>
      </c>
      <c r="D1381" s="26">
        <v>2.1913924154626225</v>
      </c>
      <c r="F1381" s="30"/>
      <c r="H1381" s="34">
        <f t="shared" si="50"/>
        <v>0.16108456678174235</v>
      </c>
      <c r="I1381" s="35">
        <f t="shared" si="51"/>
        <v>-1.825825792384238</v>
      </c>
      <c r="N1381" s="30"/>
      <c r="X1381" s="30"/>
    </row>
    <row r="1382" spans="3:24">
      <c r="C1382" t="s">
        <v>1383</v>
      </c>
      <c r="D1382" s="26">
        <v>3.9482695884393673</v>
      </c>
      <c r="F1382" s="30"/>
      <c r="H1382" s="34">
        <f t="shared" si="50"/>
        <v>8.9039221182557762E-2</v>
      </c>
      <c r="I1382" s="35">
        <f t="shared" si="51"/>
        <v>-2.4186783188797212</v>
      </c>
      <c r="N1382" s="30"/>
      <c r="X1382" s="30"/>
    </row>
    <row r="1383" spans="3:24">
      <c r="C1383" t="s">
        <v>1384</v>
      </c>
      <c r="D1383" s="26">
        <v>2.6570226494564606</v>
      </c>
      <c r="F1383" s="30"/>
      <c r="H1383" s="34">
        <f t="shared" si="50"/>
        <v>0.13766236658397715</v>
      </c>
      <c r="I1383" s="35">
        <f t="shared" si="51"/>
        <v>-1.9829512106445297</v>
      </c>
      <c r="N1383" s="30"/>
      <c r="X1383" s="30"/>
    </row>
    <row r="1384" spans="3:24">
      <c r="C1384" t="s">
        <v>1385</v>
      </c>
      <c r="D1384" s="26">
        <v>4.9889984133517231</v>
      </c>
      <c r="F1384" s="30"/>
      <c r="H1384" s="34">
        <f t="shared" si="50"/>
        <v>6.2670220343997343E-2</v>
      </c>
      <c r="I1384" s="35">
        <f t="shared" si="51"/>
        <v>-2.7698688988111346</v>
      </c>
      <c r="N1384" s="30"/>
      <c r="X1384" s="30"/>
    </row>
    <row r="1385" spans="3:24">
      <c r="C1385" t="s">
        <v>1386</v>
      </c>
      <c r="D1385" s="26">
        <v>2.5170184229945835E-2</v>
      </c>
      <c r="F1385" s="30"/>
      <c r="H1385" s="34">
        <f t="shared" si="50"/>
        <v>0.33459277006651883</v>
      </c>
      <c r="I1385" s="35">
        <f t="shared" si="51"/>
        <v>-1.0948410983540799</v>
      </c>
      <c r="N1385" s="30"/>
      <c r="X1385" s="30"/>
    </row>
    <row r="1386" spans="3:24">
      <c r="C1386" t="s">
        <v>1387</v>
      </c>
      <c r="D1386" s="26">
        <v>3.9873108691239043</v>
      </c>
      <c r="F1386" s="30"/>
      <c r="H1386" s="34">
        <f t="shared" si="50"/>
        <v>8.7873880121631096E-2</v>
      </c>
      <c r="I1386" s="35">
        <f t="shared" si="51"/>
        <v>-2.4318526729253316</v>
      </c>
      <c r="N1386" s="30"/>
      <c r="X1386" s="30"/>
    </row>
    <row r="1387" spans="3:24">
      <c r="C1387" t="s">
        <v>1388</v>
      </c>
      <c r="D1387" s="26">
        <v>2.5236697357690021</v>
      </c>
      <c r="F1387" s="30"/>
      <c r="H1387" s="34">
        <f t="shared" si="50"/>
        <v>0.14399860013872234</v>
      </c>
      <c r="I1387" s="35">
        <f t="shared" si="51"/>
        <v>-1.9379517007122609</v>
      </c>
      <c r="N1387" s="30"/>
      <c r="X1387" s="30"/>
    </row>
    <row r="1388" spans="3:24">
      <c r="C1388" t="s">
        <v>1389</v>
      </c>
      <c r="D1388" s="26">
        <v>2.7610351095186068</v>
      </c>
      <c r="F1388" s="30"/>
      <c r="H1388" s="34">
        <f t="shared" si="50"/>
        <v>0.13291441165712109</v>
      </c>
      <c r="I1388" s="35">
        <f t="shared" si="51"/>
        <v>-2.0180498792841672</v>
      </c>
      <c r="N1388" s="30"/>
      <c r="X1388" s="30"/>
    </row>
    <row r="1389" spans="3:24">
      <c r="C1389" t="s">
        <v>1390</v>
      </c>
      <c r="D1389" s="26">
        <v>0.20102562278570718</v>
      </c>
      <c r="F1389" s="30"/>
      <c r="H1389" s="34">
        <f t="shared" si="50"/>
        <v>0.31531506048469649</v>
      </c>
      <c r="I1389" s="35">
        <f t="shared" si="51"/>
        <v>-1.1541829480003525</v>
      </c>
      <c r="N1389" s="30"/>
      <c r="X1389" s="30"/>
    </row>
    <row r="1390" spans="3:24">
      <c r="C1390" t="s">
        <v>1391</v>
      </c>
      <c r="D1390" s="26">
        <v>1.3823567473410292</v>
      </c>
      <c r="F1390" s="30"/>
      <c r="H1390" s="34">
        <f t="shared" si="50"/>
        <v>0.21165042166634479</v>
      </c>
      <c r="I1390" s="35">
        <f t="shared" si="51"/>
        <v>-1.5528193197358529</v>
      </c>
      <c r="N1390" s="30"/>
      <c r="X1390" s="30"/>
    </row>
    <row r="1391" spans="3:24">
      <c r="C1391" t="s">
        <v>1392</v>
      </c>
      <c r="D1391" s="26">
        <v>8.8786098244191702</v>
      </c>
      <c r="F1391" s="30"/>
      <c r="H1391" s="34">
        <f t="shared" si="50"/>
        <v>1.6866840177052447E-2</v>
      </c>
      <c r="I1391" s="35">
        <f t="shared" si="51"/>
        <v>-4.0824057042327171</v>
      </c>
      <c r="N1391" s="30"/>
      <c r="X1391" s="30"/>
    </row>
    <row r="1392" spans="3:24">
      <c r="C1392" t="s">
        <v>1393</v>
      </c>
      <c r="D1392" s="26">
        <v>4.9767991069059736</v>
      </c>
      <c r="F1392" s="30"/>
      <c r="H1392" s="34">
        <f t="shared" si="50"/>
        <v>6.2928741361165483E-2</v>
      </c>
      <c r="I1392" s="35">
        <f t="shared" si="51"/>
        <v>-2.7657522822604164</v>
      </c>
      <c r="N1392" s="30"/>
      <c r="X1392" s="30"/>
    </row>
    <row r="1393" spans="3:24">
      <c r="C1393" t="s">
        <v>1394</v>
      </c>
      <c r="D1393" s="26">
        <v>0.45133930705241965</v>
      </c>
      <c r="F1393" s="30"/>
      <c r="H1393" s="34">
        <f t="shared" si="50"/>
        <v>0.28977500784713628</v>
      </c>
      <c r="I1393" s="35">
        <f t="shared" si="51"/>
        <v>-1.2386504921272277</v>
      </c>
      <c r="N1393" s="30"/>
      <c r="X1393" s="30"/>
    </row>
    <row r="1394" spans="3:24">
      <c r="C1394" t="s">
        <v>1395</v>
      </c>
      <c r="D1394" s="26">
        <v>2.1214343236209805</v>
      </c>
      <c r="F1394" s="30"/>
      <c r="H1394" s="34">
        <f t="shared" si="50"/>
        <v>0.16493255267976317</v>
      </c>
      <c r="I1394" s="35">
        <f t="shared" si="51"/>
        <v>-1.802218660289256</v>
      </c>
      <c r="N1394" s="30"/>
      <c r="X1394" s="30"/>
    </row>
    <row r="1395" spans="3:24">
      <c r="C1395" t="s">
        <v>1396</v>
      </c>
      <c r="D1395" s="26">
        <v>1.7507099700647422</v>
      </c>
      <c r="F1395" s="30"/>
      <c r="H1395" s="34">
        <f t="shared" si="50"/>
        <v>0.18691170773181756</v>
      </c>
      <c r="I1395" s="35">
        <f t="shared" si="51"/>
        <v>-1.6771189247927611</v>
      </c>
      <c r="N1395" s="30"/>
      <c r="X1395" s="30"/>
    </row>
    <row r="1396" spans="3:24">
      <c r="C1396" t="s">
        <v>1397</v>
      </c>
      <c r="D1396" s="26">
        <v>6.5179097894526272</v>
      </c>
      <c r="F1396" s="30"/>
      <c r="H1396" s="34">
        <f t="shared" si="50"/>
        <v>3.741082778158606E-2</v>
      </c>
      <c r="I1396" s="35">
        <f t="shared" si="51"/>
        <v>-3.2857951035857842</v>
      </c>
      <c r="N1396" s="30"/>
      <c r="X1396" s="30"/>
    </row>
    <row r="1397" spans="3:24">
      <c r="C1397" t="s">
        <v>1398</v>
      </c>
      <c r="D1397" s="26">
        <v>3.2813164171151605</v>
      </c>
      <c r="F1397" s="30"/>
      <c r="H1397" s="34">
        <f t="shared" si="50"/>
        <v>0.11151266291528432</v>
      </c>
      <c r="I1397" s="35">
        <f t="shared" si="51"/>
        <v>-2.1936171257834611</v>
      </c>
      <c r="N1397" s="30"/>
      <c r="X1397" s="30"/>
    </row>
    <row r="1398" spans="3:24">
      <c r="C1398" t="s">
        <v>1399</v>
      </c>
      <c r="D1398" s="26">
        <v>9.1565439956317487</v>
      </c>
      <c r="F1398" s="30"/>
      <c r="H1398" s="34">
        <f t="shared" si="50"/>
        <v>1.5356849354497437E-2</v>
      </c>
      <c r="I1398" s="35">
        <f t="shared" si="51"/>
        <v>-4.1761936924525322</v>
      </c>
      <c r="N1398" s="30"/>
      <c r="X1398" s="30"/>
    </row>
    <row r="1399" spans="3:24">
      <c r="C1399" t="s">
        <v>1400</v>
      </c>
      <c r="D1399" s="26">
        <v>0.27482173186966657</v>
      </c>
      <c r="F1399" s="30"/>
      <c r="H1399" s="34">
        <f t="shared" si="50"/>
        <v>0.30755996377034844</v>
      </c>
      <c r="I1399" s="35">
        <f t="shared" si="51"/>
        <v>-1.1790852066151842</v>
      </c>
      <c r="N1399" s="30"/>
      <c r="X1399" s="30"/>
    </row>
    <row r="1400" spans="3:24">
      <c r="C1400" t="s">
        <v>1401</v>
      </c>
      <c r="D1400" s="26">
        <v>4.3800453694764325</v>
      </c>
      <c r="F1400" s="30"/>
      <c r="H1400" s="34">
        <f t="shared" si="50"/>
        <v>7.696691218568455E-2</v>
      </c>
      <c r="I1400" s="35">
        <f t="shared" si="51"/>
        <v>-2.5643796613552849</v>
      </c>
      <c r="N1400" s="30"/>
      <c r="X1400" s="30"/>
    </row>
    <row r="1401" spans="3:24">
      <c r="C1401" t="s">
        <v>1402</v>
      </c>
      <c r="D1401" s="26">
        <v>0.69290981060823109</v>
      </c>
      <c r="F1401" s="30"/>
      <c r="H1401" s="34">
        <f t="shared" si="50"/>
        <v>0.26709051296305586</v>
      </c>
      <c r="I1401" s="35">
        <f t="shared" si="51"/>
        <v>-1.3201676781677254</v>
      </c>
      <c r="N1401" s="30"/>
      <c r="X1401" s="30"/>
    </row>
    <row r="1402" spans="3:24">
      <c r="C1402" t="s">
        <v>1403</v>
      </c>
      <c r="D1402" s="26">
        <v>0.93637568250318215</v>
      </c>
      <c r="F1402" s="30"/>
      <c r="H1402" s="34">
        <f t="shared" si="50"/>
        <v>0.24602442727063986</v>
      </c>
      <c r="I1402" s="35">
        <f t="shared" si="51"/>
        <v>-1.4023244501313497</v>
      </c>
      <c r="N1402" s="30"/>
      <c r="X1402" s="30"/>
    </row>
    <row r="1403" spans="3:24">
      <c r="C1403" t="s">
        <v>1404</v>
      </c>
      <c r="D1403" s="26">
        <v>4.5191602425990132</v>
      </c>
      <c r="F1403" s="30"/>
      <c r="H1403" s="34">
        <f t="shared" si="50"/>
        <v>7.3437283268523335E-2</v>
      </c>
      <c r="I1403" s="35">
        <f t="shared" si="51"/>
        <v>-2.611323525885143</v>
      </c>
      <c r="N1403" s="30"/>
      <c r="X1403" s="30"/>
    </row>
    <row r="1404" spans="3:24">
      <c r="C1404" t="s">
        <v>1405</v>
      </c>
      <c r="D1404" s="26">
        <v>1.7235340495360099</v>
      </c>
      <c r="F1404" s="30"/>
      <c r="H1404" s="34">
        <f t="shared" si="50"/>
        <v>0.18863365123747874</v>
      </c>
      <c r="I1404" s="35">
        <f t="shared" si="51"/>
        <v>-1.6679484982011279</v>
      </c>
      <c r="N1404" s="30"/>
      <c r="X1404" s="30"/>
    </row>
    <row r="1405" spans="3:24">
      <c r="C1405" t="s">
        <v>1406</v>
      </c>
      <c r="D1405" s="26">
        <v>7.189402697411898E-2</v>
      </c>
      <c r="F1405" s="30"/>
      <c r="H1405" s="34">
        <f t="shared" si="50"/>
        <v>0.32935868037964566</v>
      </c>
      <c r="I1405" s="35">
        <f t="shared" si="51"/>
        <v>-1.1106079081484874</v>
      </c>
      <c r="N1405" s="30"/>
      <c r="X1405" s="30"/>
    </row>
    <row r="1406" spans="3:24">
      <c r="C1406" t="s">
        <v>1407</v>
      </c>
      <c r="D1406" s="26">
        <v>4.9975693424990091</v>
      </c>
      <c r="F1406" s="30"/>
      <c r="H1406" s="34">
        <f t="shared" si="50"/>
        <v>6.2489225371095178E-2</v>
      </c>
      <c r="I1406" s="35">
        <f t="shared" si="51"/>
        <v>-2.7727611311638229</v>
      </c>
      <c r="N1406" s="30"/>
      <c r="X1406" s="30"/>
    </row>
    <row r="1407" spans="3:24">
      <c r="C1407" t="s">
        <v>1408</v>
      </c>
      <c r="D1407" s="26">
        <v>3.0124349010970306</v>
      </c>
      <c r="F1407" s="30"/>
      <c r="H1407" s="34">
        <f t="shared" si="50"/>
        <v>0.12210378162385392</v>
      </c>
      <c r="I1407" s="35">
        <f t="shared" si="51"/>
        <v>-2.102883926814751</v>
      </c>
      <c r="N1407" s="30"/>
      <c r="X1407" s="30"/>
    </row>
    <row r="1408" spans="3:24">
      <c r="C1408" t="s">
        <v>1409</v>
      </c>
      <c r="D1408" s="26">
        <v>3.702932716770817</v>
      </c>
      <c r="F1408" s="30"/>
      <c r="H1408" s="34">
        <f t="shared" si="50"/>
        <v>9.6724341721765514E-2</v>
      </c>
      <c r="I1408" s="35">
        <f t="shared" si="51"/>
        <v>-2.3358901840866899</v>
      </c>
      <c r="N1408" s="30"/>
      <c r="X1408" s="30"/>
    </row>
    <row r="1409" spans="3:24">
      <c r="C1409" t="s">
        <v>1410</v>
      </c>
      <c r="D1409" s="26">
        <v>10.691176490486274</v>
      </c>
      <c r="F1409" s="30"/>
      <c r="H1409" s="34">
        <f t="shared" si="50"/>
        <v>9.1495510152637266E-3</v>
      </c>
      <c r="I1409" s="35">
        <f t="shared" si="51"/>
        <v>-4.6940504702687322</v>
      </c>
      <c r="N1409" s="30"/>
      <c r="X1409" s="30"/>
    </row>
    <row r="1410" spans="3:24">
      <c r="C1410" t="s">
        <v>1411</v>
      </c>
      <c r="D1410" s="26">
        <v>2.4536759895370386</v>
      </c>
      <c r="F1410" s="30"/>
      <c r="H1410" s="34">
        <f t="shared" si="50"/>
        <v>0.14744021061260604</v>
      </c>
      <c r="I1410" s="35">
        <f t="shared" si="51"/>
        <v>-1.914332537158445</v>
      </c>
      <c r="N1410" s="30"/>
      <c r="X1410" s="30"/>
    </row>
    <row r="1411" spans="3:24">
      <c r="C1411" t="s">
        <v>1412</v>
      </c>
      <c r="D1411" s="26">
        <v>15.840462278981418</v>
      </c>
      <c r="F1411" s="30"/>
      <c r="H1411" s="34">
        <f t="shared" si="50"/>
        <v>1.6097758632936643E-3</v>
      </c>
      <c r="I1411" s="35">
        <f t="shared" si="51"/>
        <v>-6.4316603250226709</v>
      </c>
      <c r="N1411" s="30"/>
      <c r="X1411" s="30"/>
    </row>
    <row r="1412" spans="3:24">
      <c r="C1412" t="s">
        <v>1413</v>
      </c>
      <c r="D1412" s="26">
        <v>2.8207758070685314</v>
      </c>
      <c r="F1412" s="30"/>
      <c r="H1412" s="34">
        <f t="shared" si="50"/>
        <v>0.13026177691243021</v>
      </c>
      <c r="I1412" s="35">
        <f t="shared" si="51"/>
        <v>-2.0382091846823167</v>
      </c>
      <c r="N1412" s="30"/>
      <c r="X1412" s="30"/>
    </row>
    <row r="1413" spans="3:24">
      <c r="C1413" t="s">
        <v>1414</v>
      </c>
      <c r="D1413" s="26">
        <v>1.5580418239804226</v>
      </c>
      <c r="F1413" s="30"/>
      <c r="H1413" s="34">
        <f t="shared" si="50"/>
        <v>0.19946755622738782</v>
      </c>
      <c r="I1413" s="35">
        <f t="shared" si="51"/>
        <v>-1.612103681303795</v>
      </c>
      <c r="N1413" s="30"/>
      <c r="X1413" s="30"/>
    </row>
    <row r="1414" spans="3:24">
      <c r="C1414" t="s">
        <v>1415</v>
      </c>
      <c r="D1414" s="26">
        <v>0.12009975753763691</v>
      </c>
      <c r="F1414" s="30"/>
      <c r="H1414" s="34">
        <f t="shared" si="50"/>
        <v>0.32404438682472358</v>
      </c>
      <c r="I1414" s="35">
        <f t="shared" si="51"/>
        <v>-1.1268747762003501</v>
      </c>
      <c r="N1414" s="30"/>
      <c r="X1414" s="30"/>
    </row>
    <row r="1415" spans="3:24">
      <c r="C1415" t="s">
        <v>1416</v>
      </c>
      <c r="D1415" s="26">
        <v>9.2518298968191157</v>
      </c>
      <c r="F1415" s="30"/>
      <c r="H1415" s="34">
        <f t="shared" si="50"/>
        <v>1.4870920578437762E-2</v>
      </c>
      <c r="I1415" s="35">
        <f t="shared" si="51"/>
        <v>-4.2083476119906953</v>
      </c>
      <c r="N1415" s="30"/>
      <c r="X1415" s="30"/>
    </row>
    <row r="1416" spans="3:24">
      <c r="C1416" t="s">
        <v>1417</v>
      </c>
      <c r="D1416" s="26">
        <v>1.581961828711052E-2</v>
      </c>
      <c r="F1416" s="30"/>
      <c r="H1416" s="34">
        <f t="shared" si="50"/>
        <v>0.33565018410879316</v>
      </c>
      <c r="I1416" s="35">
        <f t="shared" si="51"/>
        <v>-1.0916857800833213</v>
      </c>
      <c r="N1416" s="30"/>
      <c r="X1416" s="30"/>
    </row>
    <row r="1417" spans="3:24">
      <c r="C1417" t="s">
        <v>1418</v>
      </c>
      <c r="D1417" s="26">
        <v>1.4129938628949292</v>
      </c>
      <c r="F1417" s="30"/>
      <c r="H1417" s="34">
        <f t="shared" si="50"/>
        <v>0.20947356784009805</v>
      </c>
      <c r="I1417" s="35">
        <f t="shared" si="51"/>
        <v>-1.5631577154074687</v>
      </c>
      <c r="N1417" s="30"/>
      <c r="X1417" s="30"/>
    </row>
    <row r="1418" spans="3:24">
      <c r="C1418" t="s">
        <v>1419</v>
      </c>
      <c r="D1418" s="26">
        <v>5.0803311547633383</v>
      </c>
      <c r="F1418" s="30"/>
      <c r="H1418" s="34">
        <f t="shared" ref="H1418:H1481" si="52">lambdagorro*EXP(-lambdagorro*D1418)</f>
        <v>6.0768188806393814E-2</v>
      </c>
      <c r="I1418" s="35">
        <f t="shared" si="51"/>
        <v>-2.8006888373535039</v>
      </c>
      <c r="N1418" s="30"/>
      <c r="X1418" s="30"/>
    </row>
    <row r="1419" spans="3:24">
      <c r="C1419" t="s">
        <v>1420</v>
      </c>
      <c r="D1419" s="26">
        <v>5.9497179759008425</v>
      </c>
      <c r="F1419" s="30"/>
      <c r="H1419" s="34">
        <f t="shared" si="52"/>
        <v>4.5317563263374674E-2</v>
      </c>
      <c r="I1419" s="35">
        <f t="shared" ref="I1419:I1482" si="53">LN(H1419)</f>
        <v>-3.094060611624982</v>
      </c>
      <c r="N1419" s="30"/>
      <c r="X1419" s="30"/>
    </row>
    <row r="1420" spans="3:24">
      <c r="C1420" t="s">
        <v>1421</v>
      </c>
      <c r="D1420" s="26">
        <v>2.1967573354928538</v>
      </c>
      <c r="F1420" s="30"/>
      <c r="H1420" s="34">
        <f t="shared" si="52"/>
        <v>0.16079320713462014</v>
      </c>
      <c r="I1420" s="35">
        <f t="shared" si="53"/>
        <v>-1.8276361673172676</v>
      </c>
      <c r="N1420" s="30"/>
      <c r="X1420" s="30"/>
    </row>
    <row r="1421" spans="3:24">
      <c r="C1421" t="s">
        <v>1422</v>
      </c>
      <c r="D1421" s="26">
        <v>0.81672235178439312</v>
      </c>
      <c r="F1421" s="30"/>
      <c r="H1421" s="34">
        <f t="shared" si="52"/>
        <v>0.25616133447357126</v>
      </c>
      <c r="I1421" s="35">
        <f t="shared" si="53"/>
        <v>-1.3619478202158715</v>
      </c>
      <c r="N1421" s="30"/>
      <c r="X1421" s="30"/>
    </row>
    <row r="1422" spans="3:24">
      <c r="C1422" t="s">
        <v>1423</v>
      </c>
      <c r="D1422" s="26">
        <v>1.0714194528207592</v>
      </c>
      <c r="F1422" s="30"/>
      <c r="H1422" s="34">
        <f t="shared" si="52"/>
        <v>0.23506468810835923</v>
      </c>
      <c r="I1422" s="35">
        <f t="shared" si="53"/>
        <v>-1.4478945341712037</v>
      </c>
      <c r="N1422" s="30"/>
      <c r="X1422" s="30"/>
    </row>
    <row r="1423" spans="3:24">
      <c r="C1423" t="s">
        <v>1424</v>
      </c>
      <c r="D1423" s="26">
        <v>4.2124014026257512</v>
      </c>
      <c r="F1423" s="30"/>
      <c r="H1423" s="34">
        <f t="shared" si="52"/>
        <v>8.144651382116852E-2</v>
      </c>
      <c r="I1423" s="35">
        <f t="shared" si="53"/>
        <v>-2.5078087463090415</v>
      </c>
      <c r="N1423" s="30"/>
      <c r="X1423" s="30"/>
    </row>
    <row r="1424" spans="3:24">
      <c r="C1424" t="s">
        <v>1425</v>
      </c>
      <c r="D1424" s="26">
        <v>4.8775337838627264</v>
      </c>
      <c r="F1424" s="30"/>
      <c r="H1424" s="34">
        <f t="shared" si="52"/>
        <v>6.5072352049901847E-2</v>
      </c>
      <c r="I1424" s="35">
        <f t="shared" si="53"/>
        <v>-2.7322555196723592</v>
      </c>
      <c r="N1424" s="30"/>
      <c r="X1424" s="30"/>
    </row>
    <row r="1425" spans="3:24">
      <c r="C1425" t="s">
        <v>1426</v>
      </c>
      <c r="D1425" s="26">
        <v>1.5323597919022984</v>
      </c>
      <c r="F1425" s="30"/>
      <c r="H1425" s="34">
        <f t="shared" si="52"/>
        <v>0.20120371785074151</v>
      </c>
      <c r="I1425" s="35">
        <f t="shared" si="53"/>
        <v>-1.6034373625438689</v>
      </c>
      <c r="N1425" s="30"/>
      <c r="X1425" s="30"/>
    </row>
    <row r="1426" spans="3:24">
      <c r="C1426" t="s">
        <v>1427</v>
      </c>
      <c r="D1426" s="26">
        <v>2.6221966888592418</v>
      </c>
      <c r="F1426" s="30"/>
      <c r="H1426" s="34">
        <f t="shared" si="52"/>
        <v>0.13928970547679423</v>
      </c>
      <c r="I1426" s="35">
        <f t="shared" si="53"/>
        <v>-1.9711993027449521</v>
      </c>
      <c r="N1426" s="30"/>
      <c r="X1426" s="30"/>
    </row>
    <row r="1427" spans="3:24">
      <c r="C1427" t="s">
        <v>1428</v>
      </c>
      <c r="D1427" s="26">
        <v>0.66446065848822466</v>
      </c>
      <c r="F1427" s="30"/>
      <c r="H1427" s="34">
        <f t="shared" si="52"/>
        <v>0.26966694898165994</v>
      </c>
      <c r="I1427" s="35">
        <f t="shared" si="53"/>
        <v>-1.3105676036887433</v>
      </c>
      <c r="N1427" s="30"/>
      <c r="X1427" s="30"/>
    </row>
    <row r="1428" spans="3:24">
      <c r="C1428" t="s">
        <v>1429</v>
      </c>
      <c r="D1428" s="26">
        <v>8.5031910309873826</v>
      </c>
      <c r="F1428" s="30"/>
      <c r="H1428" s="34">
        <f t="shared" si="52"/>
        <v>1.9144843947586233E-2</v>
      </c>
      <c r="I1428" s="35">
        <f t="shared" si="53"/>
        <v>-3.9557218451654292</v>
      </c>
      <c r="N1428" s="30"/>
      <c r="X1428" s="30"/>
    </row>
    <row r="1429" spans="3:24">
      <c r="C1429" t="s">
        <v>1430</v>
      </c>
      <c r="D1429" s="26">
        <v>3.799166103183639</v>
      </c>
      <c r="F1429" s="30"/>
      <c r="H1429" s="34">
        <f t="shared" si="52"/>
        <v>9.3633801883821921E-2</v>
      </c>
      <c r="I1429" s="35">
        <f t="shared" si="53"/>
        <v>-2.3683638294533673</v>
      </c>
      <c r="N1429" s="30"/>
      <c r="X1429" s="30"/>
    </row>
    <row r="1430" spans="3:24">
      <c r="C1430" t="s">
        <v>1431</v>
      </c>
      <c r="D1430" s="26">
        <v>2.5271920567335351</v>
      </c>
      <c r="F1430" s="30"/>
      <c r="H1430" s="34">
        <f t="shared" si="52"/>
        <v>0.14382754568040892</v>
      </c>
      <c r="I1430" s="35">
        <f t="shared" si="53"/>
        <v>-1.9391402965430173</v>
      </c>
      <c r="N1430" s="30"/>
      <c r="X1430" s="30"/>
    </row>
    <row r="1431" spans="3:24">
      <c r="C1431" t="s">
        <v>1432</v>
      </c>
      <c r="D1431" s="26">
        <v>2.4435174608323411</v>
      </c>
      <c r="F1431" s="30"/>
      <c r="H1431" s="34">
        <f t="shared" si="52"/>
        <v>0.14794649742465227</v>
      </c>
      <c r="I1431" s="35">
        <f t="shared" si="53"/>
        <v>-1.9109045744637889</v>
      </c>
      <c r="N1431" s="30"/>
      <c r="X1431" s="30"/>
    </row>
    <row r="1432" spans="3:24">
      <c r="C1432" t="s">
        <v>1433</v>
      </c>
      <c r="D1432" s="26">
        <v>2.5766141827665923</v>
      </c>
      <c r="F1432" s="30"/>
      <c r="H1432" s="34">
        <f t="shared" si="52"/>
        <v>0.14144877616829613</v>
      </c>
      <c r="I1432" s="35">
        <f t="shared" si="53"/>
        <v>-1.955817633316556</v>
      </c>
      <c r="N1432" s="30"/>
      <c r="X1432" s="30"/>
    </row>
    <row r="1433" spans="3:24">
      <c r="C1433" t="s">
        <v>1434</v>
      </c>
      <c r="D1433" s="26">
        <v>3.035422047149882E-2</v>
      </c>
      <c r="F1433" s="30"/>
      <c r="H1433" s="34">
        <f t="shared" si="52"/>
        <v>0.33400796645207687</v>
      </c>
      <c r="I1433" s="35">
        <f t="shared" si="53"/>
        <v>-1.0965904346369579</v>
      </c>
      <c r="N1433" s="30"/>
      <c r="X1433" s="30"/>
    </row>
    <row r="1434" spans="3:24">
      <c r="C1434" t="s">
        <v>1435</v>
      </c>
      <c r="D1434" s="26">
        <v>3.0871784111167804</v>
      </c>
      <c r="F1434" s="30"/>
      <c r="H1434" s="34">
        <f t="shared" si="52"/>
        <v>0.11906259892267808</v>
      </c>
      <c r="I1434" s="35">
        <f t="shared" si="53"/>
        <v>-2.1281058828148223</v>
      </c>
      <c r="N1434" s="30"/>
      <c r="X1434" s="30"/>
    </row>
    <row r="1435" spans="3:24">
      <c r="C1435" t="s">
        <v>1436</v>
      </c>
      <c r="D1435" s="26">
        <v>3.9554361015807227E-2</v>
      </c>
      <c r="F1435" s="30"/>
      <c r="H1435" s="34">
        <f t="shared" si="52"/>
        <v>0.33297262741244343</v>
      </c>
      <c r="I1435" s="35">
        <f t="shared" si="53"/>
        <v>-1.0996949923429276</v>
      </c>
      <c r="N1435" s="30"/>
      <c r="X1435" s="30"/>
    </row>
    <row r="1436" spans="3:24">
      <c r="C1436" t="s">
        <v>1437</v>
      </c>
      <c r="D1436" s="26">
        <v>6.3535256890621232</v>
      </c>
      <c r="F1436" s="30"/>
      <c r="H1436" s="34">
        <f t="shared" si="52"/>
        <v>3.9544675537180669E-2</v>
      </c>
      <c r="I1436" s="35">
        <f t="shared" si="53"/>
        <v>-3.2303242199456519</v>
      </c>
      <c r="N1436" s="30"/>
      <c r="X1436" s="30"/>
    </row>
    <row r="1437" spans="3:24">
      <c r="C1437" t="s">
        <v>1438</v>
      </c>
      <c r="D1437" s="26">
        <v>6.4468089344008366</v>
      </c>
      <c r="F1437" s="30"/>
      <c r="H1437" s="34">
        <f t="shared" si="52"/>
        <v>3.8319271012706511E-2</v>
      </c>
      <c r="I1437" s="35">
        <f t="shared" si="53"/>
        <v>-3.2618023497371911</v>
      </c>
      <c r="N1437" s="30"/>
      <c r="X1437" s="30"/>
    </row>
    <row r="1438" spans="3:24">
      <c r="C1438" t="s">
        <v>1439</v>
      </c>
      <c r="D1438" s="26">
        <v>1.3193272058551648</v>
      </c>
      <c r="F1438" s="30"/>
      <c r="H1438" s="34">
        <f t="shared" si="52"/>
        <v>0.21620025278140872</v>
      </c>
      <c r="I1438" s="35">
        <f t="shared" si="53"/>
        <v>-1.5315502045760072</v>
      </c>
      <c r="N1438" s="30"/>
      <c r="X1438" s="30"/>
    </row>
    <row r="1439" spans="3:24">
      <c r="C1439" t="s">
        <v>1440</v>
      </c>
      <c r="D1439" s="26">
        <v>1.4104940838384015</v>
      </c>
      <c r="F1439" s="30"/>
      <c r="H1439" s="34">
        <f t="shared" si="52"/>
        <v>0.20965034221723225</v>
      </c>
      <c r="I1439" s="35">
        <f t="shared" si="53"/>
        <v>-1.5623141730402859</v>
      </c>
      <c r="N1439" s="30"/>
      <c r="X1439" s="30"/>
    </row>
    <row r="1440" spans="3:24">
      <c r="C1440" t="s">
        <v>1441</v>
      </c>
      <c r="D1440" s="26">
        <v>2.9197339591181839</v>
      </c>
      <c r="F1440" s="30"/>
      <c r="H1440" s="34">
        <f t="shared" si="52"/>
        <v>0.12598375695315145</v>
      </c>
      <c r="I1440" s="35">
        <f t="shared" si="53"/>
        <v>-2.0716022934108898</v>
      </c>
      <c r="N1440" s="30"/>
      <c r="X1440" s="30"/>
    </row>
    <row r="1441" spans="3:24">
      <c r="C1441" t="s">
        <v>1442</v>
      </c>
      <c r="D1441" s="26">
        <v>1.0014128264575766</v>
      </c>
      <c r="F1441" s="30"/>
      <c r="H1441" s="34">
        <f t="shared" si="52"/>
        <v>0.24068385196290112</v>
      </c>
      <c r="I1441" s="35">
        <f t="shared" si="53"/>
        <v>-1.4242710242587169</v>
      </c>
      <c r="N1441" s="30"/>
      <c r="X1441" s="30"/>
    </row>
    <row r="1442" spans="3:24">
      <c r="C1442" t="s">
        <v>1443</v>
      </c>
      <c r="D1442" s="26">
        <v>2.0132045502935592</v>
      </c>
      <c r="F1442" s="30"/>
      <c r="H1442" s="34">
        <f t="shared" si="52"/>
        <v>0.17106753260775062</v>
      </c>
      <c r="I1442" s="35">
        <f t="shared" si="53"/>
        <v>-1.7656968729121232</v>
      </c>
      <c r="N1442" s="30"/>
      <c r="X1442" s="30"/>
    </row>
    <row r="1443" spans="3:24">
      <c r="C1443" t="s">
        <v>1444</v>
      </c>
      <c r="D1443" s="26">
        <v>9.3757100989594253</v>
      </c>
      <c r="F1443" s="30"/>
      <c r="H1443" s="34">
        <f t="shared" si="52"/>
        <v>1.4262086076612683E-2</v>
      </c>
      <c r="I1443" s="35">
        <f t="shared" si="53"/>
        <v>-4.2501505860126167</v>
      </c>
      <c r="N1443" s="30"/>
      <c r="X1443" s="30"/>
    </row>
    <row r="1444" spans="3:24">
      <c r="C1444" t="s">
        <v>1445</v>
      </c>
      <c r="D1444" s="26">
        <v>0.51282421357153885</v>
      </c>
      <c r="F1444" s="30"/>
      <c r="H1444" s="34">
        <f t="shared" si="52"/>
        <v>0.2838247311395477</v>
      </c>
      <c r="I1444" s="35">
        <f t="shared" si="53"/>
        <v>-1.2593983752074303</v>
      </c>
      <c r="N1444" s="30"/>
      <c r="X1444" s="30"/>
    </row>
    <row r="1445" spans="3:24">
      <c r="C1445" t="s">
        <v>1446</v>
      </c>
      <c r="D1445" s="26">
        <v>1.0359520384672369</v>
      </c>
      <c r="F1445" s="30"/>
      <c r="H1445" s="34">
        <f t="shared" si="52"/>
        <v>0.2378949308568914</v>
      </c>
      <c r="I1445" s="35">
        <f t="shared" si="53"/>
        <v>-1.4359261697737535</v>
      </c>
      <c r="N1445" s="30"/>
      <c r="X1445" s="30"/>
    </row>
    <row r="1446" spans="3:24">
      <c r="C1446" t="s">
        <v>1447</v>
      </c>
      <c r="D1446" s="26">
        <v>0.72348165669884423</v>
      </c>
      <c r="F1446" s="30"/>
      <c r="H1446" s="34">
        <f t="shared" si="52"/>
        <v>0.26434927235935246</v>
      </c>
      <c r="I1446" s="35">
        <f t="shared" si="53"/>
        <v>-1.3304840488698058</v>
      </c>
      <c r="N1446" s="30"/>
      <c r="X1446" s="30"/>
    </row>
    <row r="1447" spans="3:24">
      <c r="C1447" t="s">
        <v>1448</v>
      </c>
      <c r="D1447" s="26">
        <v>4.0601182580122916</v>
      </c>
      <c r="F1447" s="30"/>
      <c r="H1447" s="34">
        <f t="shared" si="52"/>
        <v>8.5741245529000462E-2</v>
      </c>
      <c r="I1447" s="35">
        <f t="shared" si="53"/>
        <v>-2.4564212911041912</v>
      </c>
      <c r="N1447" s="30"/>
      <c r="X1447" s="30"/>
    </row>
    <row r="1448" spans="3:24">
      <c r="C1448" t="s">
        <v>1449</v>
      </c>
      <c r="D1448" s="26">
        <v>0.80409978624942857</v>
      </c>
      <c r="F1448" s="30"/>
      <c r="H1448" s="34">
        <f t="shared" si="52"/>
        <v>0.25725476637605499</v>
      </c>
      <c r="I1448" s="35">
        <f t="shared" si="53"/>
        <v>-1.35768837625282</v>
      </c>
      <c r="N1448" s="30"/>
      <c r="X1448" s="30"/>
    </row>
    <row r="1449" spans="3:24">
      <c r="C1449" t="s">
        <v>1450</v>
      </c>
      <c r="D1449" s="26">
        <v>4.1017511742948374</v>
      </c>
      <c r="F1449" s="30"/>
      <c r="H1449" s="34">
        <f t="shared" si="52"/>
        <v>8.4545097884699993E-2</v>
      </c>
      <c r="I1449" s="35">
        <f t="shared" si="53"/>
        <v>-2.4704701842101686</v>
      </c>
      <c r="N1449" s="30"/>
      <c r="X1449" s="30"/>
    </row>
    <row r="1450" spans="3:24">
      <c r="C1450" t="s">
        <v>1451</v>
      </c>
      <c r="D1450" s="26">
        <v>2.0619489348115132</v>
      </c>
      <c r="F1450" s="30"/>
      <c r="H1450" s="34">
        <f t="shared" si="52"/>
        <v>0.16827672063489971</v>
      </c>
      <c r="I1450" s="35">
        <f t="shared" si="53"/>
        <v>-1.7821455080008088</v>
      </c>
      <c r="N1450" s="30"/>
      <c r="X1450" s="30"/>
    </row>
    <row r="1451" spans="3:24">
      <c r="C1451" t="s">
        <v>1452</v>
      </c>
      <c r="D1451" s="26">
        <v>2.5475645315177524</v>
      </c>
      <c r="F1451" s="30"/>
      <c r="H1451" s="34">
        <f t="shared" si="52"/>
        <v>0.14284217602820054</v>
      </c>
      <c r="I1451" s="35">
        <f t="shared" si="53"/>
        <v>-1.9460149223464391</v>
      </c>
      <c r="N1451" s="30"/>
      <c r="X1451" s="30"/>
    </row>
    <row r="1452" spans="3:24">
      <c r="C1452" t="s">
        <v>1453</v>
      </c>
      <c r="D1452" s="26">
        <v>3.1567421679376357</v>
      </c>
      <c r="F1452" s="30"/>
      <c r="H1452" s="34">
        <f t="shared" si="52"/>
        <v>0.11630026419047297</v>
      </c>
      <c r="I1452" s="35">
        <f t="shared" si="53"/>
        <v>-2.1515799478309243</v>
      </c>
      <c r="N1452" s="30"/>
      <c r="X1452" s="30"/>
    </row>
    <row r="1453" spans="3:24">
      <c r="C1453" t="s">
        <v>1454</v>
      </c>
      <c r="D1453" s="26">
        <v>10.715337202532263</v>
      </c>
      <c r="F1453" s="30"/>
      <c r="H1453" s="34">
        <f t="shared" si="52"/>
        <v>9.0752584082495202E-3</v>
      </c>
      <c r="I1453" s="35">
        <f t="shared" si="53"/>
        <v>-4.7022034244983812</v>
      </c>
      <c r="N1453" s="30"/>
      <c r="X1453" s="30"/>
    </row>
    <row r="1454" spans="3:24">
      <c r="C1454" t="s">
        <v>1455</v>
      </c>
      <c r="D1454" s="26">
        <v>5.4455489438344644</v>
      </c>
      <c r="F1454" s="30"/>
      <c r="H1454" s="34">
        <f t="shared" si="52"/>
        <v>5.3722122351186855E-2</v>
      </c>
      <c r="I1454" s="35">
        <f t="shared" si="53"/>
        <v>-2.9239304004532469</v>
      </c>
      <c r="N1454" s="30"/>
      <c r="X1454" s="30"/>
    </row>
    <row r="1455" spans="3:24">
      <c r="C1455" t="s">
        <v>1456</v>
      </c>
      <c r="D1455" s="26">
        <v>4.9467256821723424</v>
      </c>
      <c r="F1455" s="30"/>
      <c r="H1455" s="34">
        <f t="shared" si="52"/>
        <v>6.357060492220161E-2</v>
      </c>
      <c r="I1455" s="35">
        <f t="shared" si="53"/>
        <v>-2.7556041022351181</v>
      </c>
      <c r="N1455" s="30"/>
      <c r="X1455" s="30"/>
    </row>
    <row r="1456" spans="3:24">
      <c r="C1456" t="s">
        <v>1457</v>
      </c>
      <c r="D1456" s="26">
        <v>3.1779388217620954</v>
      </c>
      <c r="F1456" s="30"/>
      <c r="H1456" s="34">
        <f t="shared" si="52"/>
        <v>0.11547136634489193</v>
      </c>
      <c r="I1456" s="35">
        <f t="shared" si="53"/>
        <v>-2.1587326901889963</v>
      </c>
      <c r="N1456" s="30"/>
      <c r="X1456" s="30"/>
    </row>
    <row r="1457" spans="3:24">
      <c r="C1457" t="s">
        <v>1458</v>
      </c>
      <c r="D1457" s="26">
        <v>5.3473428483907481</v>
      </c>
      <c r="F1457" s="30"/>
      <c r="H1457" s="34">
        <f t="shared" si="52"/>
        <v>5.5532265277704239E-2</v>
      </c>
      <c r="I1457" s="35">
        <f t="shared" si="53"/>
        <v>-2.8907910707968565</v>
      </c>
      <c r="N1457" s="30"/>
      <c r="X1457" s="30"/>
    </row>
    <row r="1458" spans="3:24">
      <c r="C1458" t="s">
        <v>1459</v>
      </c>
      <c r="D1458" s="26">
        <v>2.52183781000087</v>
      </c>
      <c r="F1458" s="30"/>
      <c r="H1458" s="34">
        <f t="shared" si="52"/>
        <v>0.14408764434336138</v>
      </c>
      <c r="I1458" s="35">
        <f t="shared" si="53"/>
        <v>-1.9373335232797717</v>
      </c>
      <c r="N1458" s="30"/>
      <c r="X1458" s="30"/>
    </row>
    <row r="1459" spans="3:24">
      <c r="C1459" t="s">
        <v>1460</v>
      </c>
      <c r="D1459" s="26">
        <v>3.1031912847776622</v>
      </c>
      <c r="F1459" s="30"/>
      <c r="H1459" s="34">
        <f t="shared" si="52"/>
        <v>0.11842098011616288</v>
      </c>
      <c r="I1459" s="35">
        <f t="shared" si="53"/>
        <v>-2.1335093753027015</v>
      </c>
      <c r="N1459" s="30"/>
      <c r="X1459" s="30"/>
    </row>
    <row r="1460" spans="3:24">
      <c r="C1460" t="s">
        <v>1461</v>
      </c>
      <c r="D1460" s="26">
        <v>0.95002280362491454</v>
      </c>
      <c r="F1460" s="30"/>
      <c r="H1460" s="34">
        <f t="shared" si="52"/>
        <v>0.24489404605295953</v>
      </c>
      <c r="I1460" s="35">
        <f t="shared" si="53"/>
        <v>-1.4069296270673677</v>
      </c>
      <c r="N1460" s="30"/>
      <c r="X1460" s="30"/>
    </row>
    <row r="1461" spans="3:24">
      <c r="C1461" t="s">
        <v>1462</v>
      </c>
      <c r="D1461" s="26">
        <v>7.4144152449503222</v>
      </c>
      <c r="F1461" s="30"/>
      <c r="H1461" s="34">
        <f t="shared" si="52"/>
        <v>2.7644790611366606E-2</v>
      </c>
      <c r="I1461" s="35">
        <f t="shared" si="53"/>
        <v>-3.5883179734163817</v>
      </c>
      <c r="N1461" s="30"/>
      <c r="X1461" s="30"/>
    </row>
    <row r="1462" spans="3:24">
      <c r="C1462" t="s">
        <v>1463</v>
      </c>
      <c r="D1462" s="26">
        <v>0.37211206361673715</v>
      </c>
      <c r="F1462" s="30"/>
      <c r="H1462" s="34">
        <f t="shared" si="52"/>
        <v>0.2976266248597379</v>
      </c>
      <c r="I1462" s="35">
        <f t="shared" si="53"/>
        <v>-1.2119155147704819</v>
      </c>
      <c r="N1462" s="30"/>
      <c r="X1462" s="30"/>
    </row>
    <row r="1463" spans="3:24">
      <c r="C1463" t="s">
        <v>1464</v>
      </c>
      <c r="D1463" s="26">
        <v>1.3041927362556334</v>
      </c>
      <c r="F1463" s="30"/>
      <c r="H1463" s="34">
        <f t="shared" si="52"/>
        <v>0.2173072286088088</v>
      </c>
      <c r="I1463" s="35">
        <f t="shared" si="53"/>
        <v>-1.5264431267009793</v>
      </c>
      <c r="N1463" s="30"/>
      <c r="X1463" s="30"/>
    </row>
    <row r="1464" spans="3:24">
      <c r="C1464" t="s">
        <v>1465</v>
      </c>
      <c r="D1464" s="26">
        <v>1.8364838460127908</v>
      </c>
      <c r="F1464" s="30"/>
      <c r="H1464" s="34">
        <f t="shared" si="52"/>
        <v>0.18157925713892256</v>
      </c>
      <c r="I1464" s="35">
        <f t="shared" si="53"/>
        <v>-1.7060630421421552</v>
      </c>
      <c r="N1464" s="30"/>
      <c r="X1464" s="30"/>
    </row>
    <row r="1465" spans="3:24">
      <c r="C1465" t="s">
        <v>1466</v>
      </c>
      <c r="D1465" s="26">
        <v>6.6273801070106746</v>
      </c>
      <c r="F1465" s="30"/>
      <c r="H1465" s="34">
        <f t="shared" si="52"/>
        <v>3.6054070514348065E-2</v>
      </c>
      <c r="I1465" s="35">
        <f t="shared" si="53"/>
        <v>-3.3227355086060104</v>
      </c>
      <c r="N1465" s="30"/>
      <c r="X1465" s="30"/>
    </row>
    <row r="1466" spans="3:24">
      <c r="C1466" t="s">
        <v>1467</v>
      </c>
      <c r="D1466" s="26">
        <v>2.4674318716862955</v>
      </c>
      <c r="F1466" s="30"/>
      <c r="H1466" s="34">
        <f t="shared" si="52"/>
        <v>0.1467573971380903</v>
      </c>
      <c r="I1466" s="35">
        <f t="shared" si="53"/>
        <v>-1.9189744151518526</v>
      </c>
      <c r="N1466" s="30"/>
      <c r="X1466" s="30"/>
    </row>
    <row r="1467" spans="3:24">
      <c r="C1467" t="s">
        <v>1468</v>
      </c>
      <c r="D1467" s="26">
        <v>1.2654649568925889</v>
      </c>
      <c r="F1467" s="30"/>
      <c r="H1467" s="34">
        <f t="shared" si="52"/>
        <v>0.22016575980738759</v>
      </c>
      <c r="I1467" s="35">
        <f t="shared" si="53"/>
        <v>-1.5133745626635522</v>
      </c>
      <c r="N1467" s="30"/>
      <c r="X1467" s="30"/>
    </row>
    <row r="1468" spans="3:24">
      <c r="C1468" t="s">
        <v>1469</v>
      </c>
      <c r="D1468" s="26">
        <v>1.8266683168422988</v>
      </c>
      <c r="F1468" s="30"/>
      <c r="H1468" s="34">
        <f t="shared" si="52"/>
        <v>0.18218168446833441</v>
      </c>
      <c r="I1468" s="35">
        <f t="shared" si="53"/>
        <v>-1.7027508235322697</v>
      </c>
      <c r="N1468" s="30"/>
      <c r="X1468" s="30"/>
    </row>
    <row r="1469" spans="3:24">
      <c r="C1469" t="s">
        <v>1470</v>
      </c>
      <c r="D1469" s="26">
        <v>0.33395436018143765</v>
      </c>
      <c r="F1469" s="30"/>
      <c r="H1469" s="34">
        <f t="shared" si="52"/>
        <v>0.30148370189371959</v>
      </c>
      <c r="I1469" s="35">
        <f t="shared" si="53"/>
        <v>-1.1990393210132635</v>
      </c>
      <c r="N1469" s="30"/>
      <c r="X1469" s="30"/>
    </row>
    <row r="1470" spans="3:24">
      <c r="C1470" t="s">
        <v>1471</v>
      </c>
      <c r="D1470" s="26">
        <v>0.4519010299933981</v>
      </c>
      <c r="F1470" s="30"/>
      <c r="H1470" s="34">
        <f t="shared" si="52"/>
        <v>0.28972008573858354</v>
      </c>
      <c r="I1470" s="35">
        <f t="shared" si="53"/>
        <v>-1.2388400437190361</v>
      </c>
      <c r="N1470" s="30"/>
      <c r="X1470" s="30"/>
    </row>
    <row r="1471" spans="3:24">
      <c r="C1471" t="s">
        <v>1472</v>
      </c>
      <c r="D1471" s="26">
        <v>2.159188733407944</v>
      </c>
      <c r="F1471" s="30"/>
      <c r="H1471" s="34">
        <f t="shared" si="52"/>
        <v>0.16284462332767036</v>
      </c>
      <c r="I1471" s="35">
        <f t="shared" si="53"/>
        <v>-1.8149587639076685</v>
      </c>
      <c r="N1471" s="30"/>
      <c r="X1471" s="30"/>
    </row>
    <row r="1472" spans="3:24">
      <c r="C1472" t="s">
        <v>1473</v>
      </c>
      <c r="D1472" s="26">
        <v>10.584917032284377</v>
      </c>
      <c r="F1472" s="30"/>
      <c r="H1472" s="34">
        <f t="shared" si="52"/>
        <v>9.4835784589722503E-3</v>
      </c>
      <c r="I1472" s="35">
        <f t="shared" si="53"/>
        <v>-4.6581935593656789</v>
      </c>
      <c r="N1472" s="30"/>
      <c r="X1472" s="30"/>
    </row>
    <row r="1473" spans="3:24">
      <c r="C1473" t="s">
        <v>1474</v>
      </c>
      <c r="D1473" s="26">
        <v>5.9151123654270759</v>
      </c>
      <c r="F1473" s="30"/>
      <c r="H1473" s="34">
        <f t="shared" si="52"/>
        <v>4.5849863372564928E-2</v>
      </c>
      <c r="I1473" s="35">
        <f t="shared" si="53"/>
        <v>-3.0823830601627304</v>
      </c>
      <c r="N1473" s="30"/>
      <c r="X1473" s="30"/>
    </row>
    <row r="1474" spans="3:24">
      <c r="C1474" t="s">
        <v>1475</v>
      </c>
      <c r="D1474" s="26">
        <v>8.8423097682696454</v>
      </c>
      <c r="F1474" s="30"/>
      <c r="H1474" s="34">
        <f t="shared" si="52"/>
        <v>1.7074718366833122E-2</v>
      </c>
      <c r="I1474" s="35">
        <f t="shared" si="53"/>
        <v>-4.0701563675510233</v>
      </c>
      <c r="N1474" s="30"/>
      <c r="X1474" s="30"/>
    </row>
    <row r="1475" spans="3:24">
      <c r="C1475" t="s">
        <v>1476</v>
      </c>
      <c r="D1475" s="26">
        <v>1.1357921653918055</v>
      </c>
      <c r="F1475" s="30"/>
      <c r="H1475" s="34">
        <f t="shared" si="52"/>
        <v>0.2300135869576804</v>
      </c>
      <c r="I1475" s="35">
        <f t="shared" si="53"/>
        <v>-1.4696168980746804</v>
      </c>
      <c r="N1475" s="30"/>
      <c r="X1475" s="30"/>
    </row>
    <row r="1476" spans="3:24">
      <c r="C1476" t="s">
        <v>1477</v>
      </c>
      <c r="D1476" s="26">
        <v>0.43031760259163498</v>
      </c>
      <c r="F1476" s="30"/>
      <c r="H1476" s="34">
        <f t="shared" si="52"/>
        <v>0.29183789474078453</v>
      </c>
      <c r="I1476" s="35">
        <f t="shared" si="53"/>
        <v>-1.2315567858667602</v>
      </c>
      <c r="N1476" s="30"/>
      <c r="X1476" s="30"/>
    </row>
    <row r="1477" spans="3:24">
      <c r="C1477" t="s">
        <v>1478</v>
      </c>
      <c r="D1477" s="26">
        <v>9.9186854477404468E-2</v>
      </c>
      <c r="F1477" s="30"/>
      <c r="H1477" s="34">
        <f t="shared" si="52"/>
        <v>0.32633925323644258</v>
      </c>
      <c r="I1477" s="35">
        <f t="shared" si="53"/>
        <v>-1.11981778462102</v>
      </c>
      <c r="N1477" s="30"/>
      <c r="X1477" s="30"/>
    </row>
    <row r="1478" spans="3:24">
      <c r="C1478" t="s">
        <v>1479</v>
      </c>
      <c r="D1478" s="26">
        <v>6.362217637636558E-2</v>
      </c>
      <c r="F1478" s="30"/>
      <c r="H1478" s="34">
        <f t="shared" si="52"/>
        <v>0.33027930659330251</v>
      </c>
      <c r="I1478" s="35">
        <f t="shared" si="53"/>
        <v>-1.1078165988861772</v>
      </c>
      <c r="N1478" s="30"/>
      <c r="X1478" s="30"/>
    </row>
    <row r="1479" spans="3:24">
      <c r="C1479" t="s">
        <v>1480</v>
      </c>
      <c r="D1479" s="26">
        <v>1.223798374308857</v>
      </c>
      <c r="F1479" s="30"/>
      <c r="H1479" s="34">
        <f t="shared" si="52"/>
        <v>0.22328321096388606</v>
      </c>
      <c r="I1479" s="35">
        <f t="shared" si="53"/>
        <v>-1.499314308972997</v>
      </c>
      <c r="N1479" s="30"/>
      <c r="X1479" s="30"/>
    </row>
    <row r="1480" spans="3:24">
      <c r="C1480" t="s">
        <v>1481</v>
      </c>
      <c r="D1480" s="26">
        <v>4.6533535280889513</v>
      </c>
      <c r="F1480" s="30"/>
      <c r="H1480" s="34">
        <f t="shared" si="52"/>
        <v>7.0185986066064576E-2</v>
      </c>
      <c r="I1480" s="35">
        <f t="shared" si="53"/>
        <v>-2.6566066165673692</v>
      </c>
      <c r="N1480" s="30"/>
      <c r="X1480" s="30"/>
    </row>
    <row r="1481" spans="3:24">
      <c r="C1481" t="s">
        <v>1482</v>
      </c>
      <c r="D1481" s="26">
        <v>0.70339545392516323</v>
      </c>
      <c r="F1481" s="30"/>
      <c r="H1481" s="34">
        <f t="shared" si="52"/>
        <v>0.26614712419341147</v>
      </c>
      <c r="I1481" s="35">
        <f t="shared" si="53"/>
        <v>-1.3237060246315484</v>
      </c>
      <c r="N1481" s="30"/>
      <c r="X1481" s="30"/>
    </row>
    <row r="1482" spans="3:24">
      <c r="C1482" t="s">
        <v>1483</v>
      </c>
      <c r="D1482" s="26">
        <v>6.4924110147365433</v>
      </c>
      <c r="F1482" s="30"/>
      <c r="H1482" s="34">
        <f t="shared" ref="H1482:H1545" si="54">lambdagorro*EXP(-lambdagorro*D1482)</f>
        <v>3.7734117343943399E-2</v>
      </c>
      <c r="I1482" s="35">
        <f t="shared" si="53"/>
        <v>-3.2771906244306725</v>
      </c>
      <c r="N1482" s="30"/>
      <c r="X1482" s="30"/>
    </row>
    <row r="1483" spans="3:24">
      <c r="C1483" t="s">
        <v>1484</v>
      </c>
      <c r="D1483" s="26">
        <v>2.5036000325149317</v>
      </c>
      <c r="F1483" s="30"/>
      <c r="H1483" s="34">
        <f t="shared" si="54"/>
        <v>0.14497713419790836</v>
      </c>
      <c r="I1483" s="35">
        <f t="shared" ref="I1483:I1546" si="55">LN(H1483)</f>
        <v>-1.9311792441835949</v>
      </c>
      <c r="N1483" s="30"/>
      <c r="X1483" s="30"/>
    </row>
    <row r="1484" spans="3:24">
      <c r="C1484" t="s">
        <v>1485</v>
      </c>
      <c r="D1484" s="26">
        <v>7.2721837437592924</v>
      </c>
      <c r="F1484" s="30"/>
      <c r="H1484" s="34">
        <f t="shared" si="54"/>
        <v>2.9003974321604665E-2</v>
      </c>
      <c r="I1484" s="35">
        <f t="shared" si="55"/>
        <v>-3.5403224128129751</v>
      </c>
      <c r="N1484" s="30"/>
      <c r="X1484" s="30"/>
    </row>
    <row r="1485" spans="3:24">
      <c r="C1485" t="s">
        <v>1486</v>
      </c>
      <c r="D1485" s="26">
        <v>1.2817820802804887</v>
      </c>
      <c r="F1485" s="30"/>
      <c r="H1485" s="34">
        <f t="shared" si="54"/>
        <v>0.21895682313476414</v>
      </c>
      <c r="I1485" s="35">
        <f t="shared" si="55"/>
        <v>-1.5188807232389465</v>
      </c>
      <c r="N1485" s="30"/>
      <c r="X1485" s="30"/>
    </row>
    <row r="1486" spans="3:24">
      <c r="C1486" t="s">
        <v>1487</v>
      </c>
      <c r="D1486" s="26">
        <v>0.18428936564878451</v>
      </c>
      <c r="F1486" s="30"/>
      <c r="H1486" s="34">
        <f t="shared" si="54"/>
        <v>0.31710087054929836</v>
      </c>
      <c r="I1486" s="35">
        <f t="shared" si="55"/>
        <v>-1.1485353520953461</v>
      </c>
      <c r="N1486" s="30"/>
      <c r="X1486" s="30"/>
    </row>
    <row r="1487" spans="3:24">
      <c r="C1487" t="s">
        <v>1488</v>
      </c>
      <c r="D1487" s="26">
        <v>2.1013316306006575</v>
      </c>
      <c r="F1487" s="30"/>
      <c r="H1487" s="34">
        <f t="shared" si="54"/>
        <v>0.16605519075246225</v>
      </c>
      <c r="I1487" s="35">
        <f t="shared" si="55"/>
        <v>-1.7954350714705407</v>
      </c>
      <c r="N1487" s="30"/>
      <c r="X1487" s="30"/>
    </row>
    <row r="1488" spans="3:24">
      <c r="C1488" t="s">
        <v>1489</v>
      </c>
      <c r="D1488" s="26">
        <v>3.4033035716012101</v>
      </c>
      <c r="F1488" s="30"/>
      <c r="H1488" s="34">
        <f t="shared" si="54"/>
        <v>0.10701553191293058</v>
      </c>
      <c r="I1488" s="35">
        <f t="shared" si="55"/>
        <v>-2.2347812969898717</v>
      </c>
      <c r="N1488" s="30"/>
      <c r="X1488" s="30"/>
    </row>
    <row r="1489" spans="3:24">
      <c r="C1489" t="s">
        <v>1490</v>
      </c>
      <c r="D1489" s="26">
        <v>0.67208355438254097</v>
      </c>
      <c r="F1489" s="30"/>
      <c r="H1489" s="34">
        <f t="shared" si="54"/>
        <v>0.26897417027240761</v>
      </c>
      <c r="I1489" s="35">
        <f t="shared" si="55"/>
        <v>-1.3131399252828024</v>
      </c>
      <c r="N1489" s="30"/>
      <c r="X1489" s="30"/>
    </row>
    <row r="1490" spans="3:24">
      <c r="C1490" t="s">
        <v>1491</v>
      </c>
      <c r="D1490" s="26">
        <v>11.144000939228718</v>
      </c>
      <c r="F1490" s="30"/>
      <c r="H1490" s="34">
        <f t="shared" si="54"/>
        <v>7.8530395550704783E-3</v>
      </c>
      <c r="I1490" s="35">
        <f t="shared" si="55"/>
        <v>-4.8468546176645475</v>
      </c>
      <c r="N1490" s="30"/>
      <c r="X1490" s="30"/>
    </row>
    <row r="1491" spans="3:24">
      <c r="C1491" t="s">
        <v>1492</v>
      </c>
      <c r="D1491" s="26">
        <v>1.4864464837260645</v>
      </c>
      <c r="F1491" s="30"/>
      <c r="H1491" s="34">
        <f t="shared" si="54"/>
        <v>0.20434530081138569</v>
      </c>
      <c r="I1491" s="35">
        <f t="shared" si="55"/>
        <v>-1.587944065021011</v>
      </c>
      <c r="N1491" s="30"/>
      <c r="X1491" s="30"/>
    </row>
    <row r="1492" spans="3:24">
      <c r="C1492" t="s">
        <v>1493</v>
      </c>
      <c r="D1492" s="26">
        <v>1.862008864410468</v>
      </c>
      <c r="F1492" s="30"/>
      <c r="H1492" s="34">
        <f t="shared" si="54"/>
        <v>0.18002197051156901</v>
      </c>
      <c r="I1492" s="35">
        <f t="shared" si="55"/>
        <v>-1.7146763771428413</v>
      </c>
      <c r="N1492" s="30"/>
      <c r="X1492" s="30"/>
    </row>
    <row r="1493" spans="3:24">
      <c r="C1493" t="s">
        <v>1494</v>
      </c>
      <c r="D1493" s="26">
        <v>0.52966139495193498</v>
      </c>
      <c r="F1493" s="30"/>
      <c r="H1493" s="34">
        <f t="shared" si="54"/>
        <v>0.28221671009036986</v>
      </c>
      <c r="I1493" s="35">
        <f t="shared" si="55"/>
        <v>-1.2650800276723648</v>
      </c>
      <c r="N1493" s="30"/>
      <c r="X1493" s="30"/>
    </row>
    <row r="1494" spans="3:24">
      <c r="C1494" t="s">
        <v>1495</v>
      </c>
      <c r="D1494" s="26">
        <v>1.8471570138113642</v>
      </c>
      <c r="F1494" s="30"/>
      <c r="H1494" s="34">
        <f t="shared" si="54"/>
        <v>0.18092645285048675</v>
      </c>
      <c r="I1494" s="35">
        <f t="shared" si="55"/>
        <v>-1.7096646681365175</v>
      </c>
      <c r="N1494" s="30"/>
      <c r="X1494" s="30"/>
    </row>
    <row r="1495" spans="3:24">
      <c r="C1495" t="s">
        <v>1496</v>
      </c>
      <c r="D1495" s="26">
        <v>3.7943899865514616</v>
      </c>
      <c r="F1495" s="30"/>
      <c r="H1495" s="34">
        <f t="shared" si="54"/>
        <v>9.3784831763453008E-2</v>
      </c>
      <c r="I1495" s="35">
        <f t="shared" si="55"/>
        <v>-2.366752144324904</v>
      </c>
      <c r="N1495" s="30"/>
      <c r="X1495" s="30"/>
    </row>
    <row r="1496" spans="3:24">
      <c r="C1496" t="s">
        <v>1497</v>
      </c>
      <c r="D1496" s="26">
        <v>1.3007778502211034</v>
      </c>
      <c r="F1496" s="30"/>
      <c r="H1496" s="34">
        <f t="shared" si="54"/>
        <v>0.21755778524766428</v>
      </c>
      <c r="I1496" s="35">
        <f t="shared" si="55"/>
        <v>-1.5252907844402877</v>
      </c>
      <c r="N1496" s="30"/>
      <c r="X1496" s="30"/>
    </row>
    <row r="1497" spans="3:24">
      <c r="C1497" t="s">
        <v>1498</v>
      </c>
      <c r="D1497" s="26">
        <v>3.0813846645837932</v>
      </c>
      <c r="F1497" s="30"/>
      <c r="H1497" s="34">
        <f t="shared" si="54"/>
        <v>0.11929560365106974</v>
      </c>
      <c r="I1497" s="35">
        <f t="shared" si="55"/>
        <v>-2.1261508017637456</v>
      </c>
      <c r="N1497" s="30"/>
      <c r="X1497" s="30"/>
    </row>
    <row r="1498" spans="3:24">
      <c r="C1498" t="s">
        <v>1499</v>
      </c>
      <c r="D1498" s="26">
        <v>3.0255159531120586</v>
      </c>
      <c r="F1498" s="30"/>
      <c r="H1498" s="34">
        <f t="shared" si="54"/>
        <v>0.12156598398376463</v>
      </c>
      <c r="I1498" s="35">
        <f t="shared" si="55"/>
        <v>-2.1072980855593761</v>
      </c>
      <c r="N1498" s="30"/>
      <c r="X1498" s="30"/>
    </row>
    <row r="1499" spans="3:24">
      <c r="C1499" t="s">
        <v>1500</v>
      </c>
      <c r="D1499" s="26">
        <v>0.1630024059902743</v>
      </c>
      <c r="F1499" s="30"/>
      <c r="H1499" s="34">
        <f t="shared" si="54"/>
        <v>0.31938687512584241</v>
      </c>
      <c r="I1499" s="35">
        <f t="shared" si="55"/>
        <v>-1.141352136325303</v>
      </c>
      <c r="N1499" s="30"/>
      <c r="X1499" s="30"/>
    </row>
    <row r="1500" spans="3:24">
      <c r="C1500" t="s">
        <v>1501</v>
      </c>
      <c r="D1500" s="26">
        <v>9.7766952655010186</v>
      </c>
      <c r="F1500" s="30"/>
      <c r="H1500" s="34">
        <f t="shared" si="54"/>
        <v>1.2457134909835963E-2</v>
      </c>
      <c r="I1500" s="35">
        <f t="shared" si="55"/>
        <v>-4.3854617350946032</v>
      </c>
      <c r="N1500" s="30"/>
      <c r="X1500" s="30"/>
    </row>
    <row r="1501" spans="3:24">
      <c r="C1501" t="s">
        <v>1502</v>
      </c>
      <c r="D1501" s="26">
        <v>2.0750689753980285</v>
      </c>
      <c r="F1501" s="30"/>
      <c r="H1501" s="34">
        <f t="shared" si="54"/>
        <v>0.1675333533079692</v>
      </c>
      <c r="I1501" s="35">
        <f t="shared" si="55"/>
        <v>-1.7865728233129317</v>
      </c>
      <c r="N1501" s="30"/>
      <c r="X1501" s="30"/>
    </row>
    <row r="1502" spans="3:24">
      <c r="C1502" t="s">
        <v>1503</v>
      </c>
      <c r="D1502" s="26">
        <v>1.1459210935575601</v>
      </c>
      <c r="F1502" s="30"/>
      <c r="H1502" s="34">
        <f t="shared" si="54"/>
        <v>0.22922874852027328</v>
      </c>
      <c r="I1502" s="35">
        <f t="shared" si="55"/>
        <v>-1.4730348721630935</v>
      </c>
      <c r="N1502" s="30"/>
      <c r="X1502" s="30"/>
    </row>
    <row r="1503" spans="3:24">
      <c r="C1503" t="s">
        <v>1504</v>
      </c>
      <c r="D1503" s="26">
        <v>0.47971297541731139</v>
      </c>
      <c r="F1503" s="30"/>
      <c r="H1503" s="34">
        <f t="shared" si="54"/>
        <v>0.28701376725112721</v>
      </c>
      <c r="I1503" s="35">
        <f t="shared" si="55"/>
        <v>-1.2482250948568938</v>
      </c>
      <c r="N1503" s="30"/>
      <c r="X1503" s="30"/>
    </row>
    <row r="1504" spans="3:24">
      <c r="C1504" t="s">
        <v>1505</v>
      </c>
      <c r="D1504" s="26">
        <v>0.61079994943280558</v>
      </c>
      <c r="F1504" s="30"/>
      <c r="H1504" s="34">
        <f t="shared" si="54"/>
        <v>0.27459445722236664</v>
      </c>
      <c r="I1504" s="35">
        <f t="shared" si="55"/>
        <v>-1.2924599707668911</v>
      </c>
      <c r="N1504" s="30"/>
      <c r="X1504" s="30"/>
    </row>
    <row r="1505" spans="3:24">
      <c r="C1505" t="s">
        <v>1506</v>
      </c>
      <c r="D1505" s="26">
        <v>2.9488623958558575</v>
      </c>
      <c r="F1505" s="30"/>
      <c r="H1505" s="34">
        <f t="shared" si="54"/>
        <v>0.1247514912779993</v>
      </c>
      <c r="I1505" s="35">
        <f t="shared" si="55"/>
        <v>-2.0814315902897</v>
      </c>
      <c r="N1505" s="30"/>
      <c r="X1505" s="30"/>
    </row>
    <row r="1506" spans="3:24">
      <c r="C1506" t="s">
        <v>1507</v>
      </c>
      <c r="D1506" s="26">
        <v>0.41713549028522046</v>
      </c>
      <c r="F1506" s="30"/>
      <c r="H1506" s="34">
        <f t="shared" si="54"/>
        <v>0.29313895751677932</v>
      </c>
      <c r="I1506" s="35">
        <f t="shared" si="55"/>
        <v>-1.2271085246532778</v>
      </c>
      <c r="N1506" s="30"/>
      <c r="X1506" s="30"/>
    </row>
    <row r="1507" spans="3:24">
      <c r="C1507" t="s">
        <v>1508</v>
      </c>
      <c r="D1507" s="26">
        <v>0.50871187831002262</v>
      </c>
      <c r="F1507" s="30"/>
      <c r="H1507" s="34">
        <f t="shared" si="54"/>
        <v>0.28421886649317935</v>
      </c>
      <c r="I1507" s="35">
        <f t="shared" si="55"/>
        <v>-1.2580106809581759</v>
      </c>
      <c r="N1507" s="30"/>
      <c r="X1507" s="30"/>
    </row>
    <row r="1508" spans="3:24">
      <c r="C1508" t="s">
        <v>1509</v>
      </c>
      <c r="D1508" s="26">
        <v>4.2172268999055822</v>
      </c>
      <c r="F1508" s="30"/>
      <c r="H1508" s="34">
        <f t="shared" si="54"/>
        <v>8.1313998435017451E-2</v>
      </c>
      <c r="I1508" s="35">
        <f t="shared" si="55"/>
        <v>-2.5094370947775335</v>
      </c>
      <c r="N1508" s="30"/>
      <c r="X1508" s="30"/>
    </row>
    <row r="1509" spans="3:24">
      <c r="C1509" t="s">
        <v>1510</v>
      </c>
      <c r="D1509" s="26">
        <v>3.4869688434241191</v>
      </c>
      <c r="F1509" s="30"/>
      <c r="H1509" s="34">
        <f t="shared" si="54"/>
        <v>0.1040364591330033</v>
      </c>
      <c r="I1509" s="35">
        <f t="shared" si="55"/>
        <v>-2.2630138726890037</v>
      </c>
      <c r="N1509" s="30"/>
      <c r="X1509" s="30"/>
    </row>
    <row r="1510" spans="3:24">
      <c r="C1510" t="s">
        <v>1511</v>
      </c>
      <c r="D1510" s="26">
        <v>0.51475231917268904</v>
      </c>
      <c r="F1510" s="30"/>
      <c r="H1510" s="34">
        <f t="shared" si="54"/>
        <v>0.28364012546321099</v>
      </c>
      <c r="I1510" s="35">
        <f t="shared" si="55"/>
        <v>-1.260049008213866</v>
      </c>
      <c r="N1510" s="30"/>
      <c r="X1510" s="30"/>
    </row>
    <row r="1511" spans="3:24">
      <c r="C1511" t="s">
        <v>1512</v>
      </c>
      <c r="D1511" s="26">
        <v>1.0168679225070434</v>
      </c>
      <c r="F1511" s="30"/>
      <c r="H1511" s="34">
        <f t="shared" si="54"/>
        <v>0.23943188765742493</v>
      </c>
      <c r="I1511" s="35">
        <f t="shared" si="55"/>
        <v>-1.4294862964935038</v>
      </c>
      <c r="N1511" s="30"/>
      <c r="X1511" s="30"/>
    </row>
    <row r="1512" spans="3:24">
      <c r="C1512" t="s">
        <v>1513</v>
      </c>
      <c r="D1512" s="26">
        <v>3.0289295792746191</v>
      </c>
      <c r="F1512" s="30"/>
      <c r="H1512" s="34">
        <f t="shared" si="54"/>
        <v>0.12142603066827233</v>
      </c>
      <c r="I1512" s="35">
        <f t="shared" si="55"/>
        <v>-2.1084500026803417</v>
      </c>
      <c r="N1512" s="30"/>
      <c r="X1512" s="30"/>
    </row>
    <row r="1513" spans="3:24">
      <c r="C1513" t="s">
        <v>1514</v>
      </c>
      <c r="D1513" s="26">
        <v>0.29960079478283874</v>
      </c>
      <c r="F1513" s="30"/>
      <c r="H1513" s="34">
        <f t="shared" si="54"/>
        <v>0.3049989877150126</v>
      </c>
      <c r="I1513" s="35">
        <f t="shared" si="55"/>
        <v>-1.187446821347405</v>
      </c>
      <c r="N1513" s="30"/>
      <c r="X1513" s="30"/>
    </row>
    <row r="1514" spans="3:24">
      <c r="C1514" t="s">
        <v>1515</v>
      </c>
      <c r="D1514" s="26">
        <v>3.7146854921074852</v>
      </c>
      <c r="F1514" s="30"/>
      <c r="H1514" s="34">
        <f t="shared" si="54"/>
        <v>9.634149883305039E-2</v>
      </c>
      <c r="I1514" s="35">
        <f t="shared" si="55"/>
        <v>-2.3398561201571511</v>
      </c>
      <c r="N1514" s="30"/>
      <c r="X1514" s="30"/>
    </row>
    <row r="1515" spans="3:24">
      <c r="C1515" t="s">
        <v>1516</v>
      </c>
      <c r="D1515" s="26">
        <v>9.1122665369791491</v>
      </c>
      <c r="F1515" s="30"/>
      <c r="H1515" s="34">
        <f t="shared" si="54"/>
        <v>1.5588023139449179E-2</v>
      </c>
      <c r="I1515" s="35">
        <f t="shared" si="55"/>
        <v>-4.1612524070668746</v>
      </c>
      <c r="N1515" s="30"/>
      <c r="X1515" s="30"/>
    </row>
    <row r="1516" spans="3:24">
      <c r="C1516" t="s">
        <v>1517</v>
      </c>
      <c r="D1516" s="26">
        <v>9.0585109392467622</v>
      </c>
      <c r="F1516" s="30"/>
      <c r="H1516" s="34">
        <f t="shared" si="54"/>
        <v>1.5873364640720755E-2</v>
      </c>
      <c r="I1516" s="35">
        <f t="shared" si="55"/>
        <v>-4.1431127542675137</v>
      </c>
      <c r="N1516" s="30"/>
      <c r="X1516" s="30"/>
    </row>
    <row r="1517" spans="3:24">
      <c r="C1517" t="s">
        <v>1518</v>
      </c>
      <c r="D1517" s="26">
        <v>2.6302249251719978</v>
      </c>
      <c r="F1517" s="30"/>
      <c r="H1517" s="34">
        <f t="shared" si="54"/>
        <v>0.13891286607889897</v>
      </c>
      <c r="I1517" s="35">
        <f t="shared" si="55"/>
        <v>-1.9739084051537765</v>
      </c>
      <c r="N1517" s="30"/>
      <c r="X1517" s="30"/>
    </row>
    <row r="1518" spans="3:24">
      <c r="C1518" t="s">
        <v>1519</v>
      </c>
      <c r="D1518" s="26">
        <v>2.9404399001662278</v>
      </c>
      <c r="F1518" s="30"/>
      <c r="H1518" s="34">
        <f t="shared" si="54"/>
        <v>0.12510655731105322</v>
      </c>
      <c r="I1518" s="35">
        <f t="shared" si="55"/>
        <v>-2.0785894463277894</v>
      </c>
      <c r="N1518" s="30"/>
      <c r="X1518" s="30"/>
    </row>
    <row r="1519" spans="3:24">
      <c r="C1519" t="s">
        <v>1520</v>
      </c>
      <c r="D1519" s="26">
        <v>3.3959734294093815</v>
      </c>
      <c r="F1519" s="30"/>
      <c r="H1519" s="34">
        <f t="shared" si="54"/>
        <v>0.10728056599164788</v>
      </c>
      <c r="I1519" s="35">
        <f t="shared" si="55"/>
        <v>-2.2323077641869871</v>
      </c>
      <c r="N1519" s="30"/>
      <c r="X1519" s="30"/>
    </row>
    <row r="1520" spans="3:24">
      <c r="C1520" t="s">
        <v>1521</v>
      </c>
      <c r="D1520" s="26">
        <v>0.46921768143127307</v>
      </c>
      <c r="F1520" s="30"/>
      <c r="H1520" s="34">
        <f t="shared" si="54"/>
        <v>0.28803205821170669</v>
      </c>
      <c r="I1520" s="35">
        <f t="shared" si="55"/>
        <v>-1.2446834918059568</v>
      </c>
      <c r="N1520" s="30"/>
      <c r="X1520" s="30"/>
    </row>
    <row r="1521" spans="3:24">
      <c r="C1521" t="s">
        <v>1522</v>
      </c>
      <c r="D1521" s="26">
        <v>3.374573340612967</v>
      </c>
      <c r="F1521" s="30"/>
      <c r="H1521" s="34">
        <f t="shared" si="54"/>
        <v>0.10805808489243442</v>
      </c>
      <c r="I1521" s="35">
        <f t="shared" si="55"/>
        <v>-2.2250863733548178</v>
      </c>
      <c r="N1521" s="30"/>
      <c r="X1521" s="30"/>
    </row>
    <row r="1522" spans="3:24">
      <c r="C1522" t="s">
        <v>1523</v>
      </c>
      <c r="D1522" s="26">
        <v>0.18369751168501425</v>
      </c>
      <c r="F1522" s="30"/>
      <c r="H1522" s="34">
        <f t="shared" si="54"/>
        <v>0.31716420800869927</v>
      </c>
      <c r="I1522" s="35">
        <f t="shared" si="55"/>
        <v>-1.1483356328872338</v>
      </c>
      <c r="N1522" s="30"/>
      <c r="X1522" s="30"/>
    </row>
    <row r="1523" spans="3:24">
      <c r="C1523" t="s">
        <v>1524</v>
      </c>
      <c r="D1523" s="26">
        <v>1.5664821349572888</v>
      </c>
      <c r="F1523" s="30"/>
      <c r="H1523" s="34">
        <f t="shared" si="54"/>
        <v>0.19890024984747276</v>
      </c>
      <c r="I1523" s="35">
        <f t="shared" si="55"/>
        <v>-1.6149518369768319</v>
      </c>
      <c r="N1523" s="30"/>
      <c r="X1523" s="30"/>
    </row>
    <row r="1524" spans="3:24">
      <c r="C1524" t="s">
        <v>1525</v>
      </c>
      <c r="D1524" s="26">
        <v>3.4343728636352755</v>
      </c>
      <c r="F1524" s="30"/>
      <c r="H1524" s="34">
        <f t="shared" si="54"/>
        <v>0.10589941725044356</v>
      </c>
      <c r="I1524" s="35">
        <f t="shared" si="55"/>
        <v>-2.2452655292185897</v>
      </c>
      <c r="N1524" s="30"/>
      <c r="X1524" s="30"/>
    </row>
    <row r="1525" spans="3:24">
      <c r="C1525" t="s">
        <v>1526</v>
      </c>
      <c r="D1525" s="26">
        <v>2.6924294191151565</v>
      </c>
      <c r="F1525" s="30"/>
      <c r="H1525" s="34">
        <f t="shared" si="54"/>
        <v>0.13602737718340543</v>
      </c>
      <c r="I1525" s="35">
        <f t="shared" si="55"/>
        <v>-1.9948991106856213</v>
      </c>
      <c r="N1525" s="30"/>
      <c r="X1525" s="30"/>
    </row>
    <row r="1526" spans="3:24">
      <c r="C1526" t="s">
        <v>1527</v>
      </c>
      <c r="D1526" s="26">
        <v>1.5356928132610015</v>
      </c>
      <c r="F1526" s="30"/>
      <c r="H1526" s="34">
        <f t="shared" si="54"/>
        <v>0.20097754776294932</v>
      </c>
      <c r="I1526" s="35">
        <f t="shared" si="55"/>
        <v>-1.6045620798341633</v>
      </c>
      <c r="N1526" s="30"/>
      <c r="X1526" s="30"/>
    </row>
    <row r="1527" spans="3:24">
      <c r="C1527" t="s">
        <v>1528</v>
      </c>
      <c r="D1527" s="26">
        <v>0.68910698911228963</v>
      </c>
      <c r="F1527" s="30"/>
      <c r="H1527" s="34">
        <f t="shared" si="54"/>
        <v>0.26743347682522023</v>
      </c>
      <c r="I1527" s="35">
        <f t="shared" si="55"/>
        <v>-1.3188844283387915</v>
      </c>
      <c r="N1527" s="30"/>
      <c r="X1527" s="30"/>
    </row>
    <row r="1528" spans="3:24">
      <c r="C1528" t="s">
        <v>1529</v>
      </c>
      <c r="D1528" s="26">
        <v>0.47977198127369292</v>
      </c>
      <c r="F1528" s="30"/>
      <c r="H1528" s="34">
        <f t="shared" si="54"/>
        <v>0.28700805248057454</v>
      </c>
      <c r="I1528" s="35">
        <f t="shared" si="55"/>
        <v>-1.2482450061925134</v>
      </c>
      <c r="N1528" s="30"/>
      <c r="X1528" s="30"/>
    </row>
    <row r="1529" spans="3:24">
      <c r="C1529" t="s">
        <v>1530</v>
      </c>
      <c r="D1529" s="26">
        <v>2.4994134547972773</v>
      </c>
      <c r="F1529" s="30"/>
      <c r="H1529" s="34">
        <f t="shared" si="54"/>
        <v>0.14518209497240034</v>
      </c>
      <c r="I1529" s="35">
        <f t="shared" si="55"/>
        <v>-1.929766497057354</v>
      </c>
      <c r="N1529" s="30"/>
      <c r="X1529" s="30"/>
    </row>
    <row r="1530" spans="3:24">
      <c r="C1530" t="s">
        <v>1531</v>
      </c>
      <c r="D1530" s="26">
        <v>1.7714526362596457</v>
      </c>
      <c r="F1530" s="30"/>
      <c r="H1530" s="34">
        <f t="shared" si="54"/>
        <v>0.18560797876994628</v>
      </c>
      <c r="I1530" s="35">
        <f t="shared" si="55"/>
        <v>-1.6841184704918295</v>
      </c>
      <c r="N1530" s="30"/>
      <c r="X1530" s="30"/>
    </row>
    <row r="1531" spans="3:24">
      <c r="C1531" t="s">
        <v>1532</v>
      </c>
      <c r="D1531" s="26">
        <v>2.4152375112125193</v>
      </c>
      <c r="F1531" s="30"/>
      <c r="H1531" s="34">
        <f t="shared" si="54"/>
        <v>0.14936510564920608</v>
      </c>
      <c r="I1531" s="35">
        <f t="shared" si="55"/>
        <v>-1.901361596821892</v>
      </c>
      <c r="N1531" s="30"/>
      <c r="X1531" s="30"/>
    </row>
    <row r="1532" spans="3:24">
      <c r="C1532" t="s">
        <v>1533</v>
      </c>
      <c r="D1532" s="26">
        <v>3.0415285404984305</v>
      </c>
      <c r="F1532" s="30"/>
      <c r="H1532" s="34">
        <f t="shared" si="54"/>
        <v>0.12091088631600418</v>
      </c>
      <c r="I1532" s="35">
        <f t="shared" si="55"/>
        <v>-2.112701481444847</v>
      </c>
      <c r="N1532" s="30"/>
      <c r="X1532" s="30"/>
    </row>
    <row r="1533" spans="3:24">
      <c r="C1533" t="s">
        <v>1534</v>
      </c>
      <c r="D1533" s="26">
        <v>0.78795246632629334</v>
      </c>
      <c r="F1533" s="30"/>
      <c r="H1533" s="34">
        <f t="shared" si="54"/>
        <v>0.25866033772921265</v>
      </c>
      <c r="I1533" s="35">
        <f t="shared" si="55"/>
        <v>-1.3522395153080669</v>
      </c>
      <c r="N1533" s="30"/>
      <c r="X1533" s="30"/>
    </row>
    <row r="1534" spans="3:24">
      <c r="C1534" t="s">
        <v>1535</v>
      </c>
      <c r="D1534" s="26">
        <v>3.1064093163594735</v>
      </c>
      <c r="F1534" s="30"/>
      <c r="H1534" s="34">
        <f t="shared" si="54"/>
        <v>0.11829245486948106</v>
      </c>
      <c r="I1534" s="35">
        <f t="shared" si="55"/>
        <v>-2.1345952896642539</v>
      </c>
      <c r="N1534" s="30"/>
      <c r="X1534" s="30"/>
    </row>
    <row r="1535" spans="3:24">
      <c r="C1535" t="s">
        <v>1536</v>
      </c>
      <c r="D1535" s="26">
        <v>9.6137279049448673E-2</v>
      </c>
      <c r="F1535" s="30"/>
      <c r="H1535" s="34">
        <f t="shared" si="54"/>
        <v>0.32667525182161478</v>
      </c>
      <c r="I1535" s="35">
        <f t="shared" si="55"/>
        <v>-1.1187887152443949</v>
      </c>
      <c r="N1535" s="30"/>
      <c r="X1535" s="30"/>
    </row>
    <row r="1536" spans="3:24">
      <c r="C1536" t="s">
        <v>1537</v>
      </c>
      <c r="D1536" s="26">
        <v>0.87850270780638462</v>
      </c>
      <c r="F1536" s="30"/>
      <c r="H1536" s="34">
        <f t="shared" si="54"/>
        <v>0.25087627196186635</v>
      </c>
      <c r="I1536" s="35">
        <f t="shared" si="55"/>
        <v>-1.3827954017763797</v>
      </c>
      <c r="N1536" s="30"/>
      <c r="X1536" s="30"/>
    </row>
    <row r="1537" spans="3:24">
      <c r="C1537" t="s">
        <v>1538</v>
      </c>
      <c r="D1537" s="26">
        <v>2.4029309677917752</v>
      </c>
      <c r="F1537" s="30"/>
      <c r="H1537" s="34">
        <f t="shared" si="54"/>
        <v>0.14998667929932943</v>
      </c>
      <c r="I1537" s="35">
        <f t="shared" si="55"/>
        <v>-1.8972087935003867</v>
      </c>
      <c r="N1537" s="30"/>
      <c r="X1537" s="30"/>
    </row>
    <row r="1538" spans="3:24">
      <c r="C1538" t="s">
        <v>1539</v>
      </c>
      <c r="D1538" s="26">
        <v>4.6093494224706131</v>
      </c>
      <c r="F1538" s="30"/>
      <c r="H1538" s="34">
        <f t="shared" si="54"/>
        <v>7.1235957050995891E-2</v>
      </c>
      <c r="I1538" s="35">
        <f t="shared" si="55"/>
        <v>-2.6417575732800667</v>
      </c>
      <c r="N1538" s="30"/>
      <c r="X1538" s="30"/>
    </row>
    <row r="1539" spans="3:24">
      <c r="C1539" t="s">
        <v>1540</v>
      </c>
      <c r="D1539" s="26">
        <v>0.10683488145973215</v>
      </c>
      <c r="F1539" s="30"/>
      <c r="H1539" s="34">
        <f t="shared" si="54"/>
        <v>0.3254981221028142</v>
      </c>
      <c r="I1539" s="35">
        <f t="shared" si="55"/>
        <v>-1.1223985866195434</v>
      </c>
      <c r="N1539" s="30"/>
      <c r="X1539" s="30"/>
    </row>
    <row r="1540" spans="3:24">
      <c r="C1540" t="s">
        <v>1541</v>
      </c>
      <c r="D1540" s="26">
        <v>1.9545286016211585</v>
      </c>
      <c r="F1540" s="30"/>
      <c r="H1540" s="34">
        <f t="shared" si="54"/>
        <v>0.17448842645434445</v>
      </c>
      <c r="I1540" s="35">
        <f t="shared" si="55"/>
        <v>-1.7458968635830632</v>
      </c>
      <c r="N1540" s="30"/>
      <c r="X1540" s="30"/>
    </row>
    <row r="1541" spans="3:24">
      <c r="C1541" t="s">
        <v>1542</v>
      </c>
      <c r="D1541" s="26">
        <v>1.3116623726287835</v>
      </c>
      <c r="F1541" s="30"/>
      <c r="H1541" s="34">
        <f t="shared" si="54"/>
        <v>0.21676017274034046</v>
      </c>
      <c r="I1541" s="35">
        <f t="shared" si="55"/>
        <v>-1.52896373136472</v>
      </c>
      <c r="N1541" s="30"/>
      <c r="X1541" s="30"/>
    </row>
    <row r="1542" spans="3:24">
      <c r="C1542" t="s">
        <v>1543</v>
      </c>
      <c r="D1542" s="26">
        <v>1.2102483282495033</v>
      </c>
      <c r="F1542" s="30"/>
      <c r="H1542" s="34">
        <f t="shared" si="54"/>
        <v>0.22430649307493095</v>
      </c>
      <c r="I1542" s="35">
        <f t="shared" si="55"/>
        <v>-1.4947418897031817</v>
      </c>
      <c r="N1542" s="30"/>
      <c r="X1542" s="30"/>
    </row>
    <row r="1543" spans="3:24">
      <c r="C1543" t="s">
        <v>1544</v>
      </c>
      <c r="D1543" s="26">
        <v>5.8677446698019056</v>
      </c>
      <c r="F1543" s="30"/>
      <c r="H1543" s="34">
        <f t="shared" si="54"/>
        <v>4.6588619505633727E-2</v>
      </c>
      <c r="I1543" s="35">
        <f t="shared" si="55"/>
        <v>-3.0663989842935728</v>
      </c>
      <c r="N1543" s="30"/>
      <c r="X1543" s="30"/>
    </row>
    <row r="1544" spans="3:24">
      <c r="C1544" t="s">
        <v>1545</v>
      </c>
      <c r="D1544" s="26">
        <v>5.9204482729449932</v>
      </c>
      <c r="F1544" s="30"/>
      <c r="H1544" s="34">
        <f t="shared" si="54"/>
        <v>4.5767381088038329E-2</v>
      </c>
      <c r="I1544" s="35">
        <f t="shared" si="55"/>
        <v>-3.0841836449172035</v>
      </c>
      <c r="N1544" s="30"/>
      <c r="X1544" s="30"/>
    </row>
    <row r="1545" spans="3:24">
      <c r="C1545" t="s">
        <v>1546</v>
      </c>
      <c r="D1545" s="26">
        <v>0.8837218789574246</v>
      </c>
      <c r="F1545" s="30"/>
      <c r="H1545" s="34">
        <f t="shared" si="54"/>
        <v>0.2504348194227084</v>
      </c>
      <c r="I1545" s="35">
        <f t="shared" si="55"/>
        <v>-1.3845565942209626</v>
      </c>
      <c r="N1545" s="30"/>
      <c r="X1545" s="30"/>
    </row>
    <row r="1546" spans="3:24">
      <c r="C1546" t="s">
        <v>1547</v>
      </c>
      <c r="D1546" s="26">
        <v>4.6136798739034592</v>
      </c>
      <c r="F1546" s="30"/>
      <c r="H1546" s="34">
        <f t="shared" ref="H1546:H1609" si="56">lambdagorro*EXP(-lambdagorro*D1546)</f>
        <v>7.1131936192775372E-2</v>
      </c>
      <c r="I1546" s="35">
        <f t="shared" si="55"/>
        <v>-2.6432188701267201</v>
      </c>
      <c r="N1546" s="30"/>
      <c r="X1546" s="30"/>
    </row>
    <row r="1547" spans="3:24">
      <c r="C1547" t="s">
        <v>1548</v>
      </c>
      <c r="D1547" s="26">
        <v>2.8566999820920258</v>
      </c>
      <c r="F1547" s="30"/>
      <c r="H1547" s="34">
        <f t="shared" si="56"/>
        <v>0.12869221168331971</v>
      </c>
      <c r="I1547" s="35">
        <f t="shared" ref="I1547:I1610" si="57">LN(H1547)</f>
        <v>-2.0503316814923007</v>
      </c>
      <c r="N1547" s="30"/>
      <c r="X1547" s="30"/>
    </row>
    <row r="1548" spans="3:24">
      <c r="C1548" t="s">
        <v>1549</v>
      </c>
      <c r="D1548" s="26">
        <v>1.7003025516864261</v>
      </c>
      <c r="F1548" s="30"/>
      <c r="H1548" s="34">
        <f t="shared" si="56"/>
        <v>0.19011823625278571</v>
      </c>
      <c r="I1548" s="35">
        <f t="shared" si="57"/>
        <v>-1.6601091043002643</v>
      </c>
      <c r="N1548" s="30"/>
      <c r="X1548" s="30"/>
    </row>
    <row r="1549" spans="3:24">
      <c r="C1549" t="s">
        <v>1550</v>
      </c>
      <c r="D1549" s="26">
        <v>1.131740225364696</v>
      </c>
      <c r="F1549" s="30"/>
      <c r="H1549" s="34">
        <f t="shared" si="56"/>
        <v>0.23032830288071965</v>
      </c>
      <c r="I1549" s="35">
        <f t="shared" si="57"/>
        <v>-1.4682495840021719</v>
      </c>
      <c r="N1549" s="30"/>
      <c r="X1549" s="30"/>
    </row>
    <row r="1550" spans="3:24">
      <c r="C1550" t="s">
        <v>1551</v>
      </c>
      <c r="D1550" s="26">
        <v>10.595919623716561</v>
      </c>
      <c r="F1550" s="30"/>
      <c r="H1550" s="34">
        <f t="shared" si="56"/>
        <v>9.4484332176065517E-3</v>
      </c>
      <c r="I1550" s="35">
        <f t="shared" si="57"/>
        <v>-4.6619063483010121</v>
      </c>
      <c r="N1550" s="30"/>
      <c r="X1550" s="30"/>
    </row>
    <row r="1551" spans="3:24">
      <c r="C1551" t="s">
        <v>1552</v>
      </c>
      <c r="D1551" s="26">
        <v>1.002031023122848</v>
      </c>
      <c r="F1551" s="30"/>
      <c r="H1551" s="34">
        <f t="shared" si="56"/>
        <v>0.24063364850997349</v>
      </c>
      <c r="I1551" s="35">
        <f t="shared" si="57"/>
        <v>-1.4244796327263514</v>
      </c>
      <c r="N1551" s="30"/>
      <c r="X1551" s="30"/>
    </row>
    <row r="1552" spans="3:24">
      <c r="C1552" t="s">
        <v>1553</v>
      </c>
      <c r="D1552" s="26">
        <v>5.4290975902981389</v>
      </c>
      <c r="F1552" s="30"/>
      <c r="H1552" s="34">
        <f t="shared" si="56"/>
        <v>5.4021187711349922E-2</v>
      </c>
      <c r="I1552" s="35">
        <f t="shared" si="57"/>
        <v>-2.9183789443478916</v>
      </c>
      <c r="N1552" s="30"/>
      <c r="X1552" s="30"/>
    </row>
    <row r="1553" spans="3:24">
      <c r="C1553" t="s">
        <v>1554</v>
      </c>
      <c r="D1553" s="26">
        <v>0.84084818749296686</v>
      </c>
      <c r="F1553" s="30"/>
      <c r="H1553" s="34">
        <f t="shared" si="56"/>
        <v>0.25408434363260968</v>
      </c>
      <c r="I1553" s="35">
        <f t="shared" si="57"/>
        <v>-1.3700890055381263</v>
      </c>
      <c r="N1553" s="30"/>
      <c r="X1553" s="30"/>
    </row>
    <row r="1554" spans="3:24">
      <c r="C1554" t="s">
        <v>1555</v>
      </c>
      <c r="D1554" s="26">
        <v>0.72916144903258895</v>
      </c>
      <c r="F1554" s="30"/>
      <c r="H1554" s="34">
        <f t="shared" si="56"/>
        <v>0.26384309848296073</v>
      </c>
      <c r="I1554" s="35">
        <f t="shared" si="57"/>
        <v>-1.3324006764444729</v>
      </c>
      <c r="N1554" s="30"/>
      <c r="X1554" s="30"/>
    </row>
    <row r="1555" spans="3:24">
      <c r="C1555" t="s">
        <v>1556</v>
      </c>
      <c r="D1555" s="26">
        <v>1.6006162214877269</v>
      </c>
      <c r="F1555" s="30"/>
      <c r="H1555" s="34">
        <f t="shared" si="56"/>
        <v>0.19662237377528666</v>
      </c>
      <c r="I1555" s="35">
        <f t="shared" si="57"/>
        <v>-1.6264702742076473</v>
      </c>
      <c r="N1555" s="30"/>
      <c r="X1555" s="30"/>
    </row>
    <row r="1556" spans="3:24">
      <c r="C1556" t="s">
        <v>1557</v>
      </c>
      <c r="D1556" s="26">
        <v>2.4862221757227125</v>
      </c>
      <c r="F1556" s="30"/>
      <c r="H1556" s="34">
        <f t="shared" si="56"/>
        <v>0.14582979244163446</v>
      </c>
      <c r="I1556" s="35">
        <f t="shared" si="57"/>
        <v>-1.9253151425475721</v>
      </c>
      <c r="N1556" s="30"/>
      <c r="X1556" s="30"/>
    </row>
    <row r="1557" spans="3:24">
      <c r="C1557" t="s">
        <v>1558</v>
      </c>
      <c r="D1557" s="26">
        <v>0.84875944805844195</v>
      </c>
      <c r="F1557" s="30"/>
      <c r="H1557" s="34">
        <f t="shared" si="56"/>
        <v>0.25340693723320568</v>
      </c>
      <c r="I1557" s="35">
        <f t="shared" si="57"/>
        <v>-1.3727586348589167</v>
      </c>
      <c r="N1557" s="30"/>
      <c r="X1557" s="30"/>
    </row>
    <row r="1558" spans="3:24">
      <c r="C1558" t="s">
        <v>1559</v>
      </c>
      <c r="D1558" s="26">
        <v>1.4160034828239745</v>
      </c>
      <c r="F1558" s="30"/>
      <c r="H1558" s="34">
        <f t="shared" si="56"/>
        <v>0.20926093729839235</v>
      </c>
      <c r="I1558" s="35">
        <f t="shared" si="57"/>
        <v>-1.5641733019300614</v>
      </c>
      <c r="N1558" s="30"/>
      <c r="X1558" s="30"/>
    </row>
    <row r="1559" spans="3:24">
      <c r="C1559" t="s">
        <v>1560</v>
      </c>
      <c r="D1559" s="26">
        <v>0.7896498847482365</v>
      </c>
      <c r="F1559" s="30"/>
      <c r="H1559" s="34">
        <f t="shared" si="56"/>
        <v>0.25851222252116512</v>
      </c>
      <c r="I1559" s="35">
        <f t="shared" si="57"/>
        <v>-1.3528123036711053</v>
      </c>
      <c r="N1559" s="30"/>
      <c r="X1559" s="30"/>
    </row>
    <row r="1560" spans="3:24">
      <c r="C1560" t="s">
        <v>1561</v>
      </c>
      <c r="D1560" s="26">
        <v>0.12645332103751883</v>
      </c>
      <c r="F1560" s="30"/>
      <c r="H1560" s="34">
        <f t="shared" si="56"/>
        <v>0.32335038330290561</v>
      </c>
      <c r="I1560" s="35">
        <f t="shared" si="57"/>
        <v>-1.1290187656784376</v>
      </c>
      <c r="N1560" s="30"/>
      <c r="X1560" s="30"/>
    </row>
    <row r="1561" spans="3:24">
      <c r="C1561" t="s">
        <v>1562</v>
      </c>
      <c r="D1561" s="26">
        <v>2.1423849895027955</v>
      </c>
      <c r="F1561" s="30"/>
      <c r="H1561" s="34">
        <f t="shared" si="56"/>
        <v>0.16377063538127756</v>
      </c>
      <c r="I1561" s="35">
        <f t="shared" si="57"/>
        <v>-1.8092883948107377</v>
      </c>
      <c r="N1561" s="30"/>
      <c r="X1561" s="30"/>
    </row>
    <row r="1562" spans="3:24">
      <c r="C1562" t="s">
        <v>1563</v>
      </c>
      <c r="D1562" s="26">
        <v>5.0647303721357453</v>
      </c>
      <c r="F1562" s="30"/>
      <c r="H1562" s="34">
        <f t="shared" si="56"/>
        <v>6.1088942459814562E-2</v>
      </c>
      <c r="I1562" s="35">
        <f t="shared" si="57"/>
        <v>-2.7954244036535632</v>
      </c>
      <c r="N1562" s="30"/>
      <c r="X1562" s="30"/>
    </row>
    <row r="1563" spans="3:24">
      <c r="C1563" t="s">
        <v>1564</v>
      </c>
      <c r="D1563" s="26">
        <v>0.21459021710892287</v>
      </c>
      <c r="F1563" s="30"/>
      <c r="H1563" s="34">
        <f t="shared" si="56"/>
        <v>0.31387505805733146</v>
      </c>
      <c r="I1563" s="35">
        <f t="shared" si="57"/>
        <v>-1.1587602765348106</v>
      </c>
      <c r="N1563" s="30"/>
      <c r="X1563" s="30"/>
    </row>
    <row r="1564" spans="3:24">
      <c r="C1564" t="s">
        <v>1565</v>
      </c>
      <c r="D1564" s="26">
        <v>5.2451975861866558</v>
      </c>
      <c r="F1564" s="30"/>
      <c r="H1564" s="34">
        <f t="shared" si="56"/>
        <v>5.7479754890214375E-2</v>
      </c>
      <c r="I1564" s="35">
        <f t="shared" si="57"/>
        <v>-2.8563224820425068</v>
      </c>
      <c r="N1564" s="30"/>
      <c r="X1564" s="30"/>
    </row>
    <row r="1565" spans="3:24">
      <c r="C1565" t="s">
        <v>1566</v>
      </c>
      <c r="D1565" s="26">
        <v>5.6120464126247063</v>
      </c>
      <c r="F1565" s="30"/>
      <c r="H1565" s="34">
        <f t="shared" si="56"/>
        <v>5.078702179911574E-2</v>
      </c>
      <c r="I1565" s="35">
        <f t="shared" si="57"/>
        <v>-2.9801144334327136</v>
      </c>
      <c r="N1565" s="30"/>
      <c r="X1565" s="30"/>
    </row>
    <row r="1566" spans="3:24">
      <c r="C1566" t="s">
        <v>1567</v>
      </c>
      <c r="D1566" s="26">
        <v>3.4891435935705828</v>
      </c>
      <c r="F1566" s="30"/>
      <c r="H1566" s="34">
        <f t="shared" si="56"/>
        <v>0.10396013869399846</v>
      </c>
      <c r="I1566" s="35">
        <f t="shared" si="57"/>
        <v>-2.2637477351004796</v>
      </c>
      <c r="N1566" s="30"/>
      <c r="X1566" s="30"/>
    </row>
    <row r="1567" spans="3:24">
      <c r="C1567" t="s">
        <v>1568</v>
      </c>
      <c r="D1567" s="26">
        <v>1.6484252676085016</v>
      </c>
      <c r="F1567" s="30"/>
      <c r="H1567" s="34">
        <f t="shared" si="56"/>
        <v>0.19347571420457477</v>
      </c>
      <c r="I1567" s="35">
        <f t="shared" si="57"/>
        <v>-1.6426032823757808</v>
      </c>
      <c r="N1567" s="30"/>
      <c r="X1567" s="30"/>
    </row>
    <row r="1568" spans="3:24">
      <c r="C1568" t="s">
        <v>1569</v>
      </c>
      <c r="D1568" s="26">
        <v>2.803212411396288</v>
      </c>
      <c r="F1568" s="30"/>
      <c r="H1568" s="34">
        <f t="shared" si="56"/>
        <v>0.13103609314346129</v>
      </c>
      <c r="I1568" s="35">
        <f t="shared" si="57"/>
        <v>-2.0322824735506058</v>
      </c>
      <c r="N1568" s="30"/>
      <c r="X1568" s="30"/>
    </row>
    <row r="1569" spans="3:24">
      <c r="C1569" t="s">
        <v>1570</v>
      </c>
      <c r="D1569" s="26">
        <v>2.011004430377529</v>
      </c>
      <c r="F1569" s="30"/>
      <c r="H1569" s="34">
        <f t="shared" si="56"/>
        <v>0.1711945842970336</v>
      </c>
      <c r="I1569" s="35">
        <f t="shared" si="57"/>
        <v>-1.7649544495538632</v>
      </c>
      <c r="N1569" s="30"/>
      <c r="X1569" s="30"/>
    </row>
    <row r="1570" spans="3:24">
      <c r="C1570" t="s">
        <v>1571</v>
      </c>
      <c r="D1570" s="26">
        <v>2.9840741876851657</v>
      </c>
      <c r="F1570" s="30"/>
      <c r="H1570" s="34">
        <f t="shared" si="56"/>
        <v>0.12327795261705075</v>
      </c>
      <c r="I1570" s="35">
        <f t="shared" si="57"/>
        <v>-2.0933136956921334</v>
      </c>
      <c r="N1570" s="30"/>
      <c r="X1570" s="30"/>
    </row>
    <row r="1571" spans="3:24">
      <c r="C1571" t="s">
        <v>1572</v>
      </c>
      <c r="D1571" s="26">
        <v>3.4121559112405144</v>
      </c>
      <c r="F1571" s="30"/>
      <c r="H1571" s="34">
        <f t="shared" si="56"/>
        <v>0.10669633281287474</v>
      </c>
      <c r="I1571" s="35">
        <f t="shared" si="57"/>
        <v>-2.2377684904040049</v>
      </c>
      <c r="N1571" s="30"/>
      <c r="X1571" s="30"/>
    </row>
    <row r="1572" spans="3:24">
      <c r="C1572" t="s">
        <v>1573</v>
      </c>
      <c r="D1572" s="26">
        <v>0.52842956911007177</v>
      </c>
      <c r="F1572" s="30"/>
      <c r="H1572" s="34">
        <f t="shared" si="56"/>
        <v>0.28233404509001292</v>
      </c>
      <c r="I1572" s="35">
        <f t="shared" si="57"/>
        <v>-1.2646643520213952</v>
      </c>
      <c r="N1572" s="30"/>
      <c r="X1572" s="30"/>
    </row>
    <row r="1573" spans="3:24">
      <c r="C1573" t="s">
        <v>1574</v>
      </c>
      <c r="D1573" s="26">
        <v>1.3031452656843037</v>
      </c>
      <c r="F1573" s="30"/>
      <c r="H1573" s="34">
        <f t="shared" si="56"/>
        <v>0.21738405280671982</v>
      </c>
      <c r="I1573" s="35">
        <f t="shared" si="57"/>
        <v>-1.5260896611404982</v>
      </c>
      <c r="N1573" s="30"/>
      <c r="X1573" s="30"/>
    </row>
    <row r="1574" spans="3:24">
      <c r="C1574" t="s">
        <v>1575</v>
      </c>
      <c r="D1574" s="26">
        <v>0.40253480443270234</v>
      </c>
      <c r="F1574" s="30"/>
      <c r="H1574" s="34">
        <f t="shared" si="56"/>
        <v>0.2945868035631598</v>
      </c>
      <c r="I1574" s="35">
        <f t="shared" si="57"/>
        <v>-1.2221815703793111</v>
      </c>
      <c r="N1574" s="30"/>
      <c r="X1574" s="30"/>
    </row>
    <row r="1575" spans="3:24">
      <c r="C1575" t="s">
        <v>1576</v>
      </c>
      <c r="D1575" s="26">
        <v>7.2807807206136008</v>
      </c>
      <c r="F1575" s="30"/>
      <c r="H1575" s="34">
        <f t="shared" si="56"/>
        <v>2.8919955081818306E-2</v>
      </c>
      <c r="I1575" s="35">
        <f t="shared" si="57"/>
        <v>-3.5432234348802516</v>
      </c>
      <c r="N1575" s="30"/>
      <c r="X1575" s="30"/>
    </row>
    <row r="1576" spans="3:24">
      <c r="C1576" t="s">
        <v>1577</v>
      </c>
      <c r="D1576" s="26">
        <v>0.11489781586157367</v>
      </c>
      <c r="F1576" s="30"/>
      <c r="H1576" s="34">
        <f t="shared" si="56"/>
        <v>0.32461370688638846</v>
      </c>
      <c r="I1576" s="35">
        <f t="shared" si="57"/>
        <v>-1.1251193977864391</v>
      </c>
      <c r="N1576" s="30"/>
      <c r="X1576" s="30"/>
    </row>
    <row r="1577" spans="3:24">
      <c r="C1577" t="s">
        <v>1578</v>
      </c>
      <c r="D1577" s="26">
        <v>0.37954813301002976</v>
      </c>
      <c r="F1577" s="30"/>
      <c r="H1577" s="34">
        <f t="shared" si="56"/>
        <v>0.29688073325427489</v>
      </c>
      <c r="I1577" s="35">
        <f t="shared" si="57"/>
        <v>-1.2144247923653064</v>
      </c>
      <c r="N1577" s="30"/>
      <c r="X1577" s="30"/>
    </row>
    <row r="1578" spans="3:24">
      <c r="C1578" t="s">
        <v>1579</v>
      </c>
      <c r="D1578" s="26">
        <v>4.9907096143660503</v>
      </c>
      <c r="F1578" s="30"/>
      <c r="H1578" s="34">
        <f t="shared" si="56"/>
        <v>6.2634042544940108E-2</v>
      </c>
      <c r="I1578" s="35">
        <f t="shared" si="57"/>
        <v>-2.7704463380654487</v>
      </c>
      <c r="N1578" s="30"/>
      <c r="X1578" s="30"/>
    </row>
    <row r="1579" spans="3:24">
      <c r="C1579" t="s">
        <v>1580</v>
      </c>
      <c r="D1579" s="26">
        <v>6.6326100779505657</v>
      </c>
      <c r="F1579" s="30"/>
      <c r="H1579" s="34">
        <f t="shared" si="56"/>
        <v>3.5990497078840653E-2</v>
      </c>
      <c r="I1579" s="35">
        <f t="shared" si="57"/>
        <v>-3.3245003454044526</v>
      </c>
      <c r="N1579" s="30"/>
      <c r="X1579" s="30"/>
    </row>
    <row r="1580" spans="3:24">
      <c r="C1580" t="s">
        <v>1581</v>
      </c>
      <c r="D1580" s="26">
        <v>2.1098031937756914</v>
      </c>
      <c r="F1580" s="30"/>
      <c r="H1580" s="34">
        <f t="shared" si="56"/>
        <v>0.16558116637853623</v>
      </c>
      <c r="I1580" s="35">
        <f t="shared" si="57"/>
        <v>-1.79829377309689</v>
      </c>
      <c r="N1580" s="30"/>
      <c r="X1580" s="30"/>
    </row>
    <row r="1581" spans="3:24">
      <c r="C1581" t="s">
        <v>1582</v>
      </c>
      <c r="D1581" s="26">
        <v>1.8790085240204391</v>
      </c>
      <c r="F1581" s="30"/>
      <c r="H1581" s="34">
        <f t="shared" si="56"/>
        <v>0.17899223439305859</v>
      </c>
      <c r="I1581" s="35">
        <f t="shared" si="57"/>
        <v>-1.7204128573614661</v>
      </c>
      <c r="N1581" s="30"/>
      <c r="X1581" s="30"/>
    </row>
    <row r="1582" spans="3:24">
      <c r="C1582" t="s">
        <v>1583</v>
      </c>
      <c r="D1582" s="26">
        <v>15.815214239870304</v>
      </c>
      <c r="F1582" s="30"/>
      <c r="H1582" s="34">
        <f t="shared" si="56"/>
        <v>1.6235495347698152E-3</v>
      </c>
      <c r="I1582" s="35">
        <f t="shared" si="57"/>
        <v>-6.4231404557874647</v>
      </c>
      <c r="N1582" s="30"/>
      <c r="X1582" s="30"/>
    </row>
    <row r="1583" spans="3:24">
      <c r="C1583" t="s">
        <v>1584</v>
      </c>
      <c r="D1583" s="26">
        <v>1.4375972779130273</v>
      </c>
      <c r="F1583" s="30"/>
      <c r="H1583" s="34">
        <f t="shared" si="56"/>
        <v>0.20774164590094776</v>
      </c>
      <c r="I1583" s="35">
        <f t="shared" si="57"/>
        <v>-1.5714600583249207</v>
      </c>
      <c r="N1583" s="30"/>
      <c r="X1583" s="30"/>
    </row>
    <row r="1584" spans="3:24">
      <c r="C1584" t="s">
        <v>1585</v>
      </c>
      <c r="D1584" s="26">
        <v>8.6721107223488456</v>
      </c>
      <c r="F1584" s="30"/>
      <c r="H1584" s="34">
        <f t="shared" si="56"/>
        <v>1.8084080658854824E-2</v>
      </c>
      <c r="I1584" s="35">
        <f t="shared" si="57"/>
        <v>-4.0127232493266556</v>
      </c>
      <c r="N1584" s="30"/>
      <c r="X1584" s="30"/>
    </row>
    <row r="1585" spans="3:24">
      <c r="C1585" t="s">
        <v>1586</v>
      </c>
      <c r="D1585" s="26">
        <v>2.166767405635091</v>
      </c>
      <c r="F1585" s="30"/>
      <c r="H1585" s="34">
        <f t="shared" si="56"/>
        <v>0.16242869681028943</v>
      </c>
      <c r="I1585" s="35">
        <f t="shared" si="57"/>
        <v>-1.817516162368104</v>
      </c>
      <c r="N1585" s="30"/>
      <c r="X1585" s="30"/>
    </row>
    <row r="1586" spans="3:24">
      <c r="C1586" t="s">
        <v>1587</v>
      </c>
      <c r="D1586" s="26">
        <v>0.29951299506883594</v>
      </c>
      <c r="F1586" s="30"/>
      <c r="H1586" s="34">
        <f t="shared" si="56"/>
        <v>0.30500802427649287</v>
      </c>
      <c r="I1586" s="35">
        <f t="shared" si="57"/>
        <v>-1.1874171936175486</v>
      </c>
      <c r="N1586" s="30"/>
      <c r="X1586" s="30"/>
    </row>
    <row r="1587" spans="3:24">
      <c r="C1587" t="s">
        <v>1588</v>
      </c>
      <c r="D1587" s="26">
        <v>7.8521343083901289</v>
      </c>
      <c r="F1587" s="30"/>
      <c r="H1587" s="34">
        <f t="shared" si="56"/>
        <v>2.3848717007269836E-2</v>
      </c>
      <c r="I1587" s="35">
        <f t="shared" si="57"/>
        <v>-3.7360248573392005</v>
      </c>
      <c r="N1587" s="30"/>
      <c r="X1587" s="30"/>
    </row>
    <row r="1588" spans="3:24">
      <c r="C1588" t="s">
        <v>1589</v>
      </c>
      <c r="D1588" s="26">
        <v>0.97887747390192748</v>
      </c>
      <c r="F1588" s="30"/>
      <c r="H1588" s="34">
        <f t="shared" si="56"/>
        <v>0.24252110478787048</v>
      </c>
      <c r="I1588" s="35">
        <f t="shared" si="57"/>
        <v>-1.4166665423384204</v>
      </c>
      <c r="N1588" s="30"/>
      <c r="X1588" s="30"/>
    </row>
    <row r="1589" spans="3:24">
      <c r="C1589" t="s">
        <v>1590</v>
      </c>
      <c r="D1589" s="26">
        <v>0.34701842412220091</v>
      </c>
      <c r="F1589" s="30"/>
      <c r="H1589" s="34">
        <f t="shared" si="56"/>
        <v>0.30015755850163683</v>
      </c>
      <c r="I1589" s="35">
        <f t="shared" si="57"/>
        <v>-1.2034477471871077</v>
      </c>
      <c r="N1589" s="30"/>
      <c r="X1589" s="30"/>
    </row>
    <row r="1590" spans="3:24">
      <c r="C1590" t="s">
        <v>1591</v>
      </c>
      <c r="D1590" s="26">
        <v>1.3138031048856649</v>
      </c>
      <c r="F1590" s="30"/>
      <c r="H1590" s="34">
        <f t="shared" si="56"/>
        <v>0.21660364537965054</v>
      </c>
      <c r="I1590" s="35">
        <f t="shared" si="57"/>
        <v>-1.5296861145492495</v>
      </c>
      <c r="N1590" s="30"/>
      <c r="X1590" s="30"/>
    </row>
    <row r="1591" spans="3:24">
      <c r="C1591" t="s">
        <v>1592</v>
      </c>
      <c r="D1591" s="26">
        <v>2.0940673276851305</v>
      </c>
      <c r="F1591" s="30"/>
      <c r="H1591" s="34">
        <f t="shared" si="56"/>
        <v>0.16646274374041725</v>
      </c>
      <c r="I1591" s="35">
        <f t="shared" si="57"/>
        <v>-1.7929837559187529</v>
      </c>
      <c r="N1591" s="30"/>
      <c r="X1591" s="30"/>
    </row>
    <row r="1592" spans="3:24">
      <c r="C1592" t="s">
        <v>1593</v>
      </c>
      <c r="D1592" s="26">
        <v>5.0944808124268901</v>
      </c>
      <c r="F1592" s="30"/>
      <c r="H1592" s="34">
        <f t="shared" si="56"/>
        <v>6.0478727120393032E-2</v>
      </c>
      <c r="I1592" s="35">
        <f t="shared" si="57"/>
        <v>-2.8054635936221337</v>
      </c>
      <c r="N1592" s="30"/>
      <c r="X1592" s="30"/>
    </row>
    <row r="1593" spans="3:24">
      <c r="C1593" t="s">
        <v>1594</v>
      </c>
      <c r="D1593" s="26">
        <v>4.5833817904046654</v>
      </c>
      <c r="F1593" s="30"/>
      <c r="H1593" s="34">
        <f t="shared" si="56"/>
        <v>7.1862918837850287E-2</v>
      </c>
      <c r="I1593" s="35">
        <f t="shared" si="57"/>
        <v>-2.6329948797268696</v>
      </c>
      <c r="N1593" s="30"/>
      <c r="X1593" s="30"/>
    </row>
    <row r="1594" spans="3:24">
      <c r="C1594" t="s">
        <v>1595</v>
      </c>
      <c r="D1594" s="26">
        <v>4.4422055342395863</v>
      </c>
      <c r="F1594" s="30"/>
      <c r="H1594" s="34">
        <f t="shared" si="56"/>
        <v>7.5369287981331537E-2</v>
      </c>
      <c r="I1594" s="35">
        <f t="shared" si="57"/>
        <v>-2.5853554081485401</v>
      </c>
      <c r="N1594" s="30"/>
      <c r="X1594" s="30"/>
    </row>
    <row r="1595" spans="3:24">
      <c r="C1595" t="s">
        <v>1596</v>
      </c>
      <c r="D1595" s="26">
        <v>4.9563356190966287E-2</v>
      </c>
      <c r="F1595" s="30"/>
      <c r="H1595" s="34">
        <f t="shared" si="56"/>
        <v>0.33184990839583994</v>
      </c>
      <c r="I1595" s="35">
        <f t="shared" si="57"/>
        <v>-1.1030724954311031</v>
      </c>
      <c r="N1595" s="30"/>
      <c r="X1595" s="30"/>
    </row>
    <row r="1596" spans="3:24">
      <c r="C1596" t="s">
        <v>1597</v>
      </c>
      <c r="D1596" s="26">
        <v>1.640314552793023</v>
      </c>
      <c r="F1596" s="30"/>
      <c r="H1596" s="34">
        <f t="shared" si="56"/>
        <v>0.19400596987074581</v>
      </c>
      <c r="I1596" s="35">
        <f t="shared" si="57"/>
        <v>-1.6398663478626558</v>
      </c>
      <c r="N1596" s="30"/>
      <c r="X1596" s="30"/>
    </row>
    <row r="1597" spans="3:24">
      <c r="C1597" t="s">
        <v>1598</v>
      </c>
      <c r="D1597" s="26">
        <v>5.3470311027686543</v>
      </c>
      <c r="F1597" s="30"/>
      <c r="H1597" s="34">
        <f t="shared" si="56"/>
        <v>5.5538107443414558E-2</v>
      </c>
      <c r="I1597" s="35">
        <f t="shared" si="57"/>
        <v>-2.8906858732437635</v>
      </c>
      <c r="N1597" s="30"/>
      <c r="X1597" s="30"/>
    </row>
    <row r="1598" spans="3:24">
      <c r="C1598" t="s">
        <v>1599</v>
      </c>
      <c r="D1598" s="26">
        <v>3.6206410676958978</v>
      </c>
      <c r="F1598" s="30"/>
      <c r="H1598" s="34">
        <f t="shared" si="56"/>
        <v>9.9447925567803505E-2</v>
      </c>
      <c r="I1598" s="35">
        <f t="shared" si="57"/>
        <v>-2.3081211329464306</v>
      </c>
      <c r="N1598" s="30"/>
      <c r="X1598" s="30"/>
    </row>
    <row r="1599" spans="3:24">
      <c r="C1599" t="s">
        <v>1600</v>
      </c>
      <c r="D1599" s="26">
        <v>4.5154604156626892</v>
      </c>
      <c r="F1599" s="30"/>
      <c r="H1599" s="34">
        <f t="shared" si="56"/>
        <v>7.35290265822129E-2</v>
      </c>
      <c r="I1599" s="35">
        <f t="shared" si="57"/>
        <v>-2.6100750312376317</v>
      </c>
      <c r="N1599" s="30"/>
      <c r="X1599" s="30"/>
    </row>
    <row r="1600" spans="3:24">
      <c r="C1600" t="s">
        <v>1601</v>
      </c>
      <c r="D1600" s="26">
        <v>4.1564959752536863</v>
      </c>
      <c r="F1600" s="30"/>
      <c r="H1600" s="34">
        <f t="shared" si="56"/>
        <v>8.2997595586481607E-2</v>
      </c>
      <c r="I1600" s="35">
        <f t="shared" si="57"/>
        <v>-2.4889436404427152</v>
      </c>
      <c r="N1600" s="30"/>
      <c r="X1600" s="30"/>
    </row>
    <row r="1601" spans="3:24">
      <c r="C1601" t="s">
        <v>1602</v>
      </c>
      <c r="D1601" s="26">
        <v>7.3465182094087345</v>
      </c>
      <c r="F1601" s="30"/>
      <c r="H1601" s="34">
        <f t="shared" si="56"/>
        <v>2.8285489676289337E-2</v>
      </c>
      <c r="I1601" s="35">
        <f t="shared" si="57"/>
        <v>-3.5654063381116887</v>
      </c>
      <c r="N1601" s="30"/>
      <c r="X1601" s="30"/>
    </row>
    <row r="1602" spans="3:24">
      <c r="C1602" t="s">
        <v>1603</v>
      </c>
      <c r="D1602" s="26">
        <v>1.8730910026364289</v>
      </c>
      <c r="F1602" s="30"/>
      <c r="H1602" s="34">
        <f t="shared" si="56"/>
        <v>0.17935001185809937</v>
      </c>
      <c r="I1602" s="35">
        <f t="shared" si="57"/>
        <v>-1.7184160088867617</v>
      </c>
      <c r="N1602" s="30"/>
      <c r="X1602" s="30"/>
    </row>
    <row r="1603" spans="3:24">
      <c r="C1603" t="s">
        <v>1604</v>
      </c>
      <c r="D1603" s="26">
        <v>0.97131869125002634</v>
      </c>
      <c r="F1603" s="30"/>
      <c r="H1603" s="34">
        <f t="shared" si="56"/>
        <v>0.24314048975826819</v>
      </c>
      <c r="I1603" s="35">
        <f t="shared" si="57"/>
        <v>-1.414115855550899</v>
      </c>
      <c r="N1603" s="30"/>
      <c r="X1603" s="30"/>
    </row>
    <row r="1604" spans="3:24">
      <c r="C1604" t="s">
        <v>1605</v>
      </c>
      <c r="D1604" s="26">
        <v>5.858623897957699</v>
      </c>
      <c r="F1604" s="30"/>
      <c r="H1604" s="34">
        <f t="shared" si="56"/>
        <v>4.6732229680314923E-2</v>
      </c>
      <c r="I1604" s="35">
        <f t="shared" si="57"/>
        <v>-3.0633212092990552</v>
      </c>
      <c r="N1604" s="30"/>
      <c r="X1604" s="30"/>
    </row>
    <row r="1605" spans="3:24">
      <c r="C1605" t="s">
        <v>1606</v>
      </c>
      <c r="D1605" s="26">
        <v>2.4843527273850627</v>
      </c>
      <c r="F1605" s="30"/>
      <c r="H1605" s="34">
        <f t="shared" si="56"/>
        <v>0.14592181662934664</v>
      </c>
      <c r="I1605" s="35">
        <f t="shared" si="57"/>
        <v>-1.9246843032452148</v>
      </c>
      <c r="N1605" s="30"/>
      <c r="X1605" s="30"/>
    </row>
    <row r="1606" spans="3:24">
      <c r="C1606" t="s">
        <v>1607</v>
      </c>
      <c r="D1606" s="26">
        <v>0.39861911526537613</v>
      </c>
      <c r="F1606" s="30"/>
      <c r="H1606" s="34">
        <f t="shared" si="56"/>
        <v>0.29497630918362522</v>
      </c>
      <c r="I1606" s="35">
        <f t="shared" si="57"/>
        <v>-1.2208602337192833</v>
      </c>
      <c r="N1606" s="30"/>
      <c r="X1606" s="30"/>
    </row>
    <row r="1607" spans="3:24">
      <c r="C1607" t="s">
        <v>1608</v>
      </c>
      <c r="D1607" s="26">
        <v>8.6111961996622272E-2</v>
      </c>
      <c r="F1607" s="30"/>
      <c r="H1607" s="34">
        <f t="shared" si="56"/>
        <v>0.32778226921408671</v>
      </c>
      <c r="I1607" s="35">
        <f t="shared" si="57"/>
        <v>-1.1154057043913277</v>
      </c>
      <c r="N1607" s="30"/>
      <c r="X1607" s="30"/>
    </row>
    <row r="1608" spans="3:24">
      <c r="C1608" t="s">
        <v>1609</v>
      </c>
      <c r="D1608" s="26">
        <v>3.0336056700304077</v>
      </c>
      <c r="F1608" s="30"/>
      <c r="H1608" s="34">
        <f t="shared" si="56"/>
        <v>0.1212345797708409</v>
      </c>
      <c r="I1608" s="35">
        <f t="shared" si="57"/>
        <v>-2.1100279343999477</v>
      </c>
      <c r="N1608" s="30"/>
      <c r="X1608" s="30"/>
    </row>
    <row r="1609" spans="3:24">
      <c r="C1609" t="s">
        <v>1610</v>
      </c>
      <c r="D1609" s="26">
        <v>1.1987015677572901</v>
      </c>
      <c r="F1609" s="30"/>
      <c r="H1609" s="34">
        <f t="shared" si="56"/>
        <v>0.2251821896453596</v>
      </c>
      <c r="I1609" s="35">
        <f t="shared" si="57"/>
        <v>-1.4908454726764588</v>
      </c>
      <c r="N1609" s="30"/>
      <c r="X1609" s="30"/>
    </row>
    <row r="1610" spans="3:24">
      <c r="C1610" t="s">
        <v>1611</v>
      </c>
      <c r="D1610" s="26">
        <v>0.3514700250500285</v>
      </c>
      <c r="F1610" s="30"/>
      <c r="H1610" s="34">
        <f t="shared" ref="H1610:H1673" si="58">lambdagorro*EXP(-lambdagorro*D1610)</f>
        <v>0.29970700680418383</v>
      </c>
      <c r="I1610" s="35">
        <f t="shared" si="57"/>
        <v>-1.2049499255394738</v>
      </c>
      <c r="N1610" s="30"/>
      <c r="X1610" s="30"/>
    </row>
    <row r="1611" spans="3:24">
      <c r="C1611" t="s">
        <v>1612</v>
      </c>
      <c r="D1611" s="26">
        <v>1.4394877485411244</v>
      </c>
      <c r="F1611" s="30"/>
      <c r="H1611" s="34">
        <f t="shared" si="58"/>
        <v>0.2076091628688399</v>
      </c>
      <c r="I1611" s="35">
        <f t="shared" ref="I1611:I1674" si="59">LN(H1611)</f>
        <v>-1.5720979915312778</v>
      </c>
      <c r="N1611" s="30"/>
      <c r="X1611" s="30"/>
    </row>
    <row r="1612" spans="3:24">
      <c r="C1612" t="s">
        <v>1613</v>
      </c>
      <c r="D1612" s="26">
        <v>6.0272885759941044</v>
      </c>
      <c r="F1612" s="30"/>
      <c r="H1612" s="34">
        <f t="shared" si="58"/>
        <v>4.4146723833707852E-2</v>
      </c>
      <c r="I1612" s="35">
        <f t="shared" si="59"/>
        <v>-3.1202365600375521</v>
      </c>
      <c r="N1612" s="30"/>
      <c r="X1612" s="30"/>
    </row>
    <row r="1613" spans="3:24">
      <c r="C1613" t="s">
        <v>1614</v>
      </c>
      <c r="D1613" s="26">
        <v>2.8399300866378265</v>
      </c>
      <c r="F1613" s="30"/>
      <c r="H1613" s="34">
        <f t="shared" si="58"/>
        <v>0.12942253858618946</v>
      </c>
      <c r="I1613" s="35">
        <f t="shared" si="59"/>
        <v>-2.0446727344457964</v>
      </c>
      <c r="N1613" s="30"/>
      <c r="X1613" s="30"/>
    </row>
    <row r="1614" spans="3:24">
      <c r="C1614" t="s">
        <v>1615</v>
      </c>
      <c r="D1614" s="26">
        <v>3.0176662028644481</v>
      </c>
      <c r="F1614" s="30"/>
      <c r="H1614" s="34">
        <f t="shared" si="58"/>
        <v>0.12188842368212027</v>
      </c>
      <c r="I1614" s="35">
        <f t="shared" si="59"/>
        <v>-2.1046492126966427</v>
      </c>
      <c r="N1614" s="30"/>
      <c r="X1614" s="30"/>
    </row>
    <row r="1615" spans="3:24">
      <c r="C1615" t="s">
        <v>1616</v>
      </c>
      <c r="D1615" s="26">
        <v>0.64156833695671223</v>
      </c>
      <c r="F1615" s="30"/>
      <c r="H1615" s="34">
        <f t="shared" si="58"/>
        <v>0.27175817687401488</v>
      </c>
      <c r="I1615" s="35">
        <f t="shared" si="59"/>
        <v>-1.3028426637407169</v>
      </c>
      <c r="N1615" s="30"/>
      <c r="X1615" s="30"/>
    </row>
    <row r="1616" spans="3:24">
      <c r="C1616" t="s">
        <v>1617</v>
      </c>
      <c r="D1616" s="26">
        <v>5.4329983864392331</v>
      </c>
      <c r="F1616" s="30"/>
      <c r="H1616" s="34">
        <f t="shared" si="58"/>
        <v>5.3950125804730867E-2</v>
      </c>
      <c r="I1616" s="35">
        <f t="shared" si="59"/>
        <v>-2.9196952554043292</v>
      </c>
      <c r="N1616" s="30"/>
      <c r="X1616" s="30"/>
    </row>
    <row r="1617" spans="3:24">
      <c r="C1617" t="s">
        <v>1618</v>
      </c>
      <c r="D1617" s="26">
        <v>2.6638763336820159</v>
      </c>
      <c r="F1617" s="30"/>
      <c r="H1617" s="34">
        <f t="shared" si="58"/>
        <v>0.13734435533247297</v>
      </c>
      <c r="I1617" s="35">
        <f t="shared" si="59"/>
        <v>-1.9852639642458745</v>
      </c>
      <c r="N1617" s="30"/>
      <c r="X1617" s="30"/>
    </row>
    <row r="1618" spans="3:24">
      <c r="C1618" t="s">
        <v>1619</v>
      </c>
      <c r="D1618" s="26">
        <v>7.9018270938370065</v>
      </c>
      <c r="F1618" s="30"/>
      <c r="H1618" s="34">
        <f t="shared" si="58"/>
        <v>2.3452140070363284E-2</v>
      </c>
      <c r="I1618" s="35">
        <f t="shared" si="59"/>
        <v>-3.7527935272575781</v>
      </c>
      <c r="N1618" s="30"/>
      <c r="X1618" s="30"/>
    </row>
    <row r="1619" spans="3:24">
      <c r="C1619" t="s">
        <v>1620</v>
      </c>
      <c r="D1619" s="26">
        <v>5.8618803978437839</v>
      </c>
      <c r="F1619" s="30"/>
      <c r="H1619" s="34">
        <f t="shared" si="58"/>
        <v>4.6680904055560801E-2</v>
      </c>
      <c r="I1619" s="35">
        <f t="shared" si="59"/>
        <v>-3.0644201046656145</v>
      </c>
      <c r="N1619" s="30"/>
      <c r="X1619" s="30"/>
    </row>
    <row r="1620" spans="3:24">
      <c r="C1620" t="s">
        <v>1621</v>
      </c>
      <c r="D1620" s="26">
        <v>1.3587344892001465</v>
      </c>
      <c r="F1620" s="30"/>
      <c r="H1620" s="34">
        <f t="shared" si="58"/>
        <v>0.21334428321636634</v>
      </c>
      <c r="I1620" s="35">
        <f t="shared" si="59"/>
        <v>-1.5448480650370271</v>
      </c>
      <c r="N1620" s="30"/>
      <c r="X1620" s="30"/>
    </row>
    <row r="1621" spans="3:24">
      <c r="C1621" t="s">
        <v>1622</v>
      </c>
      <c r="D1621" s="26">
        <v>2.8449752456200104</v>
      </c>
      <c r="F1621" s="30"/>
      <c r="H1621" s="34">
        <f t="shared" si="58"/>
        <v>0.12920238771396772</v>
      </c>
      <c r="I1621" s="35">
        <f t="shared" si="59"/>
        <v>-2.0463752070461387</v>
      </c>
      <c r="N1621" s="30"/>
      <c r="X1621" s="30"/>
    </row>
    <row r="1622" spans="3:24">
      <c r="C1622" t="s">
        <v>1623</v>
      </c>
      <c r="D1622" s="26">
        <v>10.048862101389835</v>
      </c>
      <c r="F1622" s="30"/>
      <c r="H1622" s="34">
        <f t="shared" si="58"/>
        <v>1.1364014322622119E-2</v>
      </c>
      <c r="I1622" s="35">
        <f t="shared" si="59"/>
        <v>-4.4773035546405744</v>
      </c>
      <c r="N1622" s="30"/>
      <c r="X1622" s="30"/>
    </row>
    <row r="1623" spans="3:24">
      <c r="C1623" t="s">
        <v>1624</v>
      </c>
      <c r="D1623" s="26">
        <v>0.72071506797577223</v>
      </c>
      <c r="F1623" s="30"/>
      <c r="H1623" s="34">
        <f t="shared" si="58"/>
        <v>0.26459617784322209</v>
      </c>
      <c r="I1623" s="35">
        <f t="shared" si="59"/>
        <v>-1.3295504724425657</v>
      </c>
      <c r="N1623" s="30"/>
      <c r="X1623" s="30"/>
    </row>
    <row r="1624" spans="3:24">
      <c r="C1624" t="s">
        <v>1625</v>
      </c>
      <c r="D1624" s="26">
        <v>1.9162196360857056</v>
      </c>
      <c r="F1624" s="30"/>
      <c r="H1624" s="34">
        <f t="shared" si="58"/>
        <v>0.17675872234812756</v>
      </c>
      <c r="I1624" s="35">
        <f t="shared" si="59"/>
        <v>-1.7329696269187944</v>
      </c>
      <c r="N1624" s="30"/>
      <c r="X1624" s="30"/>
    </row>
    <row r="1625" spans="3:24">
      <c r="C1625" t="s">
        <v>1626</v>
      </c>
      <c r="D1625" s="26">
        <v>4.7301365360176302</v>
      </c>
      <c r="F1625" s="30"/>
      <c r="H1625" s="34">
        <f t="shared" si="58"/>
        <v>6.8390811747875188E-2</v>
      </c>
      <c r="I1625" s="35">
        <f t="shared" si="59"/>
        <v>-2.6825167945482877</v>
      </c>
      <c r="N1625" s="30"/>
      <c r="X1625" s="30"/>
    </row>
    <row r="1626" spans="3:24">
      <c r="C1626" t="s">
        <v>1627</v>
      </c>
      <c r="D1626" s="26">
        <v>5.9327071717716064</v>
      </c>
      <c r="F1626" s="30"/>
      <c r="H1626" s="34">
        <f t="shared" si="58"/>
        <v>4.5578445039311639E-2</v>
      </c>
      <c r="I1626" s="35">
        <f t="shared" si="59"/>
        <v>-3.088320370724333</v>
      </c>
      <c r="N1626" s="30"/>
      <c r="X1626" s="30"/>
    </row>
    <row r="1627" spans="3:24">
      <c r="C1627" t="s">
        <v>1628</v>
      </c>
      <c r="D1627" s="26">
        <v>3.0336930781956282</v>
      </c>
      <c r="F1627" s="30"/>
      <c r="H1627" s="34">
        <f t="shared" si="58"/>
        <v>0.1212310039365439</v>
      </c>
      <c r="I1627" s="35">
        <f t="shared" si="59"/>
        <v>-2.1100574300029322</v>
      </c>
      <c r="N1627" s="30"/>
      <c r="X1627" s="30"/>
    </row>
    <row r="1628" spans="3:24">
      <c r="C1628" t="s">
        <v>1629</v>
      </c>
      <c r="D1628" s="26">
        <v>4.9467495972882514</v>
      </c>
      <c r="F1628" s="30"/>
      <c r="H1628" s="34">
        <f t="shared" si="58"/>
        <v>6.3570091904492865E-2</v>
      </c>
      <c r="I1628" s="35">
        <f t="shared" si="59"/>
        <v>-2.7556121723137248</v>
      </c>
      <c r="N1628" s="30"/>
      <c r="X1628" s="30"/>
    </row>
    <row r="1629" spans="3:24">
      <c r="C1629" t="s">
        <v>1630</v>
      </c>
      <c r="D1629" s="26">
        <v>6.5233795464614541</v>
      </c>
      <c r="F1629" s="30"/>
      <c r="H1629" s="34">
        <f t="shared" si="58"/>
        <v>3.7341840364053899E-2</v>
      </c>
      <c r="I1629" s="35">
        <f t="shared" si="59"/>
        <v>-3.287640855418569</v>
      </c>
      <c r="N1629" s="30"/>
      <c r="X1629" s="30"/>
    </row>
    <row r="1630" spans="3:24">
      <c r="C1630" t="s">
        <v>1631</v>
      </c>
      <c r="D1630" s="26">
        <v>4.3817871339332495</v>
      </c>
      <c r="F1630" s="30"/>
      <c r="H1630" s="34">
        <f t="shared" si="58"/>
        <v>7.6921687960001886E-2</v>
      </c>
      <c r="I1630" s="35">
        <f t="shared" si="59"/>
        <v>-2.5649674141445331</v>
      </c>
      <c r="N1630" s="30"/>
      <c r="X1630" s="30"/>
    </row>
    <row r="1631" spans="3:24">
      <c r="C1631" t="s">
        <v>1632</v>
      </c>
      <c r="D1631" s="26">
        <v>3.5255943342626486</v>
      </c>
      <c r="F1631" s="30"/>
      <c r="H1631" s="34">
        <f t="shared" si="58"/>
        <v>0.10268924194292402</v>
      </c>
      <c r="I1631" s="35">
        <f t="shared" si="59"/>
        <v>-2.2760479197942725</v>
      </c>
      <c r="N1631" s="30"/>
      <c r="X1631" s="30"/>
    </row>
    <row r="1632" spans="3:24">
      <c r="C1632" t="s">
        <v>1633</v>
      </c>
      <c r="D1632" s="26">
        <v>13.69093250732818</v>
      </c>
      <c r="F1632" s="30"/>
      <c r="H1632" s="34">
        <f t="shared" si="58"/>
        <v>3.324924048960079E-3</v>
      </c>
      <c r="I1632" s="35">
        <f t="shared" si="59"/>
        <v>-5.7063084475532326</v>
      </c>
      <c r="N1632" s="30"/>
      <c r="X1632" s="30"/>
    </row>
    <row r="1633" spans="3:24">
      <c r="C1633" t="s">
        <v>1634</v>
      </c>
      <c r="D1633" s="26">
        <v>2.2500020012842419</v>
      </c>
      <c r="F1633" s="30"/>
      <c r="H1633" s="34">
        <f t="shared" si="58"/>
        <v>0.15792999594380322</v>
      </c>
      <c r="I1633" s="35">
        <f t="shared" si="59"/>
        <v>-1.8456034077836845</v>
      </c>
      <c r="N1633" s="30"/>
      <c r="X1633" s="30"/>
    </row>
    <row r="1634" spans="3:24">
      <c r="C1634" t="s">
        <v>1635</v>
      </c>
      <c r="D1634" s="26">
        <v>1.4537666053243985</v>
      </c>
      <c r="F1634" s="30"/>
      <c r="H1634" s="34">
        <f t="shared" si="58"/>
        <v>0.20661123452569741</v>
      </c>
      <c r="I1634" s="35">
        <f t="shared" si="59"/>
        <v>-1.5769163456254851</v>
      </c>
      <c r="N1634" s="30"/>
      <c r="X1634" s="30"/>
    </row>
    <row r="1635" spans="3:24">
      <c r="C1635" t="s">
        <v>1636</v>
      </c>
      <c r="D1635" s="26">
        <v>4.592912199799474</v>
      </c>
      <c r="F1635" s="30"/>
      <c r="H1635" s="34">
        <f t="shared" si="58"/>
        <v>7.1632178499574012E-2</v>
      </c>
      <c r="I1635" s="35">
        <f t="shared" si="59"/>
        <v>-2.6362108855895188</v>
      </c>
      <c r="N1635" s="30"/>
      <c r="X1635" s="30"/>
    </row>
    <row r="1636" spans="3:24">
      <c r="C1636" t="s">
        <v>1637</v>
      </c>
      <c r="D1636" s="26">
        <v>2.1144146223728528</v>
      </c>
      <c r="F1636" s="30"/>
      <c r="H1636" s="34">
        <f t="shared" si="58"/>
        <v>0.16532370396312862</v>
      </c>
      <c r="I1636" s="35">
        <f t="shared" si="59"/>
        <v>-1.7998498847799558</v>
      </c>
      <c r="N1636" s="30"/>
      <c r="X1636" s="30"/>
    </row>
    <row r="1637" spans="3:24">
      <c r="C1637" t="s">
        <v>1638</v>
      </c>
      <c r="D1637" s="26">
        <v>1.90697151947229</v>
      </c>
      <c r="F1637" s="30"/>
      <c r="H1637" s="34">
        <f t="shared" si="58"/>
        <v>0.17731120324214553</v>
      </c>
      <c r="I1637" s="35">
        <f t="shared" si="59"/>
        <v>-1.7298488798432896</v>
      </c>
      <c r="N1637" s="30"/>
      <c r="X1637" s="30"/>
    </row>
    <row r="1638" spans="3:24">
      <c r="C1638" t="s">
        <v>1639</v>
      </c>
      <c r="D1638" s="26">
        <v>2.2941330544857634E-2</v>
      </c>
      <c r="F1638" s="30"/>
      <c r="H1638" s="34">
        <f t="shared" si="58"/>
        <v>0.33484451846591906</v>
      </c>
      <c r="I1638" s="35">
        <f t="shared" si="59"/>
        <v>-1.0940889788782746</v>
      </c>
      <c r="N1638" s="30"/>
      <c r="X1638" s="30"/>
    </row>
    <row r="1639" spans="3:24">
      <c r="C1639" t="s">
        <v>1640</v>
      </c>
      <c r="D1639" s="26">
        <v>0.42217685055336895</v>
      </c>
      <c r="F1639" s="30"/>
      <c r="H1639" s="34">
        <f t="shared" si="58"/>
        <v>0.29264069617668043</v>
      </c>
      <c r="I1639" s="35">
        <f t="shared" si="59"/>
        <v>-1.2288097153898401</v>
      </c>
      <c r="N1639" s="30"/>
      <c r="X1639" s="30"/>
    </row>
    <row r="1640" spans="3:24">
      <c r="C1640" t="s">
        <v>1641</v>
      </c>
      <c r="D1640" s="26">
        <v>3.2925917544852208</v>
      </c>
      <c r="F1640" s="30"/>
      <c r="H1640" s="34">
        <f t="shared" si="58"/>
        <v>0.11108918276209696</v>
      </c>
      <c r="I1640" s="35">
        <f t="shared" si="59"/>
        <v>-2.1974219519544351</v>
      </c>
      <c r="N1640" s="30"/>
      <c r="X1640" s="30"/>
    </row>
    <row r="1641" spans="3:24">
      <c r="C1641" t="s">
        <v>1642</v>
      </c>
      <c r="D1641" s="26">
        <v>4.2473046942533701</v>
      </c>
      <c r="F1641" s="30"/>
      <c r="H1641" s="34">
        <f t="shared" si="58"/>
        <v>8.0492863608372031E-2</v>
      </c>
      <c r="I1641" s="35">
        <f t="shared" si="59"/>
        <v>-2.519586749315013</v>
      </c>
      <c r="N1641" s="30"/>
      <c r="X1641" s="30"/>
    </row>
    <row r="1642" spans="3:24">
      <c r="C1642" t="s">
        <v>1643</v>
      </c>
      <c r="D1642" s="26">
        <v>8.109035580016636</v>
      </c>
      <c r="F1642" s="30"/>
      <c r="H1642" s="34">
        <f t="shared" si="58"/>
        <v>2.186833975284655E-2</v>
      </c>
      <c r="I1642" s="35">
        <f t="shared" si="59"/>
        <v>-3.8227153615396858</v>
      </c>
      <c r="N1642" s="30"/>
      <c r="X1642" s="30"/>
    </row>
    <row r="1643" spans="3:24">
      <c r="C1643" t="s">
        <v>1644</v>
      </c>
      <c r="D1643" s="26">
        <v>1.4169669184271048</v>
      </c>
      <c r="F1643" s="30"/>
      <c r="H1643" s="34">
        <f t="shared" si="58"/>
        <v>0.20919291590281139</v>
      </c>
      <c r="I1643" s="35">
        <f t="shared" si="59"/>
        <v>-1.5644984101619954</v>
      </c>
      <c r="N1643" s="30"/>
      <c r="X1643" s="30"/>
    </row>
    <row r="1644" spans="3:24">
      <c r="C1644" t="s">
        <v>1645</v>
      </c>
      <c r="D1644" s="26">
        <v>0.60507651313216604</v>
      </c>
      <c r="F1644" s="30"/>
      <c r="H1644" s="34">
        <f t="shared" si="58"/>
        <v>0.27512530909181054</v>
      </c>
      <c r="I1644" s="35">
        <f t="shared" si="59"/>
        <v>-1.2905286156765856</v>
      </c>
      <c r="N1644" s="30"/>
      <c r="X1644" s="30"/>
    </row>
    <row r="1645" spans="3:24">
      <c r="C1645" t="s">
        <v>1646</v>
      </c>
      <c r="D1645" s="26">
        <v>0.71967033640834865</v>
      </c>
      <c r="F1645" s="30"/>
      <c r="H1645" s="34">
        <f t="shared" si="58"/>
        <v>0.26468947536638765</v>
      </c>
      <c r="I1645" s="35">
        <f t="shared" si="59"/>
        <v>-1.3291979311501045</v>
      </c>
      <c r="N1645" s="30"/>
      <c r="X1645" s="30"/>
    </row>
    <row r="1646" spans="3:24">
      <c r="C1646" t="s">
        <v>1647</v>
      </c>
      <c r="D1646" s="26">
        <v>0.32095342365651836</v>
      </c>
      <c r="F1646" s="30"/>
      <c r="H1646" s="34">
        <f t="shared" si="58"/>
        <v>0.30280925384168672</v>
      </c>
      <c r="I1646" s="35">
        <f t="shared" si="59"/>
        <v>-1.1946521969819652</v>
      </c>
      <c r="N1646" s="30"/>
      <c r="X1646" s="30"/>
    </row>
    <row r="1647" spans="3:24">
      <c r="C1647" t="s">
        <v>1648</v>
      </c>
      <c r="D1647" s="26">
        <v>2.3661203409994105</v>
      </c>
      <c r="F1647" s="30"/>
      <c r="H1647" s="34">
        <f t="shared" si="58"/>
        <v>0.15186137719305906</v>
      </c>
      <c r="I1647" s="35">
        <f t="shared" si="59"/>
        <v>-1.8847871664046463</v>
      </c>
      <c r="N1647" s="30"/>
      <c r="X1647" s="30"/>
    </row>
    <row r="1648" spans="3:24">
      <c r="C1648" t="s">
        <v>1649</v>
      </c>
      <c r="D1648" s="26">
        <v>4.0889089340475113</v>
      </c>
      <c r="F1648" s="30"/>
      <c r="H1648" s="34">
        <f t="shared" si="58"/>
        <v>8.4912275214801783E-2</v>
      </c>
      <c r="I1648" s="35">
        <f t="shared" si="59"/>
        <v>-2.4661366117250818</v>
      </c>
      <c r="N1648" s="30"/>
      <c r="X1648" s="30"/>
    </row>
    <row r="1649" spans="3:24">
      <c r="C1649" t="s">
        <v>1650</v>
      </c>
      <c r="D1649" s="26">
        <v>5.979531271556894</v>
      </c>
      <c r="F1649" s="30"/>
      <c r="H1649" s="34">
        <f t="shared" si="58"/>
        <v>4.4863936097407013E-2</v>
      </c>
      <c r="I1649" s="35">
        <f t="shared" si="59"/>
        <v>-3.1041210119333882</v>
      </c>
      <c r="N1649" s="30"/>
      <c r="X1649" s="30"/>
    </row>
    <row r="1650" spans="3:24">
      <c r="C1650" t="s">
        <v>1651</v>
      </c>
      <c r="D1650" s="26">
        <v>7.8113913409962613E-2</v>
      </c>
      <c r="F1650" s="30"/>
      <c r="H1650" s="34">
        <f t="shared" si="58"/>
        <v>0.32866812079456836</v>
      </c>
      <c r="I1650" s="35">
        <f t="shared" si="59"/>
        <v>-1.1127067887331541</v>
      </c>
      <c r="N1650" s="30"/>
      <c r="X1650" s="30"/>
    </row>
    <row r="1651" spans="3:24">
      <c r="C1651" t="s">
        <v>1652</v>
      </c>
      <c r="D1651" s="26">
        <v>1.8256691573290229</v>
      </c>
      <c r="F1651" s="30"/>
      <c r="H1651" s="34">
        <f t="shared" si="58"/>
        <v>0.18224311977522226</v>
      </c>
      <c r="I1651" s="35">
        <f t="shared" si="59"/>
        <v>-1.7024136603822622</v>
      </c>
      <c r="N1651" s="30"/>
      <c r="X1651" s="30"/>
    </row>
    <row r="1652" spans="3:24">
      <c r="C1652" t="s">
        <v>1653</v>
      </c>
      <c r="D1652" s="26">
        <v>2.0057820373118429</v>
      </c>
      <c r="F1652" s="30"/>
      <c r="H1652" s="34">
        <f t="shared" si="58"/>
        <v>0.17149654302214315</v>
      </c>
      <c r="I1652" s="35">
        <f t="shared" si="59"/>
        <v>-1.7631921698845914</v>
      </c>
      <c r="N1652" s="30"/>
      <c r="X1652" s="30"/>
    </row>
    <row r="1653" spans="3:24">
      <c r="C1653" t="s">
        <v>1654</v>
      </c>
      <c r="D1653" s="26">
        <v>1.3678313394095829</v>
      </c>
      <c r="F1653" s="30"/>
      <c r="H1653" s="34">
        <f t="shared" si="58"/>
        <v>0.21269038384252406</v>
      </c>
      <c r="I1653" s="35">
        <f t="shared" si="59"/>
        <v>-1.5479177677531695</v>
      </c>
      <c r="N1653" s="30"/>
      <c r="X1653" s="30"/>
    </row>
    <row r="1654" spans="3:24">
      <c r="C1654" t="s">
        <v>1655</v>
      </c>
      <c r="D1654" s="26">
        <v>0.67127460936936045</v>
      </c>
      <c r="F1654" s="30"/>
      <c r="H1654" s="34">
        <f t="shared" si="58"/>
        <v>0.26904760375594894</v>
      </c>
      <c r="I1654" s="35">
        <f t="shared" si="59"/>
        <v>-1.3128669494013709</v>
      </c>
      <c r="N1654" s="30"/>
      <c r="X1654" s="30"/>
    </row>
    <row r="1655" spans="3:24">
      <c r="C1655" t="s">
        <v>1656</v>
      </c>
      <c r="D1655" s="26">
        <v>0.87722585507401085</v>
      </c>
      <c r="F1655" s="30"/>
      <c r="H1655" s="34">
        <f t="shared" si="58"/>
        <v>0.25098439026923169</v>
      </c>
      <c r="I1655" s="35">
        <f t="shared" si="59"/>
        <v>-1.3823645319466651</v>
      </c>
      <c r="N1655" s="30"/>
      <c r="X1655" s="30"/>
    </row>
    <row r="1656" spans="3:24">
      <c r="C1656" t="s">
        <v>1657</v>
      </c>
      <c r="D1656" s="26">
        <v>3.0752921587880193</v>
      </c>
      <c r="F1656" s="30"/>
      <c r="H1656" s="34">
        <f t="shared" si="58"/>
        <v>0.11954111533987614</v>
      </c>
      <c r="I1656" s="35">
        <f t="shared" si="59"/>
        <v>-2.1240949053645721</v>
      </c>
      <c r="N1656" s="30"/>
      <c r="X1656" s="30"/>
    </row>
    <row r="1657" spans="3:24">
      <c r="C1657" t="s">
        <v>1658</v>
      </c>
      <c r="D1657" s="26">
        <v>2.7408676213285053</v>
      </c>
      <c r="F1657" s="30"/>
      <c r="H1657" s="34">
        <f t="shared" si="58"/>
        <v>0.13382203944341259</v>
      </c>
      <c r="I1657" s="35">
        <f t="shared" si="59"/>
        <v>-2.0112444255447284</v>
      </c>
      <c r="N1657" s="30"/>
      <c r="X1657" s="30"/>
    </row>
    <row r="1658" spans="3:24">
      <c r="C1658" t="s">
        <v>1659</v>
      </c>
      <c r="D1658" s="26">
        <v>0.12150003718975921</v>
      </c>
      <c r="F1658" s="30"/>
      <c r="H1658" s="34">
        <f t="shared" si="58"/>
        <v>0.32389130559107798</v>
      </c>
      <c r="I1658" s="35">
        <f t="shared" si="59"/>
        <v>-1.1273472960454078</v>
      </c>
      <c r="N1658" s="30"/>
      <c r="X1658" s="30"/>
    </row>
    <row r="1659" spans="3:24">
      <c r="C1659" t="s">
        <v>1660</v>
      </c>
      <c r="D1659" s="26">
        <v>0.68183350296902079</v>
      </c>
      <c r="F1659" s="30"/>
      <c r="H1659" s="34">
        <f t="shared" si="58"/>
        <v>0.26809067559154004</v>
      </c>
      <c r="I1659" s="35">
        <f t="shared" si="59"/>
        <v>-1.3164300139364684</v>
      </c>
      <c r="N1659" s="30"/>
      <c r="X1659" s="30"/>
    </row>
    <row r="1660" spans="3:24">
      <c r="C1660" t="s">
        <v>1661</v>
      </c>
      <c r="D1660" s="26">
        <v>1.9095869190965193E-2</v>
      </c>
      <c r="F1660" s="30"/>
      <c r="H1660" s="34">
        <f t="shared" si="58"/>
        <v>0.33527930764694464</v>
      </c>
      <c r="I1660" s="35">
        <f t="shared" si="59"/>
        <v>-1.0927913403670217</v>
      </c>
      <c r="N1660" s="30"/>
      <c r="X1660" s="30"/>
    </row>
    <row r="1661" spans="3:24">
      <c r="C1661" t="s">
        <v>1662</v>
      </c>
      <c r="D1661" s="26">
        <v>4.5566712429874334</v>
      </c>
      <c r="F1661" s="30"/>
      <c r="H1661" s="34">
        <f t="shared" si="58"/>
        <v>7.2513575107416892E-2</v>
      </c>
      <c r="I1661" s="35">
        <f t="shared" si="59"/>
        <v>-2.6239814917883417</v>
      </c>
      <c r="N1661" s="30"/>
      <c r="X1661" s="30"/>
    </row>
    <row r="1662" spans="3:24">
      <c r="C1662" t="s">
        <v>1663</v>
      </c>
      <c r="D1662" s="26">
        <v>1.9759927084386248</v>
      </c>
      <c r="F1662" s="30"/>
      <c r="H1662" s="34">
        <f t="shared" si="58"/>
        <v>0.17322917379909561</v>
      </c>
      <c r="I1662" s="35">
        <f t="shared" si="59"/>
        <v>-1.7531398570896286</v>
      </c>
      <c r="N1662" s="30"/>
      <c r="X1662" s="30"/>
    </row>
    <row r="1663" spans="3:24">
      <c r="C1663" t="s">
        <v>1664</v>
      </c>
      <c r="D1663" s="26">
        <v>0.16133257585155272</v>
      </c>
      <c r="F1663" s="30"/>
      <c r="H1663" s="34">
        <f t="shared" si="58"/>
        <v>0.31956689356802237</v>
      </c>
      <c r="I1663" s="35">
        <f t="shared" si="59"/>
        <v>-1.1407886575393147</v>
      </c>
      <c r="N1663" s="30"/>
      <c r="X1663" s="30"/>
    </row>
    <row r="1664" spans="3:24">
      <c r="C1664" t="s">
        <v>1665</v>
      </c>
      <c r="D1664" s="26">
        <v>1.5100968647481026E-3</v>
      </c>
      <c r="F1664" s="30"/>
      <c r="H1664" s="34">
        <f t="shared" si="58"/>
        <v>0.33727485812582103</v>
      </c>
      <c r="I1664" s="35">
        <f t="shared" si="59"/>
        <v>-1.0868570783057148</v>
      </c>
      <c r="N1664" s="30"/>
      <c r="X1664" s="30"/>
    </row>
    <row r="1665" spans="3:24">
      <c r="C1665" t="s">
        <v>1666</v>
      </c>
      <c r="D1665" s="26">
        <v>0.42219755258791131</v>
      </c>
      <c r="F1665" s="30"/>
      <c r="H1665" s="34">
        <f t="shared" si="58"/>
        <v>0.29263865184429722</v>
      </c>
      <c r="I1665" s="35">
        <f t="shared" si="59"/>
        <v>-1.2288167012245192</v>
      </c>
      <c r="N1665" s="30"/>
      <c r="X1665" s="30"/>
    </row>
    <row r="1666" spans="3:24">
      <c r="C1666" t="s">
        <v>1667</v>
      </c>
      <c r="D1666" s="26">
        <v>3.87851797133583</v>
      </c>
      <c r="F1666" s="30"/>
      <c r="H1666" s="34">
        <f t="shared" si="58"/>
        <v>9.1159837150695325E-2</v>
      </c>
      <c r="I1666" s="35">
        <f t="shared" si="59"/>
        <v>-2.395140861018104</v>
      </c>
      <c r="N1666" s="30"/>
      <c r="X1666" s="30"/>
    </row>
    <row r="1667" spans="3:24">
      <c r="C1667" t="s">
        <v>1668</v>
      </c>
      <c r="D1667" s="26">
        <v>6.4125853934631172</v>
      </c>
      <c r="F1667" s="30"/>
      <c r="H1667" s="34">
        <f t="shared" si="58"/>
        <v>3.8764371039317978E-2</v>
      </c>
      <c r="I1667" s="35">
        <f t="shared" si="59"/>
        <v>-3.2502537264056173</v>
      </c>
      <c r="N1667" s="30"/>
      <c r="X1667" s="30"/>
    </row>
    <row r="1668" spans="3:24">
      <c r="C1668" t="s">
        <v>1669</v>
      </c>
      <c r="D1668" s="26">
        <v>3.5174794870759305</v>
      </c>
      <c r="F1668" s="30"/>
      <c r="H1668" s="34">
        <f t="shared" si="58"/>
        <v>0.1029708242253926</v>
      </c>
      <c r="I1668" s="35">
        <f t="shared" si="59"/>
        <v>-2.2733095908258223</v>
      </c>
      <c r="N1668" s="30"/>
      <c r="X1668" s="30"/>
    </row>
    <row r="1669" spans="3:24">
      <c r="C1669" t="s">
        <v>1670</v>
      </c>
      <c r="D1669" s="26">
        <v>0.51559792264213589</v>
      </c>
      <c r="F1669" s="30"/>
      <c r="H1669" s="34">
        <f t="shared" si="58"/>
        <v>0.28355920138908658</v>
      </c>
      <c r="I1669" s="35">
        <f t="shared" si="59"/>
        <v>-1.2603343543729406</v>
      </c>
      <c r="N1669" s="30"/>
      <c r="X1669" s="30"/>
    </row>
    <row r="1670" spans="3:24">
      <c r="C1670" t="s">
        <v>1671</v>
      </c>
      <c r="D1670" s="26">
        <v>0.76130901472989065</v>
      </c>
      <c r="F1670" s="30"/>
      <c r="H1670" s="34">
        <f t="shared" si="58"/>
        <v>0.26099637291392297</v>
      </c>
      <c r="I1670" s="35">
        <f t="shared" si="59"/>
        <v>-1.3432487686375274</v>
      </c>
      <c r="N1670" s="30"/>
      <c r="X1670" s="30"/>
    </row>
    <row r="1671" spans="3:24">
      <c r="C1671" t="s">
        <v>1672</v>
      </c>
      <c r="D1671" s="26">
        <v>1.6730638653496757</v>
      </c>
      <c r="F1671" s="30"/>
      <c r="H1671" s="34">
        <f t="shared" si="58"/>
        <v>0.19187378410180106</v>
      </c>
      <c r="I1671" s="35">
        <f t="shared" si="59"/>
        <v>-1.650917497589478</v>
      </c>
      <c r="N1671" s="30"/>
      <c r="X1671" s="30"/>
    </row>
    <row r="1672" spans="3:24">
      <c r="C1672" t="s">
        <v>1673</v>
      </c>
      <c r="D1672" s="26">
        <v>2.313609259390514</v>
      </c>
      <c r="F1672" s="30"/>
      <c r="H1672" s="34">
        <f t="shared" si="58"/>
        <v>0.15457629719678867</v>
      </c>
      <c r="I1672" s="35">
        <f t="shared" si="59"/>
        <v>-1.8670674715507949</v>
      </c>
      <c r="N1672" s="30"/>
      <c r="X1672" s="30"/>
    </row>
    <row r="1673" spans="3:24">
      <c r="C1673" t="s">
        <v>1674</v>
      </c>
      <c r="D1673" s="26">
        <v>2.5659683548200958</v>
      </c>
      <c r="F1673" s="30"/>
      <c r="H1673" s="34">
        <f t="shared" si="58"/>
        <v>0.14195783060328837</v>
      </c>
      <c r="I1673" s="35">
        <f t="shared" si="59"/>
        <v>-1.9522252330669569</v>
      </c>
      <c r="N1673" s="30"/>
      <c r="X1673" s="30"/>
    </row>
    <row r="1674" spans="3:24">
      <c r="C1674" t="s">
        <v>1675</v>
      </c>
      <c r="D1674" s="26">
        <v>4.9341194750316104</v>
      </c>
      <c r="F1674" s="30"/>
      <c r="H1674" s="34">
        <f t="shared" ref="H1674:H1737" si="60">lambdagorro*EXP(-lambdagorro*D1674)</f>
        <v>6.3841605435387846E-2</v>
      </c>
      <c r="I1674" s="35">
        <f t="shared" si="59"/>
        <v>-2.7513501783593557</v>
      </c>
      <c r="N1674" s="30"/>
      <c r="X1674" s="30"/>
    </row>
    <row r="1675" spans="3:24">
      <c r="C1675" t="s">
        <v>1676</v>
      </c>
      <c r="D1675" s="26">
        <v>3.2548475544302149</v>
      </c>
      <c r="F1675" s="30"/>
      <c r="H1675" s="34">
        <f t="shared" si="60"/>
        <v>0.11251313668999414</v>
      </c>
      <c r="I1675" s="35">
        <f t="shared" ref="I1675:I1738" si="61">LN(H1675)</f>
        <v>-2.1846852935770897</v>
      </c>
      <c r="N1675" s="30"/>
      <c r="X1675" s="30"/>
    </row>
    <row r="1676" spans="3:24">
      <c r="C1676" t="s">
        <v>1677</v>
      </c>
      <c r="D1676" s="26">
        <v>1.3727936124191586</v>
      </c>
      <c r="F1676" s="30"/>
      <c r="H1676" s="34">
        <f t="shared" si="60"/>
        <v>0.21233453117874773</v>
      </c>
      <c r="I1676" s="35">
        <f t="shared" si="61"/>
        <v>-1.5495922707498149</v>
      </c>
      <c r="N1676" s="30"/>
      <c r="X1676" s="30"/>
    </row>
    <row r="1677" spans="3:24">
      <c r="C1677" t="s">
        <v>1678</v>
      </c>
      <c r="D1677" s="26">
        <v>2.7668950957501588</v>
      </c>
      <c r="F1677" s="30"/>
      <c r="H1677" s="34">
        <f t="shared" si="60"/>
        <v>0.13265184194967941</v>
      </c>
      <c r="I1677" s="35">
        <f t="shared" si="61"/>
        <v>-2.0200273127075397</v>
      </c>
      <c r="N1677" s="30"/>
      <c r="X1677" s="30"/>
    </row>
    <row r="1678" spans="3:24">
      <c r="C1678" t="s">
        <v>1679</v>
      </c>
      <c r="D1678" s="26">
        <v>2.6170787167641945</v>
      </c>
      <c r="F1678" s="30"/>
      <c r="H1678" s="34">
        <f t="shared" si="60"/>
        <v>0.13953047265632132</v>
      </c>
      <c r="I1678" s="35">
        <f t="shared" si="61"/>
        <v>-1.9694722595948944</v>
      </c>
      <c r="N1678" s="30"/>
      <c r="X1678" s="30"/>
    </row>
    <row r="1679" spans="3:24">
      <c r="C1679" t="s">
        <v>1680</v>
      </c>
      <c r="D1679" s="26">
        <v>6.1334587872366599</v>
      </c>
      <c r="F1679" s="30"/>
      <c r="H1679" s="34">
        <f t="shared" si="60"/>
        <v>4.2593085340060934E-2</v>
      </c>
      <c r="I1679" s="35">
        <f t="shared" si="61"/>
        <v>-3.1560633548424843</v>
      </c>
      <c r="N1679" s="30"/>
      <c r="X1679" s="30"/>
    </row>
    <row r="1680" spans="3:24">
      <c r="C1680" t="s">
        <v>1681</v>
      </c>
      <c r="D1680" s="26">
        <v>0.94405885323565453</v>
      </c>
      <c r="F1680" s="30"/>
      <c r="H1680" s="34">
        <f t="shared" si="60"/>
        <v>0.24538739545836019</v>
      </c>
      <c r="I1680" s="35">
        <f t="shared" si="61"/>
        <v>-1.4049171112748289</v>
      </c>
      <c r="N1680" s="30"/>
      <c r="X1680" s="30"/>
    </row>
    <row r="1681" spans="3:24">
      <c r="C1681" t="s">
        <v>1682</v>
      </c>
      <c r="D1681" s="26">
        <v>1.125309974219145</v>
      </c>
      <c r="F1681" s="30"/>
      <c r="H1681" s="34">
        <f t="shared" si="60"/>
        <v>0.2308286273966707</v>
      </c>
      <c r="I1681" s="35">
        <f t="shared" si="61"/>
        <v>-1.4660797165257897</v>
      </c>
      <c r="N1681" s="30"/>
      <c r="X1681" s="30"/>
    </row>
    <row r="1682" spans="3:24">
      <c r="C1682" t="s">
        <v>1683</v>
      </c>
      <c r="D1682" s="26">
        <v>6.4296445994100502</v>
      </c>
      <c r="F1682" s="30"/>
      <c r="H1682" s="34">
        <f t="shared" si="60"/>
        <v>3.8541862130236977E-2</v>
      </c>
      <c r="I1682" s="35">
        <f t="shared" si="61"/>
        <v>-3.2560103003432879</v>
      </c>
      <c r="N1682" s="30"/>
      <c r="X1682" s="30"/>
    </row>
    <row r="1683" spans="3:24">
      <c r="C1683" t="s">
        <v>1684</v>
      </c>
      <c r="D1683" s="26">
        <v>8.7515248735905562</v>
      </c>
      <c r="F1683" s="30"/>
      <c r="H1683" s="34">
        <f t="shared" si="60"/>
        <v>1.7605898375374535E-2</v>
      </c>
      <c r="I1683" s="35">
        <f t="shared" si="61"/>
        <v>-4.0395212981187472</v>
      </c>
      <c r="N1683" s="30"/>
      <c r="X1683" s="30"/>
    </row>
    <row r="1684" spans="3:24">
      <c r="C1684" t="s">
        <v>1685</v>
      </c>
      <c r="D1684" s="26">
        <v>10.969736148444273</v>
      </c>
      <c r="F1684" s="30"/>
      <c r="H1684" s="34">
        <f t="shared" si="60"/>
        <v>8.3286864278712385E-3</v>
      </c>
      <c r="I1684" s="35">
        <f t="shared" si="61"/>
        <v>-4.7880495269701786</v>
      </c>
      <c r="N1684" s="30"/>
      <c r="X1684" s="30"/>
    </row>
    <row r="1685" spans="3:24">
      <c r="C1685" t="s">
        <v>1686</v>
      </c>
      <c r="D1685" s="26">
        <v>11.530067526346269</v>
      </c>
      <c r="F1685" s="30"/>
      <c r="H1685" s="34">
        <f t="shared" si="60"/>
        <v>6.8938088359852805E-3</v>
      </c>
      <c r="I1685" s="35">
        <f t="shared" si="61"/>
        <v>-4.9771315403137999</v>
      </c>
      <c r="N1685" s="30"/>
      <c r="X1685" s="30"/>
    </row>
    <row r="1686" spans="3:24">
      <c r="C1686" t="s">
        <v>1687</v>
      </c>
      <c r="D1686" s="26">
        <v>3.1837278122959995</v>
      </c>
      <c r="F1686" s="30"/>
      <c r="H1686" s="34">
        <f t="shared" si="60"/>
        <v>0.11524601596416414</v>
      </c>
      <c r="I1686" s="35">
        <f t="shared" si="61"/>
        <v>-2.1606861663435466</v>
      </c>
      <c r="N1686" s="30"/>
      <c r="X1686" s="30"/>
    </row>
    <row r="1687" spans="3:24">
      <c r="C1687" t="s">
        <v>1688</v>
      </c>
      <c r="D1687" s="26">
        <v>1.7290055456765012</v>
      </c>
      <c r="F1687" s="30"/>
      <c r="H1687" s="34">
        <f t="shared" si="60"/>
        <v>0.18828569095273309</v>
      </c>
      <c r="I1687" s="35">
        <f t="shared" si="61"/>
        <v>-1.6697948368982745</v>
      </c>
      <c r="N1687" s="30"/>
      <c r="X1687" s="30"/>
    </row>
    <row r="1688" spans="3:24">
      <c r="C1688" t="s">
        <v>1689</v>
      </c>
      <c r="D1688" s="26">
        <v>1.2080548038520609</v>
      </c>
      <c r="F1688" s="30"/>
      <c r="H1688" s="34">
        <f t="shared" si="60"/>
        <v>0.22447258569319969</v>
      </c>
      <c r="I1688" s="35">
        <f t="shared" si="61"/>
        <v>-1.4940016919813623</v>
      </c>
      <c r="N1688" s="30"/>
      <c r="X1688" s="30"/>
    </row>
    <row r="1689" spans="3:24">
      <c r="C1689" t="s">
        <v>1690</v>
      </c>
      <c r="D1689" s="26">
        <v>1.1437875302453837</v>
      </c>
      <c r="F1689" s="30"/>
      <c r="H1689" s="34">
        <f t="shared" si="60"/>
        <v>0.22939384440223326</v>
      </c>
      <c r="I1689" s="35">
        <f t="shared" si="61"/>
        <v>-1.4723149081157954</v>
      </c>
      <c r="N1689" s="30"/>
      <c r="X1689" s="30"/>
    </row>
    <row r="1690" spans="3:24">
      <c r="C1690" t="s">
        <v>1691</v>
      </c>
      <c r="D1690" s="26">
        <v>9.0461820517969453</v>
      </c>
      <c r="F1690" s="30"/>
      <c r="H1690" s="34">
        <f t="shared" si="60"/>
        <v>1.5939540848449198E-2</v>
      </c>
      <c r="I1690" s="35">
        <f t="shared" si="61"/>
        <v>-4.1389524110255795</v>
      </c>
      <c r="N1690" s="30"/>
      <c r="X1690" s="30"/>
    </row>
    <row r="1691" spans="3:24">
      <c r="C1691" t="s">
        <v>1692</v>
      </c>
      <c r="D1691" s="26">
        <v>1.6775062832345278</v>
      </c>
      <c r="F1691" s="30"/>
      <c r="H1691" s="34">
        <f t="shared" si="60"/>
        <v>0.19158636551863925</v>
      </c>
      <c r="I1691" s="35">
        <f t="shared" si="61"/>
        <v>-1.6524165771536579</v>
      </c>
      <c r="N1691" s="30"/>
      <c r="X1691" s="30"/>
    </row>
    <row r="1692" spans="3:24">
      <c r="C1692" t="s">
        <v>1693</v>
      </c>
      <c r="D1692" s="26">
        <v>4.9619662872938433</v>
      </c>
      <c r="F1692" s="30"/>
      <c r="H1692" s="34">
        <f t="shared" si="60"/>
        <v>6.324450736659433E-2</v>
      </c>
      <c r="I1692" s="35">
        <f t="shared" si="61"/>
        <v>-2.7607469951991677</v>
      </c>
      <c r="N1692" s="30"/>
      <c r="X1692" s="30"/>
    </row>
    <row r="1693" spans="3:24">
      <c r="C1693" t="s">
        <v>1694</v>
      </c>
      <c r="D1693" s="26">
        <v>0.53195078299281517</v>
      </c>
      <c r="F1693" s="30"/>
      <c r="H1693" s="34">
        <f t="shared" si="60"/>
        <v>0.28199876872668683</v>
      </c>
      <c r="I1693" s="35">
        <f t="shared" si="61"/>
        <v>-1.2658525742709781</v>
      </c>
      <c r="N1693" s="30"/>
      <c r="X1693" s="30"/>
    </row>
    <row r="1694" spans="3:24">
      <c r="C1694" t="s">
        <v>1695</v>
      </c>
      <c r="D1694" s="26">
        <v>1.7704680810093101</v>
      </c>
      <c r="F1694" s="30"/>
      <c r="H1694" s="34">
        <f t="shared" si="60"/>
        <v>0.18566965447951461</v>
      </c>
      <c r="I1694" s="35">
        <f t="shared" si="61"/>
        <v>-1.6837862355031723</v>
      </c>
      <c r="N1694" s="30"/>
      <c r="X1694" s="30"/>
    </row>
    <row r="1695" spans="3:24">
      <c r="C1695" t="s">
        <v>1696</v>
      </c>
      <c r="D1695" s="26">
        <v>1.6505683855991813</v>
      </c>
      <c r="F1695" s="30"/>
      <c r="H1695" s="34">
        <f t="shared" si="60"/>
        <v>0.19333584542464</v>
      </c>
      <c r="I1695" s="35">
        <f t="shared" si="61"/>
        <v>-1.6433264706184734</v>
      </c>
      <c r="N1695" s="30"/>
      <c r="X1695" s="30"/>
    </row>
    <row r="1696" spans="3:24">
      <c r="C1696" t="s">
        <v>1697</v>
      </c>
      <c r="D1696" s="26">
        <v>0.66285649150394821</v>
      </c>
      <c r="F1696" s="30"/>
      <c r="H1696" s="34">
        <f t="shared" si="60"/>
        <v>0.26981296487232037</v>
      </c>
      <c r="I1696" s="35">
        <f t="shared" si="61"/>
        <v>-1.3100262827221001</v>
      </c>
      <c r="N1696" s="30"/>
      <c r="X1696" s="30"/>
    </row>
    <row r="1697" spans="3:24">
      <c r="C1697" t="s">
        <v>1698</v>
      </c>
      <c r="D1697" s="26">
        <v>1.9167348834474156</v>
      </c>
      <c r="F1697" s="30"/>
      <c r="H1697" s="34">
        <f t="shared" si="60"/>
        <v>0.17672799223558575</v>
      </c>
      <c r="I1697" s="35">
        <f t="shared" si="61"/>
        <v>-1.7331434954765161</v>
      </c>
      <c r="N1697" s="30"/>
      <c r="X1697" s="30"/>
    </row>
    <row r="1698" spans="3:24">
      <c r="C1698" t="s">
        <v>1699</v>
      </c>
      <c r="D1698" s="26">
        <v>0.98278051322690785</v>
      </c>
      <c r="F1698" s="30"/>
      <c r="H1698" s="34">
        <f t="shared" si="60"/>
        <v>0.24220189825311925</v>
      </c>
      <c r="I1698" s="35">
        <f t="shared" si="61"/>
        <v>-1.4179836103500136</v>
      </c>
      <c r="N1698" s="30"/>
      <c r="X1698" s="30"/>
    </row>
    <row r="1699" spans="3:24">
      <c r="C1699" t="s">
        <v>1700</v>
      </c>
      <c r="D1699" s="26">
        <v>3.2322789196431589</v>
      </c>
      <c r="F1699" s="30"/>
      <c r="H1699" s="34">
        <f t="shared" si="60"/>
        <v>0.11337327556479738</v>
      </c>
      <c r="I1699" s="35">
        <f t="shared" si="61"/>
        <v>-2.1770695806753224</v>
      </c>
      <c r="N1699" s="30"/>
      <c r="X1699" s="30"/>
    </row>
    <row r="1700" spans="3:24">
      <c r="C1700" t="s">
        <v>1701</v>
      </c>
      <c r="D1700" s="26">
        <v>6.9463751384833058E-2</v>
      </c>
      <c r="F1700" s="30"/>
      <c r="H1700" s="34">
        <f t="shared" si="60"/>
        <v>0.32962889447872723</v>
      </c>
      <c r="I1700" s="35">
        <f t="shared" si="61"/>
        <v>-1.1097878195017965</v>
      </c>
      <c r="N1700" s="30"/>
      <c r="X1700" s="30"/>
    </row>
    <row r="1701" spans="3:24">
      <c r="C1701" t="s">
        <v>1702</v>
      </c>
      <c r="D1701" s="26">
        <v>0.92531838322338467</v>
      </c>
      <c r="F1701" s="30"/>
      <c r="H1701" s="34">
        <f t="shared" si="60"/>
        <v>0.2469441206315249</v>
      </c>
      <c r="I1701" s="35">
        <f t="shared" si="61"/>
        <v>-1.3985932002095709</v>
      </c>
      <c r="N1701" s="30"/>
      <c r="X1701" s="30"/>
    </row>
    <row r="1702" spans="3:24">
      <c r="C1702" t="s">
        <v>1703</v>
      </c>
      <c r="D1702" s="26">
        <v>5.0250937523818894E-2</v>
      </c>
      <c r="F1702" s="30"/>
      <c r="H1702" s="34">
        <f t="shared" si="60"/>
        <v>0.33177292081510873</v>
      </c>
      <c r="I1702" s="35">
        <f t="shared" si="61"/>
        <v>-1.1033045175306688</v>
      </c>
      <c r="N1702" s="30"/>
      <c r="X1702" s="30"/>
    </row>
    <row r="1703" spans="3:24">
      <c r="C1703" t="s">
        <v>1704</v>
      </c>
      <c r="D1703" s="26">
        <v>6.0448870107593837</v>
      </c>
      <c r="F1703" s="30"/>
      <c r="H1703" s="34">
        <f t="shared" si="60"/>
        <v>4.3885333875718753E-2</v>
      </c>
      <c r="I1703" s="35">
        <f t="shared" si="61"/>
        <v>-3.1261750949980152</v>
      </c>
      <c r="N1703" s="30"/>
      <c r="X1703" s="30"/>
    </row>
    <row r="1704" spans="3:24">
      <c r="C1704" t="s">
        <v>1705</v>
      </c>
      <c r="D1704" s="26">
        <v>3.3525031877506106</v>
      </c>
      <c r="F1704" s="30"/>
      <c r="H1704" s="34">
        <f t="shared" si="60"/>
        <v>0.10886585186212103</v>
      </c>
      <c r="I1704" s="35">
        <f t="shared" si="61"/>
        <v>-2.2176388715682132</v>
      </c>
      <c r="N1704" s="30"/>
      <c r="X1704" s="30"/>
    </row>
    <row r="1705" spans="3:24">
      <c r="C1705" t="s">
        <v>1706</v>
      </c>
      <c r="D1705" s="26">
        <v>4.4766999650411883</v>
      </c>
      <c r="F1705" s="30"/>
      <c r="H1705" s="34">
        <f t="shared" si="60"/>
        <v>7.449707304242327E-2</v>
      </c>
      <c r="I1705" s="35">
        <f t="shared" si="61"/>
        <v>-2.596995442389582</v>
      </c>
      <c r="N1705" s="30"/>
      <c r="X1705" s="30"/>
    </row>
    <row r="1706" spans="3:24">
      <c r="C1706" t="s">
        <v>1707</v>
      </c>
      <c r="D1706" s="26">
        <v>2.3187255488674179</v>
      </c>
      <c r="F1706" s="30"/>
      <c r="H1706" s="34">
        <f t="shared" si="60"/>
        <v>0.15430965527064572</v>
      </c>
      <c r="I1706" s="35">
        <f t="shared" si="61"/>
        <v>-1.868793946906796</v>
      </c>
      <c r="N1706" s="30"/>
      <c r="X1706" s="30"/>
    </row>
    <row r="1707" spans="3:24">
      <c r="C1707" t="s">
        <v>1708</v>
      </c>
      <c r="D1707" s="26">
        <v>0.25909055790230623</v>
      </c>
      <c r="F1707" s="30"/>
      <c r="H1707" s="34">
        <f t="shared" si="60"/>
        <v>0.30919696660518969</v>
      </c>
      <c r="I1707" s="35">
        <f t="shared" si="61"/>
        <v>-1.1737767727788633</v>
      </c>
      <c r="N1707" s="30"/>
      <c r="X1707" s="30"/>
    </row>
    <row r="1708" spans="3:24">
      <c r="C1708" t="s">
        <v>1709</v>
      </c>
      <c r="D1708" s="26">
        <v>0.37916358741294764</v>
      </c>
      <c r="F1708" s="30"/>
      <c r="H1708" s="34">
        <f t="shared" si="60"/>
        <v>0.296919260087256</v>
      </c>
      <c r="I1708" s="35">
        <f t="shared" si="61"/>
        <v>-1.2142950286958312</v>
      </c>
      <c r="N1708" s="30"/>
      <c r="X1708" s="30"/>
    </row>
    <row r="1709" spans="3:24">
      <c r="C1709" t="s">
        <v>1710</v>
      </c>
      <c r="D1709" s="26">
        <v>0.83889160208620983</v>
      </c>
      <c r="F1709" s="30"/>
      <c r="H1709" s="34">
        <f t="shared" si="60"/>
        <v>0.2542521565424356</v>
      </c>
      <c r="I1709" s="35">
        <f t="shared" si="61"/>
        <v>-1.3694287621132917</v>
      </c>
      <c r="N1709" s="30"/>
      <c r="X1709" s="30"/>
    </row>
    <row r="1710" spans="3:24">
      <c r="C1710" t="s">
        <v>1711</v>
      </c>
      <c r="D1710" s="26">
        <v>4.6451085979954172</v>
      </c>
      <c r="F1710" s="30"/>
      <c r="H1710" s="34">
        <f t="shared" si="60"/>
        <v>7.0381531172015233E-2</v>
      </c>
      <c r="I1710" s="35">
        <f t="shared" si="61"/>
        <v>-2.6538243915422424</v>
      </c>
      <c r="N1710" s="30"/>
      <c r="X1710" s="30"/>
    </row>
    <row r="1711" spans="3:24">
      <c r="C1711" t="s">
        <v>1712</v>
      </c>
      <c r="D1711" s="26">
        <v>11.793609577548034</v>
      </c>
      <c r="F1711" s="30"/>
      <c r="H1711" s="34">
        <f t="shared" si="60"/>
        <v>6.3072030708294985E-3</v>
      </c>
      <c r="I1711" s="35">
        <f t="shared" si="61"/>
        <v>-5.0660629541291682</v>
      </c>
      <c r="N1711" s="30"/>
      <c r="X1711" s="30"/>
    </row>
    <row r="1712" spans="3:24">
      <c r="C1712" t="s">
        <v>1713</v>
      </c>
      <c r="D1712" s="26">
        <v>4.6547743293522368</v>
      </c>
      <c r="F1712" s="30"/>
      <c r="H1712" s="34">
        <f t="shared" si="60"/>
        <v>7.0152343825704427E-2</v>
      </c>
      <c r="I1712" s="35">
        <f t="shared" si="61"/>
        <v>-2.6570860613638199</v>
      </c>
      <c r="N1712" s="30"/>
      <c r="X1712" s="30"/>
    </row>
    <row r="1713" spans="3:24">
      <c r="C1713" t="s">
        <v>1714</v>
      </c>
      <c r="D1713" s="26">
        <v>8.0721839942278297</v>
      </c>
      <c r="F1713" s="30"/>
      <c r="H1713" s="34">
        <f t="shared" si="60"/>
        <v>2.2141980262230319E-2</v>
      </c>
      <c r="I1713" s="35">
        <f t="shared" si="61"/>
        <v>-3.8102799129629128</v>
      </c>
      <c r="N1713" s="30"/>
      <c r="X1713" s="30"/>
    </row>
    <row r="1714" spans="3:24">
      <c r="C1714" t="s">
        <v>1715</v>
      </c>
      <c r="D1714" s="26">
        <v>1.5843594612945142</v>
      </c>
      <c r="F1714" s="30"/>
      <c r="H1714" s="34">
        <f t="shared" si="60"/>
        <v>0.19770396705009521</v>
      </c>
      <c r="I1714" s="35">
        <f t="shared" si="61"/>
        <v>-1.6209844829972992</v>
      </c>
      <c r="N1714" s="30"/>
      <c r="X1714" s="30"/>
    </row>
    <row r="1715" spans="3:24">
      <c r="C1715" t="s">
        <v>1716</v>
      </c>
      <c r="D1715" s="26">
        <v>0.73306728764631668</v>
      </c>
      <c r="F1715" s="30"/>
      <c r="H1715" s="34">
        <f t="shared" si="60"/>
        <v>0.2634955790166203</v>
      </c>
      <c r="I1715" s="35">
        <f t="shared" si="61"/>
        <v>-1.3337186890670107</v>
      </c>
      <c r="N1715" s="30"/>
      <c r="X1715" s="30"/>
    </row>
    <row r="1716" spans="3:24">
      <c r="C1716" t="s">
        <v>1717</v>
      </c>
      <c r="D1716" s="26">
        <v>0.6744781809165572</v>
      </c>
      <c r="F1716" s="30"/>
      <c r="H1716" s="34">
        <f t="shared" si="60"/>
        <v>0.26875691106748645</v>
      </c>
      <c r="I1716" s="35">
        <f t="shared" si="61"/>
        <v>-1.3139479842709554</v>
      </c>
      <c r="N1716" s="30"/>
      <c r="X1716" s="30"/>
    </row>
    <row r="1717" spans="3:24">
      <c r="C1717" t="s">
        <v>1718</v>
      </c>
      <c r="D1717" s="26">
        <v>5.4744588928898583</v>
      </c>
      <c r="F1717" s="30"/>
      <c r="H1717" s="34">
        <f t="shared" si="60"/>
        <v>5.3200580588868715E-2</v>
      </c>
      <c r="I1717" s="35">
        <f t="shared" si="61"/>
        <v>-2.9336859693694883</v>
      </c>
      <c r="N1717" s="30"/>
      <c r="X1717" s="30"/>
    </row>
    <row r="1718" spans="3:24">
      <c r="C1718" t="s">
        <v>1719</v>
      </c>
      <c r="D1718" s="26">
        <v>12.629442124390735</v>
      </c>
      <c r="F1718" s="30"/>
      <c r="H1718" s="34">
        <f t="shared" si="60"/>
        <v>4.7571242287567242E-3</v>
      </c>
      <c r="I1718" s="35">
        <f t="shared" si="61"/>
        <v>-5.3481119469356839</v>
      </c>
      <c r="N1718" s="30"/>
      <c r="X1718" s="30"/>
    </row>
    <row r="1719" spans="3:24">
      <c r="C1719" t="s">
        <v>1720</v>
      </c>
      <c r="D1719" s="26">
        <v>0.87418671616492538</v>
      </c>
      <c r="F1719" s="30"/>
      <c r="H1719" s="34">
        <f t="shared" si="60"/>
        <v>0.25124191874136143</v>
      </c>
      <c r="I1719" s="35">
        <f t="shared" si="61"/>
        <v>-1.3813389843396178</v>
      </c>
      <c r="N1719" s="30"/>
      <c r="X1719" s="30"/>
    </row>
    <row r="1720" spans="3:24">
      <c r="C1720" t="s">
        <v>1721</v>
      </c>
      <c r="D1720" s="26">
        <v>3.8731483020479534</v>
      </c>
      <c r="F1720" s="30"/>
      <c r="H1720" s="34">
        <f t="shared" si="60"/>
        <v>9.1325166470774238E-2</v>
      </c>
      <c r="I1720" s="35">
        <f t="shared" si="61"/>
        <v>-2.3933288834634241</v>
      </c>
      <c r="N1720" s="30"/>
      <c r="X1720" s="30"/>
    </row>
    <row r="1721" spans="3:24">
      <c r="C1721" t="s">
        <v>1722</v>
      </c>
      <c r="D1721" s="26">
        <v>3.3068474388369609</v>
      </c>
      <c r="F1721" s="30"/>
      <c r="H1721" s="34">
        <f t="shared" si="60"/>
        <v>0.11055606771345504</v>
      </c>
      <c r="I1721" s="35">
        <f t="shared" si="61"/>
        <v>-2.2022324865864786</v>
      </c>
      <c r="N1721" s="30"/>
      <c r="X1721" s="30"/>
    </row>
    <row r="1722" spans="3:24">
      <c r="C1722" t="s">
        <v>1723</v>
      </c>
      <c r="D1722" s="26">
        <v>1.32088323381978</v>
      </c>
      <c r="F1722" s="30"/>
      <c r="H1722" s="34">
        <f t="shared" si="60"/>
        <v>0.21608676088418149</v>
      </c>
      <c r="I1722" s="35">
        <f t="shared" si="61"/>
        <v>-1.532075281185977</v>
      </c>
      <c r="N1722" s="30"/>
      <c r="X1722" s="30"/>
    </row>
    <row r="1723" spans="3:24">
      <c r="C1723" t="s">
        <v>1724</v>
      </c>
      <c r="D1723" s="26">
        <v>4.9660753632265955</v>
      </c>
      <c r="F1723" s="30"/>
      <c r="H1723" s="34">
        <f t="shared" si="60"/>
        <v>6.3156873657139859E-2</v>
      </c>
      <c r="I1723" s="35">
        <f t="shared" si="61"/>
        <v>-2.7621335895984602</v>
      </c>
      <c r="N1723" s="30"/>
      <c r="X1723" s="30"/>
    </row>
    <row r="1724" spans="3:24">
      <c r="C1724" t="s">
        <v>1725</v>
      </c>
      <c r="D1724" s="26">
        <v>3.4001079272423329</v>
      </c>
      <c r="F1724" s="30"/>
      <c r="H1724" s="34">
        <f t="shared" si="60"/>
        <v>0.10713099541194265</v>
      </c>
      <c r="I1724" s="35">
        <f t="shared" si="61"/>
        <v>-2.2337029371243773</v>
      </c>
      <c r="N1724" s="30"/>
      <c r="X1724" s="30"/>
    </row>
    <row r="1725" spans="3:24">
      <c r="C1725" t="s">
        <v>1726</v>
      </c>
      <c r="D1725" s="26">
        <v>1.8612078761975377</v>
      </c>
      <c r="F1725" s="30"/>
      <c r="H1725" s="34">
        <f t="shared" si="60"/>
        <v>0.18007063538581811</v>
      </c>
      <c r="I1725" s="35">
        <f t="shared" si="61"/>
        <v>-1.71440608625795</v>
      </c>
      <c r="N1725" s="30"/>
      <c r="X1725" s="30"/>
    </row>
    <row r="1726" spans="3:24">
      <c r="C1726" t="s">
        <v>1727</v>
      </c>
      <c r="D1726" s="26">
        <v>2.4291823226115352</v>
      </c>
      <c r="F1726" s="30"/>
      <c r="H1726" s="34">
        <f t="shared" si="60"/>
        <v>0.14866389959690038</v>
      </c>
      <c r="I1726" s="35">
        <f t="shared" si="61"/>
        <v>-1.9060672283803022</v>
      </c>
      <c r="N1726" s="30"/>
      <c r="X1726" s="30"/>
    </row>
    <row r="1727" spans="3:24">
      <c r="C1727" t="s">
        <v>1728</v>
      </c>
      <c r="D1727" s="26">
        <v>3.7328759817039958</v>
      </c>
      <c r="F1727" s="30"/>
      <c r="H1727" s="34">
        <f t="shared" si="60"/>
        <v>9.5751935013452361E-2</v>
      </c>
      <c r="I1727" s="35">
        <f t="shared" si="61"/>
        <v>-2.3459944421078021</v>
      </c>
      <c r="N1727" s="30"/>
      <c r="X1727" s="30"/>
    </row>
    <row r="1728" spans="3:24">
      <c r="C1728" t="s">
        <v>1729</v>
      </c>
      <c r="D1728" s="26">
        <v>3.0179284773211879</v>
      </c>
      <c r="F1728" s="30"/>
      <c r="H1728" s="34">
        <f t="shared" si="60"/>
        <v>0.12187763658687406</v>
      </c>
      <c r="I1728" s="35">
        <f t="shared" si="61"/>
        <v>-2.1047377163648018</v>
      </c>
      <c r="N1728" s="30"/>
      <c r="X1728" s="30"/>
    </row>
    <row r="1729" spans="3:24">
      <c r="C1729" t="s">
        <v>1730</v>
      </c>
      <c r="D1729" s="26">
        <v>1.6649433099594106</v>
      </c>
      <c r="F1729" s="30"/>
      <c r="H1729" s="34">
        <f t="shared" si="60"/>
        <v>0.19240028828166886</v>
      </c>
      <c r="I1729" s="35">
        <f t="shared" si="61"/>
        <v>-1.6481772424061811</v>
      </c>
      <c r="N1729" s="30"/>
      <c r="X1729" s="30"/>
    </row>
    <row r="1730" spans="3:24">
      <c r="C1730" t="s">
        <v>1731</v>
      </c>
      <c r="D1730" s="26">
        <v>1.9882108213191225</v>
      </c>
      <c r="F1730" s="30"/>
      <c r="H1730" s="34">
        <f t="shared" si="60"/>
        <v>0.17251642669778713</v>
      </c>
      <c r="I1730" s="35">
        <f t="shared" si="61"/>
        <v>-1.7572628198109992</v>
      </c>
      <c r="N1730" s="30"/>
      <c r="X1730" s="30"/>
    </row>
    <row r="1731" spans="3:24">
      <c r="C1731" t="s">
        <v>1732</v>
      </c>
      <c r="D1731" s="26">
        <v>2.6800587443430715</v>
      </c>
      <c r="F1731" s="30"/>
      <c r="H1731" s="34">
        <f t="shared" si="60"/>
        <v>0.13659640274082438</v>
      </c>
      <c r="I1731" s="35">
        <f t="shared" si="61"/>
        <v>-1.9907246664467799</v>
      </c>
      <c r="N1731" s="30"/>
      <c r="X1731" s="30"/>
    </row>
    <row r="1732" spans="3:24">
      <c r="C1732" t="s">
        <v>1733</v>
      </c>
      <c r="D1732" s="26">
        <v>7.2696139773114163</v>
      </c>
      <c r="F1732" s="30"/>
      <c r="H1732" s="34">
        <f t="shared" si="60"/>
        <v>2.9029136298323103E-2</v>
      </c>
      <c r="I1732" s="35">
        <f t="shared" si="61"/>
        <v>-3.5394552534266732</v>
      </c>
      <c r="N1732" s="30"/>
      <c r="X1732" s="30"/>
    </row>
    <row r="1733" spans="3:24">
      <c r="C1733" t="s">
        <v>1734</v>
      </c>
      <c r="D1733" s="26">
        <v>7.4377188110666514E-2</v>
      </c>
      <c r="F1733" s="30"/>
      <c r="H1733" s="34">
        <f t="shared" si="60"/>
        <v>0.329082814906136</v>
      </c>
      <c r="I1733" s="35">
        <f t="shared" si="61"/>
        <v>-1.1114458428522569</v>
      </c>
      <c r="N1733" s="30"/>
      <c r="X1733" s="30"/>
    </row>
    <row r="1734" spans="3:24">
      <c r="C1734" t="s">
        <v>1735</v>
      </c>
      <c r="D1734" s="26">
        <v>5.0764799728114918</v>
      </c>
      <c r="F1734" s="30"/>
      <c r="H1734" s="34">
        <f t="shared" si="60"/>
        <v>6.084721259250158E-2</v>
      </c>
      <c r="I1734" s="35">
        <f t="shared" si="61"/>
        <v>-2.7993892684449517</v>
      </c>
      <c r="N1734" s="30"/>
      <c r="X1734" s="30"/>
    </row>
    <row r="1735" spans="3:24">
      <c r="C1735" t="s">
        <v>1736</v>
      </c>
      <c r="D1735" s="26">
        <v>1.4429875709221724</v>
      </c>
      <c r="F1735" s="30"/>
      <c r="H1735" s="34">
        <f t="shared" si="60"/>
        <v>0.20736412039414337</v>
      </c>
      <c r="I1735" s="35">
        <f t="shared" si="61"/>
        <v>-1.5732789952877184</v>
      </c>
      <c r="N1735" s="30"/>
      <c r="X1735" s="30"/>
    </row>
    <row r="1736" spans="3:24">
      <c r="C1736" t="s">
        <v>1737</v>
      </c>
      <c r="D1736" s="26">
        <v>4.8827085672261541</v>
      </c>
      <c r="F1736" s="30"/>
      <c r="H1736" s="34">
        <f t="shared" si="60"/>
        <v>6.4958820955994145E-2</v>
      </c>
      <c r="I1736" s="35">
        <f t="shared" si="61"/>
        <v>-2.7340017336014051</v>
      </c>
      <c r="N1736" s="30"/>
      <c r="X1736" s="30"/>
    </row>
    <row r="1737" spans="3:24">
      <c r="C1737" t="s">
        <v>1738</v>
      </c>
      <c r="D1737" s="26">
        <v>4.2293707630313691</v>
      </c>
      <c r="F1737" s="30"/>
      <c r="H1737" s="34">
        <f t="shared" si="60"/>
        <v>8.0981463015636981E-2</v>
      </c>
      <c r="I1737" s="35">
        <f t="shared" si="61"/>
        <v>-2.5135350021590379</v>
      </c>
      <c r="N1737" s="30"/>
      <c r="X1737" s="30"/>
    </row>
    <row r="1738" spans="3:24">
      <c r="C1738" t="s">
        <v>1739</v>
      </c>
      <c r="D1738" s="26">
        <v>10.614706305124445</v>
      </c>
      <c r="F1738" s="30"/>
      <c r="H1738" s="34">
        <f t="shared" ref="H1738:H1801" si="62">lambdagorro*EXP(-lambdagorro*D1738)</f>
        <v>9.3887242909301404E-3</v>
      </c>
      <c r="I1738" s="35">
        <f t="shared" si="61"/>
        <v>-4.6682458532524356</v>
      </c>
      <c r="N1738" s="30"/>
      <c r="X1738" s="30"/>
    </row>
    <row r="1739" spans="3:24">
      <c r="C1739" t="s">
        <v>1740</v>
      </c>
      <c r="D1739" s="26">
        <v>2.1592892364088385</v>
      </c>
      <c r="F1739" s="30"/>
      <c r="H1739" s="34">
        <f t="shared" si="62"/>
        <v>0.162839100641513</v>
      </c>
      <c r="I1739" s="35">
        <f t="shared" ref="I1739:I1802" si="63">LN(H1739)</f>
        <v>-1.8149926783206491</v>
      </c>
      <c r="N1739" s="30"/>
      <c r="X1739" s="30"/>
    </row>
    <row r="1740" spans="3:24">
      <c r="C1740" t="s">
        <v>1741</v>
      </c>
      <c r="D1740" s="26">
        <v>1.9252210586414149</v>
      </c>
      <c r="F1740" s="30"/>
      <c r="H1740" s="34">
        <f t="shared" si="62"/>
        <v>0.17622263215825149</v>
      </c>
      <c r="I1740" s="35">
        <f t="shared" si="63"/>
        <v>-1.7360071278814622</v>
      </c>
      <c r="N1740" s="30"/>
      <c r="X1740" s="30"/>
    </row>
    <row r="1741" spans="3:24">
      <c r="C1741" t="s">
        <v>1742</v>
      </c>
      <c r="D1741" s="26">
        <v>5.9308584959879669</v>
      </c>
      <c r="F1741" s="30"/>
      <c r="H1741" s="34">
        <f t="shared" si="62"/>
        <v>4.560688709626743E-2</v>
      </c>
      <c r="I1741" s="35">
        <f t="shared" si="63"/>
        <v>-3.0876965410532216</v>
      </c>
      <c r="N1741" s="30"/>
      <c r="X1741" s="30"/>
    </row>
    <row r="1742" spans="3:24">
      <c r="C1742" t="s">
        <v>1743</v>
      </c>
      <c r="D1742" s="26">
        <v>4.8104437084594958</v>
      </c>
      <c r="F1742" s="30"/>
      <c r="H1742" s="34">
        <f t="shared" si="62"/>
        <v>6.6562349077616156E-2</v>
      </c>
      <c r="I1742" s="35">
        <f t="shared" si="63"/>
        <v>-2.7096161904594998</v>
      </c>
      <c r="N1742" s="30"/>
      <c r="X1742" s="30"/>
    </row>
    <row r="1743" spans="3:24">
      <c r="C1743" t="s">
        <v>1744</v>
      </c>
      <c r="D1743" s="26">
        <v>1.287338883587122</v>
      </c>
      <c r="F1743" s="30"/>
      <c r="H1743" s="34">
        <f t="shared" si="62"/>
        <v>0.21854663634667593</v>
      </c>
      <c r="I1743" s="35">
        <f t="shared" si="63"/>
        <v>-1.520755848563726</v>
      </c>
      <c r="N1743" s="30"/>
      <c r="X1743" s="30"/>
    </row>
    <row r="1744" spans="3:24">
      <c r="C1744" t="s">
        <v>1745</v>
      </c>
      <c r="D1744" s="26">
        <v>3.2087366486370987</v>
      </c>
      <c r="F1744" s="30"/>
      <c r="H1744" s="34">
        <f t="shared" si="62"/>
        <v>0.11427752977796721</v>
      </c>
      <c r="I1744" s="35">
        <f t="shared" si="63"/>
        <v>-2.1691253173767469</v>
      </c>
      <c r="N1744" s="30"/>
      <c r="X1744" s="30"/>
    </row>
    <row r="1745" spans="3:24">
      <c r="C1745" t="s">
        <v>1746</v>
      </c>
      <c r="D1745" s="26">
        <v>1.1403976746336197</v>
      </c>
      <c r="F1745" s="30"/>
      <c r="H1745" s="34">
        <f t="shared" si="62"/>
        <v>0.22965639720111103</v>
      </c>
      <c r="I1745" s="35">
        <f t="shared" si="63"/>
        <v>-1.4711710122904065</v>
      </c>
      <c r="N1745" s="30"/>
      <c r="X1745" s="30"/>
    </row>
    <row r="1746" spans="3:24">
      <c r="C1746" t="s">
        <v>1747</v>
      </c>
      <c r="D1746" s="26">
        <v>6.370613506156241</v>
      </c>
      <c r="F1746" s="30"/>
      <c r="H1746" s="34">
        <f t="shared" si="62"/>
        <v>3.9317308051524585E-2</v>
      </c>
      <c r="I1746" s="35">
        <f t="shared" si="63"/>
        <v>-3.2360904486225119</v>
      </c>
      <c r="N1746" s="30"/>
      <c r="X1746" s="30"/>
    </row>
    <row r="1747" spans="3:24">
      <c r="C1747" t="s">
        <v>1748</v>
      </c>
      <c r="D1747" s="26">
        <v>4.1440350686336256</v>
      </c>
      <c r="F1747" s="30"/>
      <c r="H1747" s="34">
        <f t="shared" si="62"/>
        <v>8.3347326343839165E-2</v>
      </c>
      <c r="I1747" s="35">
        <f t="shared" si="63"/>
        <v>-2.4847387477582652</v>
      </c>
      <c r="N1747" s="30"/>
      <c r="X1747" s="30"/>
    </row>
    <row r="1748" spans="3:24">
      <c r="C1748" t="s">
        <v>1749</v>
      </c>
      <c r="D1748" s="26">
        <v>1.1805635292527032</v>
      </c>
      <c r="F1748" s="30"/>
      <c r="H1748" s="34">
        <f t="shared" si="62"/>
        <v>0.22656467133007976</v>
      </c>
      <c r="I1748" s="35">
        <f t="shared" si="63"/>
        <v>-1.484724850177336</v>
      </c>
      <c r="N1748" s="30"/>
      <c r="X1748" s="30"/>
    </row>
    <row r="1749" spans="3:24">
      <c r="C1749" t="s">
        <v>1750</v>
      </c>
      <c r="D1749" s="26">
        <v>1.5014313754813222</v>
      </c>
      <c r="F1749" s="30"/>
      <c r="H1749" s="34">
        <f t="shared" si="62"/>
        <v>0.20331461576482582</v>
      </c>
      <c r="I1749" s="35">
        <f t="shared" si="63"/>
        <v>-1.5930006683356948</v>
      </c>
      <c r="N1749" s="30"/>
      <c r="X1749" s="30"/>
    </row>
    <row r="1750" spans="3:24">
      <c r="C1750" t="s">
        <v>1751</v>
      </c>
      <c r="D1750" s="26">
        <v>3.5375316922818283</v>
      </c>
      <c r="F1750" s="30"/>
      <c r="H1750" s="34">
        <f t="shared" si="62"/>
        <v>0.10227641881691661</v>
      </c>
      <c r="I1750" s="35">
        <f t="shared" si="63"/>
        <v>-2.2800761426946594</v>
      </c>
      <c r="N1750" s="30"/>
      <c r="X1750" s="30"/>
    </row>
    <row r="1751" spans="3:24">
      <c r="C1751" t="s">
        <v>1752</v>
      </c>
      <c r="D1751" s="26">
        <v>7.4457403929457948</v>
      </c>
      <c r="F1751" s="30"/>
      <c r="H1751" s="34">
        <f t="shared" si="62"/>
        <v>2.7354108461834906E-2</v>
      </c>
      <c r="I1751" s="35">
        <f t="shared" si="63"/>
        <v>-3.5988885434127433</v>
      </c>
      <c r="N1751" s="30"/>
      <c r="X1751" s="30"/>
    </row>
    <row r="1752" spans="3:24">
      <c r="C1752" t="s">
        <v>1753</v>
      </c>
      <c r="D1752" s="26">
        <v>8.4201529757050775</v>
      </c>
      <c r="F1752" s="30"/>
      <c r="H1752" s="34">
        <f t="shared" si="62"/>
        <v>1.968888685080649E-2</v>
      </c>
      <c r="I1752" s="35">
        <f t="shared" si="63"/>
        <v>-3.9277009216617245</v>
      </c>
      <c r="N1752" s="30"/>
      <c r="X1752" s="30"/>
    </row>
    <row r="1753" spans="3:24">
      <c r="C1753" t="s">
        <v>1754</v>
      </c>
      <c r="D1753" s="26">
        <v>2.2108651096094118</v>
      </c>
      <c r="F1753" s="30"/>
      <c r="H1753" s="34">
        <f t="shared" si="62"/>
        <v>0.1600295505093228</v>
      </c>
      <c r="I1753" s="35">
        <f t="shared" si="63"/>
        <v>-1.8323967901182672</v>
      </c>
      <c r="N1753" s="30"/>
      <c r="X1753" s="30"/>
    </row>
    <row r="1754" spans="3:24">
      <c r="C1754" t="s">
        <v>1755</v>
      </c>
      <c r="D1754" s="26">
        <v>6.169941707199993E-3</v>
      </c>
      <c r="F1754" s="30"/>
      <c r="H1754" s="34">
        <f t="shared" si="62"/>
        <v>0.33674492716795557</v>
      </c>
      <c r="I1754" s="35">
        <f t="shared" si="63"/>
        <v>-1.088429527894347</v>
      </c>
      <c r="N1754" s="30"/>
      <c r="X1754" s="30"/>
    </row>
    <row r="1755" spans="3:24">
      <c r="C1755" t="s">
        <v>1756</v>
      </c>
      <c r="D1755" s="26">
        <v>2.6027415976223613</v>
      </c>
      <c r="F1755" s="30"/>
      <c r="H1755" s="34">
        <f t="shared" si="62"/>
        <v>0.14020715870021255</v>
      </c>
      <c r="I1755" s="35">
        <f t="shared" si="63"/>
        <v>-1.9646342450560061</v>
      </c>
      <c r="N1755" s="30"/>
      <c r="X1755" s="30"/>
    </row>
    <row r="1756" spans="3:24">
      <c r="C1756" t="s">
        <v>1757</v>
      </c>
      <c r="D1756" s="26">
        <v>1.0140718783546294</v>
      </c>
      <c r="F1756" s="30"/>
      <c r="H1756" s="34">
        <f t="shared" si="62"/>
        <v>0.23965790209767496</v>
      </c>
      <c r="I1756" s="35">
        <f t="shared" si="63"/>
        <v>-1.428542780426787</v>
      </c>
      <c r="N1756" s="30"/>
      <c r="X1756" s="30"/>
    </row>
    <row r="1757" spans="3:24">
      <c r="C1757" t="s">
        <v>1758</v>
      </c>
      <c r="D1757" s="26">
        <v>1.2790228907586561</v>
      </c>
      <c r="F1757" s="30"/>
      <c r="H1757" s="34">
        <f t="shared" si="62"/>
        <v>0.21916078430133112</v>
      </c>
      <c r="I1757" s="35">
        <f t="shared" si="63"/>
        <v>-1.517949643648262</v>
      </c>
      <c r="N1757" s="30"/>
      <c r="X1757" s="30"/>
    </row>
    <row r="1758" spans="3:24">
      <c r="C1758" t="s">
        <v>1759</v>
      </c>
      <c r="D1758" s="26">
        <v>2.4634318155752544</v>
      </c>
      <c r="F1758" s="30"/>
      <c r="H1758" s="34">
        <f t="shared" si="62"/>
        <v>0.14695562490956846</v>
      </c>
      <c r="I1758" s="35">
        <f t="shared" si="63"/>
        <v>-1.9176246091392122</v>
      </c>
      <c r="N1758" s="30"/>
      <c r="X1758" s="30"/>
    </row>
    <row r="1759" spans="3:24">
      <c r="C1759" t="s">
        <v>1760</v>
      </c>
      <c r="D1759" s="26">
        <v>0.194073761046263</v>
      </c>
      <c r="F1759" s="30"/>
      <c r="H1759" s="34">
        <f t="shared" si="62"/>
        <v>0.31605562110976715</v>
      </c>
      <c r="I1759" s="35">
        <f t="shared" si="63"/>
        <v>-1.1518370647141043</v>
      </c>
      <c r="N1759" s="30"/>
      <c r="X1759" s="30"/>
    </row>
    <row r="1760" spans="3:24">
      <c r="C1760" t="s">
        <v>1761</v>
      </c>
      <c r="D1760" s="26">
        <v>3.8050501884928436</v>
      </c>
      <c r="F1760" s="30"/>
      <c r="H1760" s="34">
        <f t="shared" si="62"/>
        <v>9.3448070281902718E-2</v>
      </c>
      <c r="I1760" s="35">
        <f t="shared" si="63"/>
        <v>-2.3703493950326426</v>
      </c>
      <c r="N1760" s="30"/>
      <c r="X1760" s="30"/>
    </row>
    <row r="1761" spans="3:24">
      <c r="C1761" t="s">
        <v>1762</v>
      </c>
      <c r="D1761" s="26">
        <v>2.528405543847799</v>
      </c>
      <c r="F1761" s="30"/>
      <c r="H1761" s="34">
        <f t="shared" si="62"/>
        <v>0.14376866218296086</v>
      </c>
      <c r="I1761" s="35">
        <f t="shared" si="63"/>
        <v>-1.9395497838496012</v>
      </c>
      <c r="N1761" s="30"/>
      <c r="X1761" s="30"/>
    </row>
    <row r="1762" spans="3:24">
      <c r="C1762" t="s">
        <v>1763</v>
      </c>
      <c r="D1762" s="26">
        <v>0.65224391438474849</v>
      </c>
      <c r="F1762" s="30"/>
      <c r="H1762" s="34">
        <f t="shared" si="62"/>
        <v>0.27078094585200962</v>
      </c>
      <c r="I1762" s="35">
        <f t="shared" si="63"/>
        <v>-1.306445102856757</v>
      </c>
      <c r="N1762" s="30"/>
      <c r="X1762" s="30"/>
    </row>
    <row r="1763" spans="3:24">
      <c r="C1763" t="s">
        <v>1764</v>
      </c>
      <c r="D1763" s="26">
        <v>4.4862143136495973</v>
      </c>
      <c r="F1763" s="30"/>
      <c r="H1763" s="34">
        <f t="shared" si="62"/>
        <v>7.4258277309876553E-2</v>
      </c>
      <c r="I1763" s="35">
        <f t="shared" si="63"/>
        <v>-2.600206028591745</v>
      </c>
      <c r="N1763" s="30"/>
      <c r="X1763" s="30"/>
    </row>
    <row r="1764" spans="3:24">
      <c r="C1764" t="s">
        <v>1765</v>
      </c>
      <c r="D1764" s="26">
        <v>0.83122569198354257</v>
      </c>
      <c r="F1764" s="30"/>
      <c r="H1764" s="34">
        <f t="shared" si="62"/>
        <v>0.25491071675312127</v>
      </c>
      <c r="I1764" s="35">
        <f t="shared" si="63"/>
        <v>-1.3668419255135804</v>
      </c>
      <c r="N1764" s="30"/>
      <c r="X1764" s="30"/>
    </row>
    <row r="1765" spans="3:24">
      <c r="C1765" t="s">
        <v>1766</v>
      </c>
      <c r="D1765" s="26">
        <v>1.8275748284087934</v>
      </c>
      <c r="F1765" s="30"/>
      <c r="H1765" s="34">
        <f t="shared" si="62"/>
        <v>0.18212596372333179</v>
      </c>
      <c r="I1765" s="35">
        <f t="shared" si="63"/>
        <v>-1.7030567229319322</v>
      </c>
      <c r="N1765" s="30"/>
      <c r="X1765" s="30"/>
    </row>
    <row r="1766" spans="3:24">
      <c r="C1766" t="s">
        <v>1767</v>
      </c>
      <c r="D1766" s="26">
        <v>6.193820968911635</v>
      </c>
      <c r="F1766" s="30"/>
      <c r="H1766" s="34">
        <f t="shared" si="62"/>
        <v>4.1734281981731396E-2</v>
      </c>
      <c r="I1766" s="35">
        <f t="shared" si="63"/>
        <v>-3.1764323780509511</v>
      </c>
      <c r="N1766" s="30"/>
      <c r="X1766" s="30"/>
    </row>
    <row r="1767" spans="3:24">
      <c r="C1767" t="s">
        <v>1768</v>
      </c>
      <c r="D1767" s="26">
        <v>3.653586536251781</v>
      </c>
      <c r="F1767" s="30"/>
      <c r="H1767" s="34">
        <f t="shared" si="62"/>
        <v>9.8348451910950943E-2</v>
      </c>
      <c r="I1767" s="35">
        <f t="shared" si="63"/>
        <v>-2.3192384748815185</v>
      </c>
      <c r="N1767" s="30"/>
      <c r="X1767" s="30"/>
    </row>
    <row r="1768" spans="3:24">
      <c r="C1768" t="s">
        <v>1769</v>
      </c>
      <c r="D1768" s="26">
        <v>1.0722323036244799</v>
      </c>
      <c r="F1768" s="30"/>
      <c r="H1768" s="34">
        <f t="shared" si="62"/>
        <v>0.23500022014550467</v>
      </c>
      <c r="I1768" s="35">
        <f t="shared" si="63"/>
        <v>-1.4481688280490352</v>
      </c>
      <c r="N1768" s="30"/>
      <c r="X1768" s="30"/>
    </row>
    <row r="1769" spans="3:24">
      <c r="C1769" t="s">
        <v>1770</v>
      </c>
      <c r="D1769" s="26">
        <v>4.1220592187305565</v>
      </c>
      <c r="F1769" s="30"/>
      <c r="H1769" s="34">
        <f t="shared" si="62"/>
        <v>8.3967700814147034E-2</v>
      </c>
      <c r="I1769" s="35">
        <f t="shared" si="63"/>
        <v>-2.4773230682006298</v>
      </c>
      <c r="N1769" s="30"/>
      <c r="X1769" s="30"/>
    </row>
    <row r="1770" spans="3:24">
      <c r="C1770" t="s">
        <v>1771</v>
      </c>
      <c r="D1770" s="26">
        <v>0.5638536166875433</v>
      </c>
      <c r="F1770" s="30"/>
      <c r="H1770" s="34">
        <f t="shared" si="62"/>
        <v>0.27897919148300848</v>
      </c>
      <c r="I1770" s="35">
        <f t="shared" si="63"/>
        <v>-1.2766180824403617</v>
      </c>
      <c r="N1770" s="30"/>
      <c r="X1770" s="30"/>
    </row>
    <row r="1771" spans="3:24">
      <c r="C1771" t="s">
        <v>1772</v>
      </c>
      <c r="D1771" s="26">
        <v>0.56246518828650061</v>
      </c>
      <c r="F1771" s="30"/>
      <c r="H1771" s="34">
        <f t="shared" si="62"/>
        <v>0.27910992962750641</v>
      </c>
      <c r="I1771" s="35">
        <f t="shared" si="63"/>
        <v>-1.2761495617616954</v>
      </c>
      <c r="N1771" s="30"/>
      <c r="X1771" s="30"/>
    </row>
    <row r="1772" spans="3:24">
      <c r="C1772" t="s">
        <v>1773</v>
      </c>
      <c r="D1772" s="26">
        <v>9.0597479970095627</v>
      </c>
      <c r="F1772" s="30"/>
      <c r="H1772" s="34">
        <f t="shared" si="62"/>
        <v>1.5866739828028515E-2</v>
      </c>
      <c r="I1772" s="35">
        <f t="shared" si="63"/>
        <v>-4.1435301954133026</v>
      </c>
      <c r="N1772" s="30"/>
      <c r="X1772" s="30"/>
    </row>
    <row r="1773" spans="3:24">
      <c r="C1773" t="s">
        <v>1774</v>
      </c>
      <c r="D1773" s="26">
        <v>0.68274884586874462</v>
      </c>
      <c r="F1773" s="30"/>
      <c r="H1773" s="34">
        <f t="shared" si="62"/>
        <v>0.26800788066398029</v>
      </c>
      <c r="I1773" s="35">
        <f t="shared" si="63"/>
        <v>-1.3167388934409996</v>
      </c>
      <c r="N1773" s="30"/>
      <c r="X1773" s="30"/>
    </row>
    <row r="1774" spans="3:24">
      <c r="C1774" t="s">
        <v>1775</v>
      </c>
      <c r="D1774" s="26">
        <v>0.47627648059370414</v>
      </c>
      <c r="F1774" s="30"/>
      <c r="H1774" s="34">
        <f t="shared" si="62"/>
        <v>0.2873467912518009</v>
      </c>
      <c r="I1774" s="35">
        <f t="shared" si="63"/>
        <v>-1.2470654607801346</v>
      </c>
      <c r="N1774" s="30"/>
      <c r="X1774" s="30"/>
    </row>
    <row r="1775" spans="3:24">
      <c r="C1775" t="s">
        <v>1776</v>
      </c>
      <c r="D1775" s="26">
        <v>5.4299148501768295</v>
      </c>
      <c r="F1775" s="30"/>
      <c r="H1775" s="34">
        <f t="shared" si="62"/>
        <v>5.400629171016285E-2</v>
      </c>
      <c r="I1775" s="35">
        <f t="shared" si="63"/>
        <v>-2.9186547260538287</v>
      </c>
      <c r="N1775" s="30"/>
      <c r="X1775" s="30"/>
    </row>
    <row r="1776" spans="3:24">
      <c r="C1776" t="s">
        <v>1777</v>
      </c>
      <c r="D1776" s="26">
        <v>6.4707329611698556</v>
      </c>
      <c r="F1776" s="30"/>
      <c r="H1776" s="34">
        <f t="shared" si="62"/>
        <v>3.8011161629814494E-2</v>
      </c>
      <c r="I1776" s="35">
        <f t="shared" si="63"/>
        <v>-3.2698754352847295</v>
      </c>
      <c r="N1776" s="30"/>
      <c r="X1776" s="30"/>
    </row>
    <row r="1777" spans="3:24">
      <c r="C1777" t="s">
        <v>1778</v>
      </c>
      <c r="D1777" s="26">
        <v>2.9659321410013324</v>
      </c>
      <c r="F1777" s="30"/>
      <c r="H1777" s="34">
        <f t="shared" si="62"/>
        <v>0.12403497202936958</v>
      </c>
      <c r="I1777" s="35">
        <f t="shared" si="63"/>
        <v>-2.0871917206458721</v>
      </c>
      <c r="N1777" s="30"/>
      <c r="X1777" s="30"/>
    </row>
    <row r="1778" spans="3:24">
      <c r="C1778" t="s">
        <v>1779</v>
      </c>
      <c r="D1778" s="26">
        <v>4.7139906960512326</v>
      </c>
      <c r="F1778" s="30"/>
      <c r="H1778" s="34">
        <f t="shared" si="62"/>
        <v>6.8764446540613533E-2</v>
      </c>
      <c r="I1778" s="35">
        <f t="shared" si="63"/>
        <v>-2.6770684330101546</v>
      </c>
      <c r="N1778" s="30"/>
      <c r="X1778" s="30"/>
    </row>
    <row r="1779" spans="3:24">
      <c r="C1779" t="s">
        <v>1780</v>
      </c>
      <c r="D1779" s="26">
        <v>1.0585225661973601</v>
      </c>
      <c r="F1779" s="30"/>
      <c r="H1779" s="34">
        <f t="shared" si="62"/>
        <v>0.23608992192008524</v>
      </c>
      <c r="I1779" s="35">
        <f t="shared" si="63"/>
        <v>-1.443542521443044</v>
      </c>
      <c r="N1779" s="30"/>
      <c r="X1779" s="30"/>
    </row>
    <row r="1780" spans="3:24">
      <c r="C1780" t="s">
        <v>1781</v>
      </c>
      <c r="D1780" s="26">
        <v>0.81176511976625876</v>
      </c>
      <c r="F1780" s="30"/>
      <c r="H1780" s="34">
        <f t="shared" si="62"/>
        <v>0.25659020025210871</v>
      </c>
      <c r="I1780" s="35">
        <f t="shared" si="63"/>
        <v>-1.3602750182855032</v>
      </c>
      <c r="N1780" s="30"/>
      <c r="X1780" s="30"/>
    </row>
    <row r="1781" spans="3:24">
      <c r="C1781" t="s">
        <v>1782</v>
      </c>
      <c r="D1781" s="26">
        <v>2.6066824658292265</v>
      </c>
      <c r="F1781" s="30"/>
      <c r="H1781" s="34">
        <f t="shared" si="62"/>
        <v>0.14002083047949535</v>
      </c>
      <c r="I1781" s="35">
        <f t="shared" si="63"/>
        <v>-1.9659640783015864</v>
      </c>
      <c r="N1781" s="30"/>
      <c r="X1781" s="30"/>
    </row>
    <row r="1782" spans="3:24">
      <c r="C1782" t="s">
        <v>1783</v>
      </c>
      <c r="D1782" s="26">
        <v>4.7246242719774472</v>
      </c>
      <c r="F1782" s="30"/>
      <c r="H1782" s="34">
        <f t="shared" si="62"/>
        <v>6.8518143590254016E-2</v>
      </c>
      <c r="I1782" s="35">
        <f t="shared" si="63"/>
        <v>-2.6806566988550893</v>
      </c>
      <c r="N1782" s="30"/>
      <c r="X1782" s="30"/>
    </row>
    <row r="1783" spans="3:24">
      <c r="C1783" t="s">
        <v>1784</v>
      </c>
      <c r="D1783" s="26">
        <v>2.3011357505243693</v>
      </c>
      <c r="F1783" s="30"/>
      <c r="H1783" s="34">
        <f t="shared" si="62"/>
        <v>0.15522830251717801</v>
      </c>
      <c r="I1783" s="35">
        <f t="shared" si="63"/>
        <v>-1.8628583262791152</v>
      </c>
      <c r="N1783" s="30"/>
      <c r="X1783" s="30"/>
    </row>
    <row r="1784" spans="3:24">
      <c r="C1784" t="s">
        <v>1785</v>
      </c>
      <c r="D1784" s="26">
        <v>1.693379170722414</v>
      </c>
      <c r="F1784" s="30"/>
      <c r="H1784" s="34">
        <f t="shared" si="62"/>
        <v>0.19056292352066914</v>
      </c>
      <c r="I1784" s="35">
        <f t="shared" si="63"/>
        <v>-1.6577728317596798</v>
      </c>
      <c r="N1784" s="30"/>
      <c r="X1784" s="30"/>
    </row>
    <row r="1785" spans="3:24">
      <c r="C1785" t="s">
        <v>1786</v>
      </c>
      <c r="D1785" s="26">
        <v>2.0718068297062651</v>
      </c>
      <c r="F1785" s="30"/>
      <c r="H1785" s="34">
        <f t="shared" si="62"/>
        <v>0.167717875653835</v>
      </c>
      <c r="I1785" s="35">
        <f t="shared" si="63"/>
        <v>-1.785472022787485</v>
      </c>
      <c r="N1785" s="30"/>
      <c r="X1785" s="30"/>
    </row>
    <row r="1786" spans="3:24">
      <c r="C1786" t="s">
        <v>1787</v>
      </c>
      <c r="D1786" s="26">
        <v>2.0135067561049369</v>
      </c>
      <c r="F1786" s="30"/>
      <c r="H1786" s="34">
        <f t="shared" si="62"/>
        <v>0.17105008830828258</v>
      </c>
      <c r="I1786" s="35">
        <f t="shared" si="63"/>
        <v>-1.7657988512869081</v>
      </c>
      <c r="N1786" s="30"/>
      <c r="X1786" s="30"/>
    </row>
    <row r="1787" spans="3:24">
      <c r="C1787" t="s">
        <v>1788</v>
      </c>
      <c r="D1787" s="26">
        <v>7.8653664896632023</v>
      </c>
      <c r="F1787" s="30"/>
      <c r="H1787" s="34">
        <f t="shared" si="62"/>
        <v>2.3742466135702998E-2</v>
      </c>
      <c r="I1787" s="35">
        <f t="shared" si="63"/>
        <v>-3.7404900141637363</v>
      </c>
      <c r="N1787" s="30"/>
      <c r="X1787" s="30"/>
    </row>
    <row r="1788" spans="3:24">
      <c r="C1788" t="s">
        <v>1789</v>
      </c>
      <c r="D1788" s="26">
        <v>2.2717436002631373</v>
      </c>
      <c r="F1788" s="30"/>
      <c r="H1788" s="34">
        <f t="shared" si="62"/>
        <v>0.15677556163636833</v>
      </c>
      <c r="I1788" s="35">
        <f t="shared" si="63"/>
        <v>-1.8529400401236964</v>
      </c>
      <c r="N1788" s="30"/>
      <c r="X1788" s="30"/>
    </row>
    <row r="1789" spans="3:24">
      <c r="C1789" t="s">
        <v>1790</v>
      </c>
      <c r="D1789" s="26">
        <v>0.39720792719107978</v>
      </c>
      <c r="F1789" s="30"/>
      <c r="H1789" s="34">
        <f t="shared" si="62"/>
        <v>0.29511681060561185</v>
      </c>
      <c r="I1789" s="35">
        <f t="shared" si="63"/>
        <v>-1.220384032862402</v>
      </c>
      <c r="N1789" s="30"/>
      <c r="X1789" s="30"/>
    </row>
    <row r="1790" spans="3:24">
      <c r="C1790" t="s">
        <v>1791</v>
      </c>
      <c r="D1790" s="26">
        <v>2.535334259613669</v>
      </c>
      <c r="F1790" s="30"/>
      <c r="H1790" s="34">
        <f t="shared" si="62"/>
        <v>0.14343291324695465</v>
      </c>
      <c r="I1790" s="35">
        <f t="shared" si="63"/>
        <v>-1.9418878566018387</v>
      </c>
      <c r="N1790" s="30"/>
      <c r="X1790" s="30"/>
    </row>
    <row r="1791" spans="3:24">
      <c r="C1791" t="s">
        <v>1792</v>
      </c>
      <c r="D1791" s="26">
        <v>7.0314910834552391</v>
      </c>
      <c r="F1791" s="30"/>
      <c r="H1791" s="34">
        <f t="shared" si="62"/>
        <v>3.1458015855519973E-2</v>
      </c>
      <c r="I1791" s="35">
        <f t="shared" si="63"/>
        <v>-3.4591014521419439</v>
      </c>
      <c r="N1791" s="30"/>
      <c r="X1791" s="30"/>
    </row>
    <row r="1792" spans="3:24">
      <c r="C1792" t="s">
        <v>1793</v>
      </c>
      <c r="D1792" s="26">
        <v>1.3560399780532899</v>
      </c>
      <c r="F1792" s="30"/>
      <c r="H1792" s="34">
        <f t="shared" si="62"/>
        <v>0.21353835559393014</v>
      </c>
      <c r="I1792" s="35">
        <f t="shared" si="63"/>
        <v>-1.5439388109550369</v>
      </c>
      <c r="N1792" s="30"/>
      <c r="X1792" s="30"/>
    </row>
    <row r="1793" spans="3:24">
      <c r="C1793" t="s">
        <v>1794</v>
      </c>
      <c r="D1793" s="26">
        <v>5.14238519251683</v>
      </c>
      <c r="F1793" s="30"/>
      <c r="H1793" s="34">
        <f t="shared" si="62"/>
        <v>5.9508937243917329E-2</v>
      </c>
      <c r="I1793" s="35">
        <f t="shared" si="63"/>
        <v>-2.8216287719301887</v>
      </c>
      <c r="N1793" s="30"/>
      <c r="X1793" s="30"/>
    </row>
    <row r="1794" spans="3:24">
      <c r="C1794" t="s">
        <v>1795</v>
      </c>
      <c r="D1794" s="26">
        <v>11.086662954381556</v>
      </c>
      <c r="F1794" s="30"/>
      <c r="H1794" s="34">
        <f t="shared" si="62"/>
        <v>8.0064637089850253E-3</v>
      </c>
      <c r="I1794" s="35">
        <f t="shared" si="63"/>
        <v>-4.8275060999060733</v>
      </c>
      <c r="N1794" s="30"/>
      <c r="X1794" s="30"/>
    </row>
    <row r="1795" spans="3:24">
      <c r="C1795" t="s">
        <v>1796</v>
      </c>
      <c r="D1795" s="26">
        <v>6.4947501828180254</v>
      </c>
      <c r="F1795" s="30"/>
      <c r="H1795" s="34">
        <f t="shared" si="62"/>
        <v>3.770434387024995E-2</v>
      </c>
      <c r="I1795" s="35">
        <f t="shared" si="63"/>
        <v>-3.2779799691431744</v>
      </c>
      <c r="N1795" s="30"/>
      <c r="X1795" s="30"/>
    </row>
    <row r="1796" spans="3:24">
      <c r="C1796" t="s">
        <v>1797</v>
      </c>
      <c r="D1796" s="26">
        <v>4.3605248772110698</v>
      </c>
      <c r="F1796" s="30"/>
      <c r="H1796" s="34">
        <f t="shared" si="62"/>
        <v>7.7475576494221987E-2</v>
      </c>
      <c r="I1796" s="35">
        <f t="shared" si="63"/>
        <v>-2.5577925343005532</v>
      </c>
      <c r="N1796" s="30"/>
      <c r="X1796" s="30"/>
    </row>
    <row r="1797" spans="3:24">
      <c r="C1797" t="s">
        <v>1798</v>
      </c>
      <c r="D1797" s="26">
        <v>4.7767100683234052</v>
      </c>
      <c r="F1797" s="30"/>
      <c r="H1797" s="34">
        <f t="shared" si="62"/>
        <v>6.7324377765946561E-2</v>
      </c>
      <c r="I1797" s="35">
        <f t="shared" si="63"/>
        <v>-2.6982328825708297</v>
      </c>
      <c r="N1797" s="30"/>
      <c r="X1797" s="30"/>
    </row>
    <row r="1798" spans="3:24">
      <c r="C1798" t="s">
        <v>1799</v>
      </c>
      <c r="D1798" s="26">
        <v>0.53666954862348548</v>
      </c>
      <c r="F1798" s="30"/>
      <c r="H1798" s="34">
        <f t="shared" si="62"/>
        <v>0.28155009031907424</v>
      </c>
      <c r="I1798" s="35">
        <f t="shared" si="63"/>
        <v>-1.2674449064892532</v>
      </c>
      <c r="N1798" s="30"/>
      <c r="X1798" s="30"/>
    </row>
    <row r="1799" spans="3:24">
      <c r="C1799" t="s">
        <v>1800</v>
      </c>
      <c r="D1799" s="26">
        <v>1.3234214536470728</v>
      </c>
      <c r="F1799" s="30"/>
      <c r="H1799" s="34">
        <f t="shared" si="62"/>
        <v>0.21590175877051346</v>
      </c>
      <c r="I1799" s="35">
        <f t="shared" si="63"/>
        <v>-1.5329317952670733</v>
      </c>
      <c r="N1799" s="30"/>
      <c r="X1799" s="30"/>
    </row>
    <row r="1800" spans="3:24">
      <c r="C1800" t="s">
        <v>1801</v>
      </c>
      <c r="D1800" s="26">
        <v>4.6850876988891734</v>
      </c>
      <c r="F1800" s="30"/>
      <c r="H1800" s="34">
        <f t="shared" si="62"/>
        <v>6.9438402804081978E-2</v>
      </c>
      <c r="I1800" s="35">
        <f t="shared" si="63"/>
        <v>-2.6673152099878612</v>
      </c>
      <c r="N1800" s="30"/>
      <c r="X1800" s="30"/>
    </row>
    <row r="1801" spans="3:24">
      <c r="C1801" t="s">
        <v>1802</v>
      </c>
      <c r="D1801" s="26">
        <v>0.17371621167237419</v>
      </c>
      <c r="F1801" s="30"/>
      <c r="H1801" s="34">
        <f t="shared" si="62"/>
        <v>0.31823426805095023</v>
      </c>
      <c r="I1801" s="35">
        <f t="shared" si="63"/>
        <v>-1.1449674754421821</v>
      </c>
      <c r="N1801" s="30"/>
      <c r="X1801" s="30"/>
    </row>
    <row r="1802" spans="3:24">
      <c r="C1802" t="s">
        <v>1803</v>
      </c>
      <c r="D1802" s="26">
        <v>1.2521404377802272</v>
      </c>
      <c r="F1802" s="30"/>
      <c r="H1802" s="34">
        <f t="shared" ref="H1802:H1865" si="64">lambdagorro*EXP(-lambdagorro*D1802)</f>
        <v>0.22115792348962371</v>
      </c>
      <c r="I1802" s="35">
        <f t="shared" si="63"/>
        <v>-1.5088782467334425</v>
      </c>
      <c r="N1802" s="30"/>
      <c r="X1802" s="30"/>
    </row>
    <row r="1803" spans="3:24">
      <c r="C1803" t="s">
        <v>1804</v>
      </c>
      <c r="D1803" s="26">
        <v>0.3420269746438791</v>
      </c>
      <c r="F1803" s="30"/>
      <c r="H1803" s="34">
        <f t="shared" si="64"/>
        <v>0.30066355445272802</v>
      </c>
      <c r="I1803" s="35">
        <f t="shared" ref="I1803:I1866" si="65">LN(H1803)</f>
        <v>-1.2017633986853373</v>
      </c>
      <c r="N1803" s="30"/>
      <c r="X1803" s="30"/>
    </row>
    <row r="1804" spans="3:24">
      <c r="C1804" t="s">
        <v>1805</v>
      </c>
      <c r="D1804" s="26">
        <v>4.6756574034618241</v>
      </c>
      <c r="F1804" s="30"/>
      <c r="H1804" s="34">
        <f t="shared" si="64"/>
        <v>6.9659723226334833E-2</v>
      </c>
      <c r="I1804" s="35">
        <f t="shared" si="65"/>
        <v>-2.6641329872601163</v>
      </c>
      <c r="N1804" s="30"/>
      <c r="X1804" s="30"/>
    </row>
    <row r="1805" spans="3:24">
      <c r="C1805" t="s">
        <v>1806</v>
      </c>
      <c r="D1805" s="26">
        <v>5.1225830400761776</v>
      </c>
      <c r="F1805" s="30"/>
      <c r="H1805" s="34">
        <f t="shared" si="64"/>
        <v>5.9907917763912903E-2</v>
      </c>
      <c r="I1805" s="35">
        <f t="shared" si="65"/>
        <v>-2.8149465995591978</v>
      </c>
      <c r="N1805" s="30"/>
      <c r="X1805" s="30"/>
    </row>
    <row r="1806" spans="3:24">
      <c r="C1806" t="s">
        <v>1807</v>
      </c>
      <c r="D1806" s="26">
        <v>0.33924460778572296</v>
      </c>
      <c r="F1806" s="30"/>
      <c r="H1806" s="34">
        <f t="shared" si="64"/>
        <v>0.30094598024099845</v>
      </c>
      <c r="I1806" s="35">
        <f t="shared" si="65"/>
        <v>-1.2008244979773839</v>
      </c>
      <c r="N1806" s="30"/>
      <c r="X1806" s="30"/>
    </row>
    <row r="1807" spans="3:24">
      <c r="C1807" t="s">
        <v>1808</v>
      </c>
      <c r="D1807" s="26">
        <v>1.5629749584234576</v>
      </c>
      <c r="F1807" s="30"/>
      <c r="H1807" s="34">
        <f t="shared" si="64"/>
        <v>0.19913578473609919</v>
      </c>
      <c r="I1807" s="35">
        <f t="shared" si="65"/>
        <v>-1.6137683515852921</v>
      </c>
      <c r="N1807" s="30"/>
      <c r="X1807" s="30"/>
    </row>
    <row r="1808" spans="3:24">
      <c r="C1808" t="s">
        <v>1809</v>
      </c>
      <c r="D1808" s="26">
        <v>5.8739570327249577</v>
      </c>
      <c r="F1808" s="30"/>
      <c r="H1808" s="34">
        <f t="shared" si="64"/>
        <v>4.6491056133996123E-2</v>
      </c>
      <c r="I1808" s="35">
        <f t="shared" si="65"/>
        <v>-3.0684953260931525</v>
      </c>
      <c r="N1808" s="30"/>
      <c r="X1808" s="30"/>
    </row>
    <row r="1809" spans="3:24">
      <c r="C1809" t="s">
        <v>1810</v>
      </c>
      <c r="D1809" s="26">
        <v>2.6498440106960768</v>
      </c>
      <c r="F1809" s="30"/>
      <c r="H1809" s="34">
        <f t="shared" si="64"/>
        <v>0.13799624529736843</v>
      </c>
      <c r="I1809" s="35">
        <f t="shared" si="65"/>
        <v>-1.9805288021851604</v>
      </c>
      <c r="N1809" s="30"/>
      <c r="X1809" s="30"/>
    </row>
    <row r="1810" spans="3:24">
      <c r="C1810" t="s">
        <v>1811</v>
      </c>
      <c r="D1810" s="26">
        <v>6.4138550176194311</v>
      </c>
      <c r="F1810" s="30"/>
      <c r="H1810" s="34">
        <f t="shared" si="64"/>
        <v>3.8747766754880501E-2</v>
      </c>
      <c r="I1810" s="35">
        <f t="shared" si="65"/>
        <v>-3.2506821569756923</v>
      </c>
      <c r="N1810" s="30"/>
      <c r="X1810" s="30"/>
    </row>
    <row r="1811" spans="3:24">
      <c r="C1811" t="s">
        <v>1812</v>
      </c>
      <c r="D1811" s="26">
        <v>1.0909783699571973</v>
      </c>
      <c r="F1811" s="30"/>
      <c r="H1811" s="34">
        <f t="shared" si="64"/>
        <v>0.23351834781955541</v>
      </c>
      <c r="I1811" s="35">
        <f t="shared" si="65"/>
        <v>-1.4544946275745498</v>
      </c>
      <c r="N1811" s="30"/>
      <c r="X1811" s="30"/>
    </row>
    <row r="1812" spans="3:24">
      <c r="C1812" t="s">
        <v>1813</v>
      </c>
      <c r="D1812" s="26">
        <v>1.5721012053105219</v>
      </c>
      <c r="F1812" s="30"/>
      <c r="H1812" s="34">
        <f t="shared" si="64"/>
        <v>0.19852346502761345</v>
      </c>
      <c r="I1812" s="35">
        <f t="shared" si="65"/>
        <v>-1.6168479741153352</v>
      </c>
      <c r="N1812" s="30"/>
      <c r="X1812" s="30"/>
    </row>
    <row r="1813" spans="3:24">
      <c r="C1813" t="s">
        <v>1814</v>
      </c>
      <c r="D1813" s="26">
        <v>0.47814802457791761</v>
      </c>
      <c r="F1813" s="30"/>
      <c r="H1813" s="34">
        <f t="shared" si="64"/>
        <v>0.28716537569189127</v>
      </c>
      <c r="I1813" s="35">
        <f t="shared" si="65"/>
        <v>-1.2476970072516551</v>
      </c>
      <c r="N1813" s="30"/>
      <c r="X1813" s="30"/>
    </row>
    <row r="1814" spans="3:24">
      <c r="C1814" t="s">
        <v>1815</v>
      </c>
      <c r="D1814" s="26">
        <v>2.2953496616724776</v>
      </c>
      <c r="F1814" s="30"/>
      <c r="H1814" s="34">
        <f t="shared" si="64"/>
        <v>0.15553168138759824</v>
      </c>
      <c r="I1814" s="35">
        <f t="shared" si="65"/>
        <v>-1.860905829287786</v>
      </c>
      <c r="N1814" s="30"/>
      <c r="X1814" s="30"/>
    </row>
    <row r="1815" spans="3:24">
      <c r="C1815" t="s">
        <v>1816</v>
      </c>
      <c r="D1815" s="26">
        <v>1.157529610105273</v>
      </c>
      <c r="F1815" s="30"/>
      <c r="H1815" s="34">
        <f t="shared" si="64"/>
        <v>0.22833255718781667</v>
      </c>
      <c r="I1815" s="35">
        <f t="shared" si="65"/>
        <v>-1.4769521285712439</v>
      </c>
      <c r="N1815" s="30"/>
      <c r="X1815" s="30"/>
    </row>
    <row r="1816" spans="3:24">
      <c r="C1816" t="s">
        <v>1817</v>
      </c>
      <c r="D1816" s="26">
        <v>4.4446772168529325</v>
      </c>
      <c r="F1816" s="30"/>
      <c r="H1816" s="34">
        <f t="shared" si="64"/>
        <v>7.5306451582370607E-2</v>
      </c>
      <c r="I1816" s="35">
        <f t="shared" si="65"/>
        <v>-2.5861894694617367</v>
      </c>
      <c r="N1816" s="30"/>
      <c r="X1816" s="30"/>
    </row>
    <row r="1817" spans="3:24">
      <c r="C1817" t="s">
        <v>1818</v>
      </c>
      <c r="D1817" s="26">
        <v>2.4119111849079315</v>
      </c>
      <c r="F1817" s="30"/>
      <c r="H1817" s="34">
        <f t="shared" si="64"/>
        <v>0.14953285584547563</v>
      </c>
      <c r="I1817" s="35">
        <f t="shared" si="65"/>
        <v>-1.9002391387559805</v>
      </c>
      <c r="N1817" s="30"/>
      <c r="X1817" s="30"/>
    </row>
    <row r="1818" spans="3:24">
      <c r="C1818" t="s">
        <v>1819</v>
      </c>
      <c r="D1818" s="26">
        <v>8.1042870401993383</v>
      </c>
      <c r="F1818" s="30"/>
      <c r="H1818" s="34">
        <f t="shared" si="64"/>
        <v>2.190340922023868E-2</v>
      </c>
      <c r="I1818" s="35">
        <f t="shared" si="65"/>
        <v>-3.8211129821183176</v>
      </c>
      <c r="N1818" s="30"/>
      <c r="X1818" s="30"/>
    </row>
    <row r="1819" spans="3:24">
      <c r="C1819" t="s">
        <v>1820</v>
      </c>
      <c r="D1819" s="26">
        <v>5.1865365680501849</v>
      </c>
      <c r="F1819" s="30"/>
      <c r="H1819" s="34">
        <f t="shared" si="64"/>
        <v>5.8628901110052145E-2</v>
      </c>
      <c r="I1819" s="35">
        <f t="shared" si="65"/>
        <v>-2.8365275109745638</v>
      </c>
      <c r="N1819" s="30"/>
      <c r="X1819" s="30"/>
    </row>
    <row r="1820" spans="3:24">
      <c r="C1820" t="s">
        <v>1821</v>
      </c>
      <c r="D1820" s="26">
        <v>4.0677749558089893</v>
      </c>
      <c r="F1820" s="30"/>
      <c r="H1820" s="34">
        <f t="shared" si="64"/>
        <v>8.551999942054507E-2</v>
      </c>
      <c r="I1820" s="35">
        <f t="shared" si="65"/>
        <v>-2.4590050190410131</v>
      </c>
      <c r="N1820" s="30"/>
      <c r="X1820" s="30"/>
    </row>
    <row r="1821" spans="3:24">
      <c r="C1821" t="s">
        <v>1822</v>
      </c>
      <c r="D1821" s="26">
        <v>0.10135710060768478</v>
      </c>
      <c r="F1821" s="30"/>
      <c r="H1821" s="34">
        <f t="shared" si="64"/>
        <v>0.32610034860763404</v>
      </c>
      <c r="I1821" s="35">
        <f t="shared" si="65"/>
        <v>-1.1205501271667848</v>
      </c>
      <c r="N1821" s="30"/>
      <c r="X1821" s="30"/>
    </row>
    <row r="1822" spans="3:24">
      <c r="C1822" t="s">
        <v>1823</v>
      </c>
      <c r="D1822" s="26">
        <v>3.2220200830991019</v>
      </c>
      <c r="F1822" s="30"/>
      <c r="H1822" s="34">
        <f t="shared" si="64"/>
        <v>0.11376643257074723</v>
      </c>
      <c r="I1822" s="35">
        <f t="shared" si="65"/>
        <v>-2.173607769424315</v>
      </c>
      <c r="N1822" s="30"/>
      <c r="X1822" s="30"/>
    </row>
    <row r="1823" spans="3:24">
      <c r="C1823" t="s">
        <v>1824</v>
      </c>
      <c r="D1823" s="26">
        <v>5.0206593485367375</v>
      </c>
      <c r="F1823" s="30"/>
      <c r="H1823" s="34">
        <f t="shared" si="64"/>
        <v>6.2004223263117317E-2</v>
      </c>
      <c r="I1823" s="35">
        <f t="shared" si="65"/>
        <v>-2.7805527791098594</v>
      </c>
      <c r="N1823" s="30"/>
      <c r="X1823" s="30"/>
    </row>
    <row r="1824" spans="3:24">
      <c r="C1824" t="s">
        <v>1825</v>
      </c>
      <c r="D1824" s="26">
        <v>1.4741149244664946</v>
      </c>
      <c r="F1824" s="30"/>
      <c r="H1824" s="34">
        <f t="shared" si="64"/>
        <v>0.20519740331303316</v>
      </c>
      <c r="I1824" s="35">
        <f t="shared" si="65"/>
        <v>-1.5837828201855069</v>
      </c>
      <c r="N1824" s="30"/>
      <c r="X1824" s="30"/>
    </row>
    <row r="1825" spans="3:24">
      <c r="C1825" t="s">
        <v>1826</v>
      </c>
      <c r="D1825" s="26">
        <v>0.38519196147376039</v>
      </c>
      <c r="F1825" s="30"/>
      <c r="H1825" s="34">
        <f t="shared" si="64"/>
        <v>0.29631586443169872</v>
      </c>
      <c r="I1825" s="35">
        <f t="shared" si="65"/>
        <v>-1.2163292840482169</v>
      </c>
      <c r="N1825" s="30"/>
      <c r="X1825" s="30"/>
    </row>
    <row r="1826" spans="3:24">
      <c r="C1826" t="s">
        <v>1827</v>
      </c>
      <c r="D1826" s="26">
        <v>0.19245696080791252</v>
      </c>
      <c r="F1826" s="30"/>
      <c r="H1826" s="34">
        <f t="shared" si="64"/>
        <v>0.31622810305267729</v>
      </c>
      <c r="I1826" s="35">
        <f t="shared" si="65"/>
        <v>-1.1512914806966854</v>
      </c>
      <c r="N1826" s="30"/>
      <c r="X1826" s="30"/>
    </row>
    <row r="1827" spans="3:24">
      <c r="C1827" t="s">
        <v>1828</v>
      </c>
      <c r="D1827" s="26">
        <v>2.1766040849958772</v>
      </c>
      <c r="F1827" s="30"/>
      <c r="H1827" s="34">
        <f t="shared" si="64"/>
        <v>0.16189043203437048</v>
      </c>
      <c r="I1827" s="35">
        <f t="shared" si="65"/>
        <v>-1.8208355180413793</v>
      </c>
      <c r="N1827" s="30"/>
      <c r="X1827" s="30"/>
    </row>
    <row r="1828" spans="3:24">
      <c r="C1828" t="s">
        <v>1829</v>
      </c>
      <c r="D1828" s="26">
        <v>11.071701261833372</v>
      </c>
      <c r="F1828" s="30"/>
      <c r="H1828" s="34">
        <f t="shared" si="64"/>
        <v>8.0469887561702806E-3</v>
      </c>
      <c r="I1828" s="35">
        <f t="shared" si="65"/>
        <v>-4.8224573250888723</v>
      </c>
      <c r="N1828" s="30"/>
      <c r="X1828" s="30"/>
    </row>
    <row r="1829" spans="3:24">
      <c r="C1829" t="s">
        <v>1830</v>
      </c>
      <c r="D1829" s="26">
        <v>2.4353383218448235</v>
      </c>
      <c r="F1829" s="30"/>
      <c r="H1829" s="34">
        <f t="shared" si="64"/>
        <v>0.14835539733976286</v>
      </c>
      <c r="I1829" s="35">
        <f t="shared" si="65"/>
        <v>-1.9081445504348515</v>
      </c>
      <c r="N1829" s="30"/>
      <c r="X1829" s="30"/>
    </row>
    <row r="1830" spans="3:24">
      <c r="C1830" t="s">
        <v>1831</v>
      </c>
      <c r="D1830" s="26">
        <v>6.4295132265457617</v>
      </c>
      <c r="F1830" s="30"/>
      <c r="H1830" s="34">
        <f t="shared" si="64"/>
        <v>3.8543570780838157E-2</v>
      </c>
      <c r="I1830" s="35">
        <f t="shared" si="65"/>
        <v>-3.2559659689946288</v>
      </c>
      <c r="N1830" s="30"/>
      <c r="X1830" s="30"/>
    </row>
    <row r="1831" spans="3:24">
      <c r="C1831" t="s">
        <v>1832</v>
      </c>
      <c r="D1831" s="26">
        <v>1.4577578986577442</v>
      </c>
      <c r="F1831" s="30"/>
      <c r="H1831" s="34">
        <f t="shared" si="64"/>
        <v>0.20633314769501784</v>
      </c>
      <c r="I1831" s="35">
        <f t="shared" si="65"/>
        <v>-1.5782631946670997</v>
      </c>
      <c r="N1831" s="30"/>
      <c r="X1831" s="30"/>
    </row>
    <row r="1832" spans="3:24">
      <c r="C1832" t="s">
        <v>1833</v>
      </c>
      <c r="D1832" s="26">
        <v>0.46225166751377028</v>
      </c>
      <c r="F1832" s="30"/>
      <c r="H1832" s="34">
        <f t="shared" si="64"/>
        <v>0.2887099197292855</v>
      </c>
      <c r="I1832" s="35">
        <f t="shared" si="65"/>
        <v>-1.2423328329129411</v>
      </c>
      <c r="N1832" s="30"/>
      <c r="X1832" s="30"/>
    </row>
    <row r="1833" spans="3:24">
      <c r="C1833" t="s">
        <v>1834</v>
      </c>
      <c r="D1833" s="26">
        <v>3.0609887869586441</v>
      </c>
      <c r="F1833" s="30"/>
      <c r="H1833" s="34">
        <f t="shared" si="64"/>
        <v>0.12011949034630608</v>
      </c>
      <c r="I1833" s="35">
        <f t="shared" si="65"/>
        <v>-2.1192682787472532</v>
      </c>
      <c r="N1833" s="30"/>
      <c r="X1833" s="30"/>
    </row>
    <row r="1834" spans="3:24">
      <c r="C1834" t="s">
        <v>1835</v>
      </c>
      <c r="D1834" s="26">
        <v>2.526615857539622</v>
      </c>
      <c r="F1834" s="30"/>
      <c r="H1834" s="34">
        <f t="shared" si="64"/>
        <v>0.14385551373205244</v>
      </c>
      <c r="I1834" s="35">
        <f t="shared" si="65"/>
        <v>-1.9389458599864209</v>
      </c>
      <c r="N1834" s="30"/>
      <c r="X1834" s="30"/>
    </row>
    <row r="1835" spans="3:24">
      <c r="C1835" t="s">
        <v>1836</v>
      </c>
      <c r="D1835" s="26">
        <v>1.7769714045259297</v>
      </c>
      <c r="F1835" s="30"/>
      <c r="H1835" s="34">
        <f t="shared" si="64"/>
        <v>0.18526264444626142</v>
      </c>
      <c r="I1835" s="35">
        <f t="shared" si="65"/>
        <v>-1.6859807610151141</v>
      </c>
      <c r="N1835" s="30"/>
      <c r="X1835" s="30"/>
    </row>
    <row r="1836" spans="3:24">
      <c r="C1836" t="s">
        <v>1837</v>
      </c>
      <c r="D1836" s="26">
        <v>10.782750395592089</v>
      </c>
      <c r="F1836" s="30"/>
      <c r="H1836" s="34">
        <f t="shared" si="64"/>
        <v>8.8711415887040845E-3</v>
      </c>
      <c r="I1836" s="35">
        <f t="shared" si="65"/>
        <v>-4.7249517887206389</v>
      </c>
      <c r="N1836" s="30"/>
      <c r="X1836" s="30"/>
    </row>
    <row r="1837" spans="3:24">
      <c r="C1837" t="s">
        <v>1838</v>
      </c>
      <c r="D1837" s="26">
        <v>5.6629105337293471</v>
      </c>
      <c r="F1837" s="30"/>
      <c r="H1837" s="34">
        <f t="shared" si="64"/>
        <v>4.992275506777779E-2</v>
      </c>
      <c r="I1837" s="35">
        <f t="shared" si="65"/>
        <v>-2.9972783667848479</v>
      </c>
      <c r="N1837" s="30"/>
      <c r="X1837" s="30"/>
    </row>
    <row r="1838" spans="3:24">
      <c r="C1838" t="s">
        <v>1839</v>
      </c>
      <c r="D1838" s="26">
        <v>3.2540313297711148</v>
      </c>
      <c r="F1838" s="30"/>
      <c r="H1838" s="34">
        <f t="shared" si="64"/>
        <v>0.11254413071857076</v>
      </c>
      <c r="I1838" s="35">
        <f t="shared" si="65"/>
        <v>-2.1844098612026595</v>
      </c>
      <c r="N1838" s="30"/>
      <c r="X1838" s="30"/>
    </row>
    <row r="1839" spans="3:24">
      <c r="C1839" t="s">
        <v>1840</v>
      </c>
      <c r="D1839" s="26">
        <v>0.7719706906201893</v>
      </c>
      <c r="F1839" s="30"/>
      <c r="H1839" s="34">
        <f t="shared" si="64"/>
        <v>0.26005906082995711</v>
      </c>
      <c r="I1839" s="35">
        <f t="shared" si="65"/>
        <v>-1.3468465167245662</v>
      </c>
      <c r="N1839" s="30"/>
      <c r="X1839" s="30"/>
    </row>
    <row r="1840" spans="3:24">
      <c r="C1840" t="s">
        <v>1841</v>
      </c>
      <c r="D1840" s="26">
        <v>1.0279916444776529</v>
      </c>
      <c r="F1840" s="30"/>
      <c r="H1840" s="34">
        <f t="shared" si="64"/>
        <v>0.23853482547801011</v>
      </c>
      <c r="I1840" s="35">
        <f t="shared" si="65"/>
        <v>-1.4332399605377213</v>
      </c>
      <c r="N1840" s="30"/>
      <c r="X1840" s="30"/>
    </row>
    <row r="1841" spans="3:24">
      <c r="C1841" t="s">
        <v>1842</v>
      </c>
      <c r="D1841" s="26">
        <v>4.9620997585838262</v>
      </c>
      <c r="F1841" s="30"/>
      <c r="H1841" s="34">
        <f t="shared" si="64"/>
        <v>6.3241658932557329E-2</v>
      </c>
      <c r="I1841" s="35">
        <f t="shared" si="65"/>
        <v>-2.7607920346547989</v>
      </c>
      <c r="N1841" s="30"/>
      <c r="X1841" s="30"/>
    </row>
    <row r="1842" spans="3:24">
      <c r="C1842" t="s">
        <v>1843</v>
      </c>
      <c r="D1842" s="26">
        <v>0.37756214555479994</v>
      </c>
      <c r="F1842" s="30"/>
      <c r="H1842" s="34">
        <f t="shared" si="64"/>
        <v>0.29707975902865996</v>
      </c>
      <c r="I1842" s="35">
        <f t="shared" si="65"/>
        <v>-1.2137546273141966</v>
      </c>
      <c r="N1842" s="30"/>
      <c r="X1842" s="30"/>
    </row>
    <row r="1843" spans="3:24">
      <c r="C1843" t="s">
        <v>1844</v>
      </c>
      <c r="D1843" s="26">
        <v>0.64979430089401302</v>
      </c>
      <c r="F1843" s="30"/>
      <c r="H1843" s="34">
        <f t="shared" si="64"/>
        <v>0.2710048697524387</v>
      </c>
      <c r="I1843" s="35">
        <f t="shared" si="65"/>
        <v>-1.3056184886976925</v>
      </c>
      <c r="N1843" s="30"/>
      <c r="X1843" s="30"/>
    </row>
    <row r="1844" spans="3:24">
      <c r="C1844" t="s">
        <v>1845</v>
      </c>
      <c r="D1844" s="26">
        <v>1.6664736441842005</v>
      </c>
      <c r="F1844" s="30"/>
      <c r="H1844" s="34">
        <f t="shared" si="64"/>
        <v>0.19230095720269921</v>
      </c>
      <c r="I1844" s="35">
        <f t="shared" si="65"/>
        <v>-1.6486936487466495</v>
      </c>
      <c r="N1844" s="30"/>
      <c r="X1844" s="30"/>
    </row>
    <row r="1845" spans="3:24">
      <c r="C1845" t="s">
        <v>1846</v>
      </c>
      <c r="D1845" s="26">
        <v>2.1553269559654913</v>
      </c>
      <c r="F1845" s="30"/>
      <c r="H1845" s="34">
        <f t="shared" si="64"/>
        <v>0.16305697170427061</v>
      </c>
      <c r="I1845" s="35">
        <f t="shared" si="65"/>
        <v>-1.8136556195850393</v>
      </c>
      <c r="N1845" s="30"/>
      <c r="X1845" s="30"/>
    </row>
    <row r="1846" spans="3:24">
      <c r="C1846" t="s">
        <v>1847</v>
      </c>
      <c r="D1846" s="26">
        <v>2.566230786521249</v>
      </c>
      <c r="F1846" s="30"/>
      <c r="H1846" s="34">
        <f t="shared" si="64"/>
        <v>0.14194525983866482</v>
      </c>
      <c r="I1846" s="35">
        <f t="shared" si="65"/>
        <v>-1.9523137897967353</v>
      </c>
      <c r="N1846" s="30"/>
      <c r="X1846" s="30"/>
    </row>
    <row r="1847" spans="3:24">
      <c r="C1847" t="s">
        <v>1848</v>
      </c>
      <c r="D1847" s="26">
        <v>1.6228868560657721</v>
      </c>
      <c r="F1847" s="30"/>
      <c r="H1847" s="34">
        <f t="shared" si="64"/>
        <v>0.19515026490731818</v>
      </c>
      <c r="I1847" s="35">
        <f t="shared" si="65"/>
        <v>-1.6339854279015629</v>
      </c>
      <c r="N1847" s="30"/>
      <c r="X1847" s="30"/>
    </row>
    <row r="1848" spans="3:24">
      <c r="C1848" t="s">
        <v>1849</v>
      </c>
      <c r="D1848" s="26">
        <v>1.4513917129361258</v>
      </c>
      <c r="F1848" s="30"/>
      <c r="H1848" s="34">
        <f t="shared" si="64"/>
        <v>0.20677687908526349</v>
      </c>
      <c r="I1848" s="35">
        <f t="shared" si="65"/>
        <v>-1.5761149458610628</v>
      </c>
      <c r="N1848" s="30"/>
      <c r="X1848" s="30"/>
    </row>
    <row r="1849" spans="3:24">
      <c r="C1849" t="s">
        <v>1850</v>
      </c>
      <c r="D1849" s="26">
        <v>7.8277365473349014E-3</v>
      </c>
      <c r="F1849" s="30"/>
      <c r="H1849" s="34">
        <f t="shared" si="64"/>
        <v>0.3365565988401566</v>
      </c>
      <c r="I1849" s="35">
        <f t="shared" si="65"/>
        <v>-1.0889889454077069</v>
      </c>
      <c r="N1849" s="30"/>
      <c r="X1849" s="30"/>
    </row>
    <row r="1850" spans="3:24">
      <c r="C1850" t="s">
        <v>1851</v>
      </c>
      <c r="D1850" s="26">
        <v>2.7535909416018791</v>
      </c>
      <c r="F1850" s="30"/>
      <c r="H1850" s="34">
        <f t="shared" si="64"/>
        <v>0.13324871375294065</v>
      </c>
      <c r="I1850" s="35">
        <f t="shared" si="65"/>
        <v>-2.0155378688687713</v>
      </c>
      <c r="N1850" s="30"/>
      <c r="X1850" s="30"/>
    </row>
    <row r="1851" spans="3:24">
      <c r="C1851" t="s">
        <v>1852</v>
      </c>
      <c r="D1851" s="26">
        <v>0.87962696447357924</v>
      </c>
      <c r="F1851" s="30"/>
      <c r="H1851" s="34">
        <f t="shared" si="64"/>
        <v>0.25078111338113096</v>
      </c>
      <c r="I1851" s="35">
        <f t="shared" si="65"/>
        <v>-1.3831747785568558</v>
      </c>
      <c r="N1851" s="30"/>
      <c r="X1851" s="30"/>
    </row>
    <row r="1852" spans="3:24">
      <c r="C1852" t="s">
        <v>1853</v>
      </c>
      <c r="D1852" s="26">
        <v>1.6538235966129964</v>
      </c>
      <c r="F1852" s="30"/>
      <c r="H1852" s="34">
        <f t="shared" si="64"/>
        <v>0.19312359024495879</v>
      </c>
      <c r="I1852" s="35">
        <f t="shared" si="65"/>
        <v>-1.6444249310592489</v>
      </c>
      <c r="N1852" s="30"/>
      <c r="X1852" s="30"/>
    </row>
    <row r="1853" spans="3:24">
      <c r="C1853" t="s">
        <v>1854</v>
      </c>
      <c r="D1853" s="26">
        <v>5.4747404064510041</v>
      </c>
      <c r="F1853" s="30"/>
      <c r="H1853" s="34">
        <f t="shared" si="64"/>
        <v>5.3195526994970974E-2</v>
      </c>
      <c r="I1853" s="35">
        <f t="shared" si="65"/>
        <v>-2.9337809652112781</v>
      </c>
      <c r="N1853" s="30"/>
      <c r="X1853" s="30"/>
    </row>
    <row r="1854" spans="3:24">
      <c r="C1854" t="s">
        <v>1855</v>
      </c>
      <c r="D1854" s="26">
        <v>0.71649157373440198</v>
      </c>
      <c r="F1854" s="30"/>
      <c r="H1854" s="34">
        <f t="shared" si="64"/>
        <v>0.26497355035599107</v>
      </c>
      <c r="I1854" s="35">
        <f t="shared" si="65"/>
        <v>-1.3281252679546542</v>
      </c>
      <c r="N1854" s="30"/>
      <c r="X1854" s="30"/>
    </row>
    <row r="1855" spans="3:24">
      <c r="C1855" t="s">
        <v>1856</v>
      </c>
      <c r="D1855" s="26">
        <v>3.91574731339115</v>
      </c>
      <c r="F1855" s="30"/>
      <c r="H1855" s="34">
        <f t="shared" si="64"/>
        <v>9.0021767010079912E-2</v>
      </c>
      <c r="I1855" s="35">
        <f t="shared" si="65"/>
        <v>-2.4077037822266845</v>
      </c>
      <c r="N1855" s="30"/>
      <c r="X1855" s="30"/>
    </row>
    <row r="1856" spans="3:24">
      <c r="C1856" t="s">
        <v>1857</v>
      </c>
      <c r="D1856" s="26">
        <v>5.831697133413579</v>
      </c>
      <c r="F1856" s="30"/>
      <c r="H1856" s="34">
        <f t="shared" si="64"/>
        <v>4.7158790065518069E-2</v>
      </c>
      <c r="I1856" s="35">
        <f t="shared" si="65"/>
        <v>-3.0542348595895401</v>
      </c>
      <c r="N1856" s="30"/>
      <c r="X1856" s="30"/>
    </row>
    <row r="1857" spans="3:24">
      <c r="C1857" t="s">
        <v>1858</v>
      </c>
      <c r="D1857" s="26">
        <v>1.0594407061709146</v>
      </c>
      <c r="F1857" s="30"/>
      <c r="H1857" s="34">
        <f t="shared" si="64"/>
        <v>0.23601678707533807</v>
      </c>
      <c r="I1857" s="35">
        <f t="shared" si="65"/>
        <v>-1.4438523448111034</v>
      </c>
      <c r="N1857" s="30"/>
      <c r="X1857" s="30"/>
    </row>
    <row r="1858" spans="3:24">
      <c r="C1858" t="s">
        <v>1859</v>
      </c>
      <c r="D1858" s="26">
        <v>3.3328319242657209</v>
      </c>
      <c r="F1858" s="30"/>
      <c r="H1858" s="34">
        <f t="shared" si="64"/>
        <v>0.10959090765601003</v>
      </c>
      <c r="I1858" s="35">
        <f t="shared" si="65"/>
        <v>-2.2110008672525128</v>
      </c>
      <c r="N1858" s="30"/>
      <c r="X1858" s="30"/>
    </row>
    <row r="1859" spans="3:24">
      <c r="C1859" t="s">
        <v>1860</v>
      </c>
      <c r="D1859" s="26">
        <v>4.8428284253523639</v>
      </c>
      <c r="F1859" s="30"/>
      <c r="H1859" s="34">
        <f t="shared" si="64"/>
        <v>6.5838907990498616E-2</v>
      </c>
      <c r="I1859" s="35">
        <f t="shared" si="65"/>
        <v>-2.7205443085573902</v>
      </c>
      <c r="N1859" s="30"/>
      <c r="X1859" s="30"/>
    </row>
    <row r="1860" spans="3:24">
      <c r="C1860" t="s">
        <v>1861</v>
      </c>
      <c r="D1860" s="26">
        <v>0.3907385330026667</v>
      </c>
      <c r="F1860" s="30"/>
      <c r="H1860" s="34">
        <f t="shared" si="64"/>
        <v>0.29576177683118554</v>
      </c>
      <c r="I1860" s="35">
        <f t="shared" si="65"/>
        <v>-1.2182009566926562</v>
      </c>
      <c r="N1860" s="30"/>
      <c r="X1860" s="30"/>
    </row>
    <row r="1861" spans="3:24">
      <c r="C1861" t="s">
        <v>1862</v>
      </c>
      <c r="D1861" s="26">
        <v>1.8965380902685482</v>
      </c>
      <c r="F1861" s="30"/>
      <c r="H1861" s="34">
        <f t="shared" si="64"/>
        <v>0.17793656780222003</v>
      </c>
      <c r="I1861" s="35">
        <f t="shared" si="65"/>
        <v>-1.7263281528632868</v>
      </c>
      <c r="N1861" s="30"/>
      <c r="X1861" s="30"/>
    </row>
    <row r="1862" spans="3:24">
      <c r="C1862" t="s">
        <v>1863</v>
      </c>
      <c r="D1862" s="26">
        <v>5.8883304775392524</v>
      </c>
      <c r="F1862" s="30"/>
      <c r="H1862" s="34">
        <f t="shared" si="64"/>
        <v>4.6266107813340999E-2</v>
      </c>
      <c r="I1862" s="35">
        <f t="shared" si="65"/>
        <v>-3.0733455986128644</v>
      </c>
      <c r="N1862" s="30"/>
      <c r="X1862" s="30"/>
    </row>
    <row r="1863" spans="3:24">
      <c r="C1863" t="s">
        <v>1864</v>
      </c>
      <c r="D1863" s="26">
        <v>6.4603892602152797</v>
      </c>
      <c r="F1863" s="30"/>
      <c r="H1863" s="34">
        <f t="shared" si="64"/>
        <v>3.8144069449862796E-2</v>
      </c>
      <c r="I1863" s="35">
        <f t="shared" si="65"/>
        <v>-3.2663849868125441</v>
      </c>
      <c r="N1863" s="30"/>
      <c r="X1863" s="30"/>
    </row>
    <row r="1864" spans="3:24">
      <c r="C1864" t="s">
        <v>1865</v>
      </c>
      <c r="D1864" s="26">
        <v>1.1940752745985705</v>
      </c>
      <c r="F1864" s="30"/>
      <c r="H1864" s="34">
        <f t="shared" si="64"/>
        <v>0.22553400233577467</v>
      </c>
      <c r="I1864" s="35">
        <f t="shared" si="65"/>
        <v>-1.4892843449951148</v>
      </c>
      <c r="N1864" s="30"/>
      <c r="X1864" s="30"/>
    </row>
    <row r="1865" spans="3:24">
      <c r="C1865" t="s">
        <v>1866</v>
      </c>
      <c r="D1865" s="26">
        <v>0.84502384825186638</v>
      </c>
      <c r="F1865" s="30"/>
      <c r="H1865" s="34">
        <f t="shared" si="64"/>
        <v>0.25372657484433636</v>
      </c>
      <c r="I1865" s="35">
        <f t="shared" si="65"/>
        <v>-1.3714980687719023</v>
      </c>
      <c r="N1865" s="30"/>
      <c r="X1865" s="30"/>
    </row>
    <row r="1866" spans="3:24">
      <c r="C1866" t="s">
        <v>1867</v>
      </c>
      <c r="D1866" s="26">
        <v>11.128873555088536</v>
      </c>
      <c r="F1866" s="30"/>
      <c r="H1866" s="34">
        <f t="shared" ref="H1866:H1929" si="66">lambdagorro*EXP(-lambdagorro*D1866)</f>
        <v>7.8932293541874761E-3</v>
      </c>
      <c r="I1866" s="35">
        <f t="shared" si="65"/>
        <v>-4.8417499307548884</v>
      </c>
      <c r="N1866" s="30"/>
      <c r="X1866" s="30"/>
    </row>
    <row r="1867" spans="3:24">
      <c r="C1867" t="s">
        <v>1868</v>
      </c>
      <c r="D1867" s="26">
        <v>0.215471283651748</v>
      </c>
      <c r="F1867" s="30"/>
      <c r="H1867" s="34">
        <f t="shared" si="66"/>
        <v>0.31378175277492137</v>
      </c>
      <c r="I1867" s="35">
        <f t="shared" ref="I1867:I1930" si="67">LN(H1867)</f>
        <v>-1.1590575895934347</v>
      </c>
      <c r="N1867" s="30"/>
      <c r="X1867" s="30"/>
    </row>
    <row r="1868" spans="3:24">
      <c r="C1868" t="s">
        <v>1869</v>
      </c>
      <c r="D1868" s="26">
        <v>2.9768319682475601</v>
      </c>
      <c r="F1868" s="30"/>
      <c r="H1868" s="34">
        <f t="shared" si="66"/>
        <v>0.12357959554935684</v>
      </c>
      <c r="I1868" s="35">
        <f t="shared" si="67"/>
        <v>-2.0908698321386305</v>
      </c>
      <c r="N1868" s="30"/>
      <c r="X1868" s="30"/>
    </row>
    <row r="1869" spans="3:24">
      <c r="C1869" t="s">
        <v>1870</v>
      </c>
      <c r="D1869" s="26">
        <v>3.6666696370056702</v>
      </c>
      <c r="F1869" s="30"/>
      <c r="H1869" s="34">
        <f t="shared" si="66"/>
        <v>9.7915215280746218E-2</v>
      </c>
      <c r="I1869" s="35">
        <f t="shared" si="67"/>
        <v>-2.3236533249664544</v>
      </c>
      <c r="N1869" s="30"/>
      <c r="X1869" s="30"/>
    </row>
    <row r="1870" spans="3:24">
      <c r="C1870" t="s">
        <v>1871</v>
      </c>
      <c r="D1870" s="26">
        <v>8.249889409497305</v>
      </c>
      <c r="F1870" s="30"/>
      <c r="H1870" s="34">
        <f t="shared" si="66"/>
        <v>2.0853238245232966E-2</v>
      </c>
      <c r="I1870" s="35">
        <f t="shared" si="67"/>
        <v>-3.8702460312749478</v>
      </c>
      <c r="N1870" s="30"/>
      <c r="X1870" s="30"/>
    </row>
    <row r="1871" spans="3:24">
      <c r="C1871" t="s">
        <v>1872</v>
      </c>
      <c r="D1871" s="26">
        <v>2.5176752309330062</v>
      </c>
      <c r="F1871" s="30"/>
      <c r="H1871" s="34">
        <f t="shared" si="66"/>
        <v>0.14429017910044836</v>
      </c>
      <c r="I1871" s="35">
        <f t="shared" si="67"/>
        <v>-1.9359288744203758</v>
      </c>
      <c r="N1871" s="30"/>
      <c r="X1871" s="30"/>
    </row>
    <row r="1872" spans="3:24">
      <c r="C1872" t="s">
        <v>1873</v>
      </c>
      <c r="D1872" s="26">
        <v>0.51820536514794169</v>
      </c>
      <c r="F1872" s="30"/>
      <c r="H1872" s="34">
        <f t="shared" si="66"/>
        <v>0.28330981501987035</v>
      </c>
      <c r="I1872" s="35">
        <f t="shared" si="67"/>
        <v>-1.26121422742328</v>
      </c>
      <c r="N1872" s="30"/>
      <c r="X1872" s="30"/>
    </row>
    <row r="1873" spans="3:24">
      <c r="C1873" t="s">
        <v>1874</v>
      </c>
      <c r="D1873" s="26">
        <v>1.1456950950143008</v>
      </c>
      <c r="F1873" s="30"/>
      <c r="H1873" s="34">
        <f t="shared" si="66"/>
        <v>0.22924623073935313</v>
      </c>
      <c r="I1873" s="35">
        <f t="shared" si="67"/>
        <v>-1.4729586096847505</v>
      </c>
      <c r="N1873" s="30"/>
      <c r="X1873" s="30"/>
    </row>
    <row r="1874" spans="3:24">
      <c r="C1874" t="s">
        <v>1875</v>
      </c>
      <c r="D1874" s="26">
        <v>4.6799357143956239</v>
      </c>
      <c r="F1874" s="30"/>
      <c r="H1874" s="34">
        <f t="shared" si="66"/>
        <v>6.9559227890528527E-2</v>
      </c>
      <c r="I1874" s="35">
        <f t="shared" si="67"/>
        <v>-2.6655766894638044</v>
      </c>
      <c r="N1874" s="30"/>
      <c r="X1874" s="30"/>
    </row>
    <row r="1875" spans="3:24">
      <c r="C1875" t="s">
        <v>1876</v>
      </c>
      <c r="D1875" s="26">
        <v>5.3572273069614127</v>
      </c>
      <c r="F1875" s="30"/>
      <c r="H1875" s="34">
        <f t="shared" si="66"/>
        <v>5.5347347161174718E-2</v>
      </c>
      <c r="I1875" s="35">
        <f t="shared" si="67"/>
        <v>-2.8941265494101565</v>
      </c>
      <c r="N1875" s="30"/>
      <c r="X1875" s="30"/>
    </row>
    <row r="1876" spans="3:24">
      <c r="C1876" t="s">
        <v>1877</v>
      </c>
      <c r="D1876" s="26">
        <v>1.3678098500499347</v>
      </c>
      <c r="F1876" s="30"/>
      <c r="H1876" s="34">
        <f t="shared" si="66"/>
        <v>0.21269192617562338</v>
      </c>
      <c r="I1876" s="35">
        <f t="shared" si="67"/>
        <v>-1.5479105162381768</v>
      </c>
      <c r="N1876" s="30"/>
      <c r="X1876" s="30"/>
    </row>
    <row r="1877" spans="3:24">
      <c r="C1877" t="s">
        <v>1878</v>
      </c>
      <c r="D1877" s="26">
        <v>6.9232698845648893E-2</v>
      </c>
      <c r="F1877" s="30"/>
      <c r="H1877" s="34">
        <f t="shared" si="66"/>
        <v>0.32965459596420027</v>
      </c>
      <c r="I1877" s="35">
        <f t="shared" si="67"/>
        <v>-1.1097098515688553</v>
      </c>
      <c r="N1877" s="30"/>
      <c r="X1877" s="30"/>
    </row>
    <row r="1878" spans="3:24">
      <c r="C1878" t="s">
        <v>1879</v>
      </c>
      <c r="D1878" s="26">
        <v>1.037980631064906</v>
      </c>
      <c r="F1878" s="30"/>
      <c r="H1878" s="34">
        <f t="shared" si="66"/>
        <v>0.2377321375064638</v>
      </c>
      <c r="I1878" s="35">
        <f t="shared" si="67"/>
        <v>-1.4366107117925448</v>
      </c>
      <c r="N1878" s="30"/>
      <c r="X1878" s="30"/>
    </row>
    <row r="1879" spans="3:24">
      <c r="C1879" t="s">
        <v>1880</v>
      </c>
      <c r="D1879" s="26">
        <v>1.970865705707503</v>
      </c>
      <c r="F1879" s="30"/>
      <c r="H1879" s="34">
        <f t="shared" si="66"/>
        <v>0.17352913535407111</v>
      </c>
      <c r="I1879" s="35">
        <f t="shared" si="67"/>
        <v>-1.7514097665806008</v>
      </c>
      <c r="N1879" s="30"/>
      <c r="X1879" s="30"/>
    </row>
    <row r="1880" spans="3:24">
      <c r="C1880" t="s">
        <v>1881</v>
      </c>
      <c r="D1880" s="26">
        <v>6.9344725818689321</v>
      </c>
      <c r="F1880" s="30"/>
      <c r="H1880" s="34">
        <f t="shared" si="66"/>
        <v>3.2504950694160047E-2</v>
      </c>
      <c r="I1880" s="35">
        <f t="shared" si="67"/>
        <v>-3.4263628721962589</v>
      </c>
      <c r="N1880" s="30"/>
      <c r="X1880" s="30"/>
    </row>
    <row r="1881" spans="3:24">
      <c r="C1881" t="s">
        <v>1882</v>
      </c>
      <c r="D1881" s="26">
        <v>1.6534454077156995</v>
      </c>
      <c r="F1881" s="30"/>
      <c r="H1881" s="34">
        <f t="shared" si="66"/>
        <v>0.19314823798407918</v>
      </c>
      <c r="I1881" s="35">
        <f t="shared" si="67"/>
        <v>-1.644297312437581</v>
      </c>
      <c r="N1881" s="30"/>
      <c r="X1881" s="30"/>
    </row>
    <row r="1882" spans="3:24">
      <c r="C1882" t="s">
        <v>1883</v>
      </c>
      <c r="D1882" s="26">
        <v>3.3463751571009386</v>
      </c>
      <c r="F1882" s="30"/>
      <c r="H1882" s="34">
        <f t="shared" si="66"/>
        <v>0.10909120675486747</v>
      </c>
      <c r="I1882" s="35">
        <f t="shared" si="67"/>
        <v>-2.2155709874218532</v>
      </c>
      <c r="N1882" s="30"/>
      <c r="X1882" s="30"/>
    </row>
    <row r="1883" spans="3:24">
      <c r="C1883" t="s">
        <v>1884</v>
      </c>
      <c r="D1883" s="26">
        <v>5.23997503380473</v>
      </c>
      <c r="F1883" s="30"/>
      <c r="H1883" s="34">
        <f t="shared" si="66"/>
        <v>5.7581142697126622E-2</v>
      </c>
      <c r="I1883" s="35">
        <f t="shared" si="67"/>
        <v>-2.8545601486124847</v>
      </c>
      <c r="N1883" s="30"/>
      <c r="X1883" s="30"/>
    </row>
    <row r="1884" spans="3:24">
      <c r="C1884" t="s">
        <v>1885</v>
      </c>
      <c r="D1884" s="26">
        <v>2.4042520839017509</v>
      </c>
      <c r="F1884" s="30"/>
      <c r="H1884" s="34">
        <f t="shared" si="66"/>
        <v>0.14991982918546848</v>
      </c>
      <c r="I1884" s="35">
        <f t="shared" si="67"/>
        <v>-1.8976545998638823</v>
      </c>
      <c r="N1884" s="30"/>
      <c r="X1884" s="30"/>
    </row>
    <row r="1885" spans="3:24">
      <c r="C1885" t="s">
        <v>1886</v>
      </c>
      <c r="D1885" s="26">
        <v>3.3225716617954832</v>
      </c>
      <c r="F1885" s="30"/>
      <c r="H1885" s="34">
        <f t="shared" si="66"/>
        <v>0.10997100104298808</v>
      </c>
      <c r="I1885" s="35">
        <f t="shared" si="67"/>
        <v>-2.2075385748273222</v>
      </c>
      <c r="N1885" s="30"/>
      <c r="X1885" s="30"/>
    </row>
    <row r="1886" spans="3:24">
      <c r="C1886" t="s">
        <v>1887</v>
      </c>
      <c r="D1886" s="26">
        <v>1.6932820390714103</v>
      </c>
      <c r="F1886" s="30"/>
      <c r="H1886" s="34">
        <f t="shared" si="66"/>
        <v>0.19056916965859455</v>
      </c>
      <c r="I1886" s="35">
        <f t="shared" si="67"/>
        <v>-1.6577400549978287</v>
      </c>
      <c r="N1886" s="30"/>
      <c r="X1886" s="30"/>
    </row>
    <row r="1887" spans="3:24">
      <c r="C1887" t="s">
        <v>1888</v>
      </c>
      <c r="D1887" s="26">
        <v>1.0578089835213054</v>
      </c>
      <c r="F1887" s="30"/>
      <c r="H1887" s="34">
        <f t="shared" si="66"/>
        <v>0.23614677831390979</v>
      </c>
      <c r="I1887" s="35">
        <f t="shared" si="67"/>
        <v>-1.4433017252742113</v>
      </c>
      <c r="N1887" s="30"/>
      <c r="X1887" s="30"/>
    </row>
    <row r="1888" spans="3:24">
      <c r="C1888" t="s">
        <v>1889</v>
      </c>
      <c r="D1888" s="26">
        <v>0.46576967178138629</v>
      </c>
      <c r="F1888" s="30"/>
      <c r="H1888" s="34">
        <f t="shared" si="66"/>
        <v>0.28836738423215114</v>
      </c>
      <c r="I1888" s="35">
        <f t="shared" si="67"/>
        <v>-1.2435199720882679</v>
      </c>
      <c r="N1888" s="30"/>
      <c r="X1888" s="30"/>
    </row>
    <row r="1889" spans="3:24">
      <c r="C1889" t="s">
        <v>1890</v>
      </c>
      <c r="D1889" s="26">
        <v>2.9341345466460016</v>
      </c>
      <c r="F1889" s="30"/>
      <c r="H1889" s="34">
        <f t="shared" si="66"/>
        <v>0.1253730325743227</v>
      </c>
      <c r="I1889" s="35">
        <f t="shared" si="67"/>
        <v>-2.0764617251515967</v>
      </c>
      <c r="N1889" s="30"/>
      <c r="X1889" s="30"/>
    </row>
    <row r="1890" spans="3:24">
      <c r="C1890" t="s">
        <v>1891</v>
      </c>
      <c r="D1890" s="26">
        <v>1.6901497374384702</v>
      </c>
      <c r="F1890" s="30"/>
      <c r="H1890" s="34">
        <f t="shared" si="66"/>
        <v>0.19077070491631828</v>
      </c>
      <c r="I1890" s="35">
        <f t="shared" si="67"/>
        <v>-1.6566830699305755</v>
      </c>
      <c r="N1890" s="30"/>
      <c r="X1890" s="30"/>
    </row>
    <row r="1891" spans="3:24">
      <c r="C1891" t="s">
        <v>1892</v>
      </c>
      <c r="D1891" s="26">
        <v>3.5176937626216485</v>
      </c>
      <c r="F1891" s="30"/>
      <c r="H1891" s="34">
        <f t="shared" si="66"/>
        <v>0.10296337902532371</v>
      </c>
      <c r="I1891" s="35">
        <f t="shared" si="67"/>
        <v>-2.2733818974165159</v>
      </c>
      <c r="N1891" s="30"/>
      <c r="X1891" s="30"/>
    </row>
    <row r="1892" spans="3:24">
      <c r="C1892" t="s">
        <v>1893</v>
      </c>
      <c r="D1892" s="26">
        <v>6.3694534362546031</v>
      </c>
      <c r="F1892" s="30"/>
      <c r="H1892" s="34">
        <f t="shared" si="66"/>
        <v>3.9332702290239503E-2</v>
      </c>
      <c r="I1892" s="35">
        <f t="shared" si="67"/>
        <v>-3.2356989867817672</v>
      </c>
      <c r="N1892" s="30"/>
      <c r="X1892" s="30"/>
    </row>
    <row r="1893" spans="3:24">
      <c r="C1893" t="s">
        <v>1894</v>
      </c>
      <c r="D1893" s="26">
        <v>0.78399741900392705</v>
      </c>
      <c r="F1893" s="30"/>
      <c r="H1893" s="34">
        <f t="shared" si="66"/>
        <v>0.25900578092297455</v>
      </c>
      <c r="I1893" s="35">
        <f t="shared" si="67"/>
        <v>-1.3509048973657656</v>
      </c>
      <c r="N1893" s="30"/>
      <c r="X1893" s="30"/>
    </row>
    <row r="1894" spans="3:24">
      <c r="C1894" t="s">
        <v>1895</v>
      </c>
      <c r="D1894" s="26">
        <v>1.530346604446156</v>
      </c>
      <c r="F1894" s="30"/>
      <c r="H1894" s="34">
        <f t="shared" si="66"/>
        <v>0.20134045074852483</v>
      </c>
      <c r="I1894" s="35">
        <f t="shared" si="67"/>
        <v>-1.6027580189403201</v>
      </c>
      <c r="N1894" s="30"/>
      <c r="X1894" s="30"/>
    </row>
    <row r="1895" spans="3:24">
      <c r="C1895" t="s">
        <v>1896</v>
      </c>
      <c r="D1895" s="26">
        <v>1.4630532744778628</v>
      </c>
      <c r="F1895" s="30"/>
      <c r="H1895" s="34">
        <f t="shared" si="66"/>
        <v>0.20596477867203006</v>
      </c>
      <c r="I1895" s="35">
        <f t="shared" si="67"/>
        <v>-1.5800501021310867</v>
      </c>
      <c r="N1895" s="30"/>
      <c r="X1895" s="30"/>
    </row>
    <row r="1896" spans="3:24">
      <c r="C1896" t="s">
        <v>1897</v>
      </c>
      <c r="D1896" s="26">
        <v>5.603326678928795</v>
      </c>
      <c r="F1896" s="30"/>
      <c r="H1896" s="34">
        <f t="shared" si="66"/>
        <v>5.0936679939097146E-2</v>
      </c>
      <c r="I1896" s="35">
        <f t="shared" si="67"/>
        <v>-2.9771719874657996</v>
      </c>
      <c r="N1896" s="30"/>
      <c r="X1896" s="30"/>
    </row>
    <row r="1897" spans="3:24">
      <c r="C1897" t="s">
        <v>1898</v>
      </c>
      <c r="D1897" s="26">
        <v>0.59469797463483898</v>
      </c>
      <c r="F1897" s="30"/>
      <c r="H1897" s="34">
        <f t="shared" si="66"/>
        <v>0.27609054336639499</v>
      </c>
      <c r="I1897" s="35">
        <f t="shared" si="67"/>
        <v>-1.2870264113881402</v>
      </c>
      <c r="N1897" s="30"/>
      <c r="X1897" s="30"/>
    </row>
    <row r="1898" spans="3:24">
      <c r="C1898" t="s">
        <v>1899</v>
      </c>
      <c r="D1898" s="26">
        <v>7.3133502937321168E-2</v>
      </c>
      <c r="F1898" s="30"/>
      <c r="H1898" s="34">
        <f t="shared" si="66"/>
        <v>0.32922095255829831</v>
      </c>
      <c r="I1898" s="35">
        <f t="shared" si="67"/>
        <v>-1.1110261653081897</v>
      </c>
      <c r="N1898" s="30"/>
      <c r="X1898" s="30"/>
    </row>
    <row r="1899" spans="3:24">
      <c r="C1899" t="s">
        <v>1900</v>
      </c>
      <c r="D1899" s="26">
        <v>1.5413310365185735</v>
      </c>
      <c r="F1899" s="30"/>
      <c r="H1899" s="34">
        <f t="shared" si="66"/>
        <v>0.20059553136299849</v>
      </c>
      <c r="I1899" s="35">
        <f t="shared" si="67"/>
        <v>-1.6064646800583633</v>
      </c>
      <c r="N1899" s="30"/>
      <c r="X1899" s="30"/>
    </row>
    <row r="1900" spans="3:24">
      <c r="C1900" t="s">
        <v>1901</v>
      </c>
      <c r="D1900" s="26">
        <v>0.69275003904704857</v>
      </c>
      <c r="F1900" s="30"/>
      <c r="H1900" s="34">
        <f t="shared" si="66"/>
        <v>0.26710491337524739</v>
      </c>
      <c r="I1900" s="35">
        <f t="shared" si="67"/>
        <v>-1.3201137637705405</v>
      </c>
      <c r="N1900" s="30"/>
      <c r="X1900" s="30"/>
    </row>
    <row r="1901" spans="3:24">
      <c r="C1901" t="s">
        <v>1902</v>
      </c>
      <c r="D1901" s="26">
        <v>1.3227751193159683</v>
      </c>
      <c r="F1901" s="30"/>
      <c r="H1901" s="34">
        <f t="shared" si="66"/>
        <v>0.21594885282059209</v>
      </c>
      <c r="I1901" s="35">
        <f t="shared" si="67"/>
        <v>-1.5327136918350008</v>
      </c>
      <c r="N1901" s="30"/>
      <c r="X1901" s="30"/>
    </row>
    <row r="1902" spans="3:24">
      <c r="C1902" t="s">
        <v>1903</v>
      </c>
      <c r="D1902" s="26">
        <v>0.52845185840480213</v>
      </c>
      <c r="F1902" s="30"/>
      <c r="H1902" s="34">
        <f t="shared" si="66"/>
        <v>0.28233192153645387</v>
      </c>
      <c r="I1902" s="35">
        <f t="shared" si="67"/>
        <v>-1.2646718734718971</v>
      </c>
      <c r="N1902" s="30"/>
      <c r="X1902" s="30"/>
    </row>
    <row r="1903" spans="3:24">
      <c r="C1903" t="s">
        <v>1904</v>
      </c>
      <c r="D1903" s="26">
        <v>0.57901871615622236</v>
      </c>
      <c r="F1903" s="30"/>
      <c r="H1903" s="34">
        <f t="shared" si="66"/>
        <v>0.27755518623123321</v>
      </c>
      <c r="I1903" s="35">
        <f t="shared" si="67"/>
        <v>-1.2817354962657848</v>
      </c>
      <c r="N1903" s="30"/>
      <c r="X1903" s="30"/>
    </row>
    <row r="1904" spans="3:24">
      <c r="C1904" t="s">
        <v>1905</v>
      </c>
      <c r="D1904" s="26">
        <v>7.4904777798979554</v>
      </c>
      <c r="F1904" s="30"/>
      <c r="H1904" s="34">
        <f t="shared" si="66"/>
        <v>2.6944258954771972E-2</v>
      </c>
      <c r="I1904" s="35">
        <f t="shared" si="67"/>
        <v>-3.6139850301173073</v>
      </c>
      <c r="N1904" s="30"/>
      <c r="X1904" s="30"/>
    </row>
    <row r="1905" spans="3:24">
      <c r="C1905" t="s">
        <v>1906</v>
      </c>
      <c r="D1905" s="26">
        <v>6.1803528229778042</v>
      </c>
      <c r="F1905" s="30"/>
      <c r="H1905" s="34">
        <f t="shared" si="66"/>
        <v>4.1924386874792149E-2</v>
      </c>
      <c r="I1905" s="35">
        <f t="shared" si="67"/>
        <v>-3.1718875957139181</v>
      </c>
      <c r="N1905" s="30"/>
      <c r="X1905" s="30"/>
    </row>
    <row r="1906" spans="3:24">
      <c r="C1906" t="s">
        <v>1907</v>
      </c>
      <c r="D1906" s="26">
        <v>3.9486653650416328E-2</v>
      </c>
      <c r="F1906" s="30"/>
      <c r="H1906" s="34">
        <f t="shared" si="66"/>
        <v>0.33298023513531799</v>
      </c>
      <c r="I1906" s="35">
        <f t="shared" si="67"/>
        <v>-1.0996721447112026</v>
      </c>
      <c r="N1906" s="30"/>
      <c r="X1906" s="30"/>
    </row>
    <row r="1907" spans="3:24">
      <c r="C1907" t="s">
        <v>1908</v>
      </c>
      <c r="D1907" s="26">
        <v>0.76825000098654517</v>
      </c>
      <c r="F1907" s="30"/>
      <c r="H1907" s="34">
        <f t="shared" si="66"/>
        <v>0.26038577906430371</v>
      </c>
      <c r="I1907" s="35">
        <f t="shared" si="67"/>
        <v>-1.3455909820272409</v>
      </c>
      <c r="N1907" s="30"/>
      <c r="X1907" s="30"/>
    </row>
    <row r="1908" spans="3:24">
      <c r="C1908" t="s">
        <v>1909</v>
      </c>
      <c r="D1908" s="26">
        <v>2.3812989853553543</v>
      </c>
      <c r="F1908" s="30"/>
      <c r="H1908" s="34">
        <f t="shared" si="66"/>
        <v>0.15108553419641055</v>
      </c>
      <c r="I1908" s="35">
        <f t="shared" si="67"/>
        <v>-1.8899091509085209</v>
      </c>
      <c r="N1908" s="30"/>
      <c r="X1908" s="30"/>
    </row>
    <row r="1909" spans="3:24">
      <c r="C1909" t="s">
        <v>1910</v>
      </c>
      <c r="D1909" s="26">
        <v>4.5967391261701733</v>
      </c>
      <c r="F1909" s="30"/>
      <c r="H1909" s="34">
        <f t="shared" si="66"/>
        <v>7.1539733558400695E-2</v>
      </c>
      <c r="I1909" s="35">
        <f t="shared" si="67"/>
        <v>-2.6375022695305703</v>
      </c>
      <c r="N1909" s="30"/>
      <c r="X1909" s="30"/>
    </row>
    <row r="1910" spans="3:24">
      <c r="C1910" t="s">
        <v>1911</v>
      </c>
      <c r="D1910" s="26">
        <v>1.7755056149604362</v>
      </c>
      <c r="F1910" s="30"/>
      <c r="H1910" s="34">
        <f t="shared" si="66"/>
        <v>0.18535430282489296</v>
      </c>
      <c r="I1910" s="35">
        <f t="shared" si="67"/>
        <v>-1.6854861350614165</v>
      </c>
      <c r="N1910" s="30"/>
      <c r="X1910" s="30"/>
    </row>
    <row r="1911" spans="3:24">
      <c r="C1911" t="s">
        <v>1912</v>
      </c>
      <c r="D1911" s="26">
        <v>0.27289184099155495</v>
      </c>
      <c r="F1911" s="30"/>
      <c r="H1911" s="34">
        <f t="shared" si="66"/>
        <v>0.30776032295283173</v>
      </c>
      <c r="I1911" s="35">
        <f t="shared" si="67"/>
        <v>-1.1784339711728054</v>
      </c>
      <c r="N1911" s="30"/>
      <c r="X1911" s="30"/>
    </row>
    <row r="1912" spans="3:24">
      <c r="C1912" t="s">
        <v>1913</v>
      </c>
      <c r="D1912" s="26">
        <v>0.67135875854531046</v>
      </c>
      <c r="F1912" s="30"/>
      <c r="H1912" s="34">
        <f t="shared" si="66"/>
        <v>0.26903996402428793</v>
      </c>
      <c r="I1912" s="35">
        <f t="shared" si="67"/>
        <v>-1.3128953452689547</v>
      </c>
      <c r="N1912" s="30"/>
      <c r="X1912" s="30"/>
    </row>
    <row r="1913" spans="3:24">
      <c r="C1913" t="s">
        <v>1914</v>
      </c>
      <c r="D1913" s="26">
        <v>6.3812795351103064</v>
      </c>
      <c r="F1913" s="30"/>
      <c r="H1913" s="34">
        <f t="shared" si="66"/>
        <v>3.9176050887512692E-2</v>
      </c>
      <c r="I1913" s="35">
        <f t="shared" si="67"/>
        <v>-3.2396896656368575</v>
      </c>
      <c r="N1913" s="30"/>
      <c r="X1913" s="30"/>
    </row>
    <row r="1914" spans="3:24">
      <c r="C1914" t="s">
        <v>1915</v>
      </c>
      <c r="D1914" s="26">
        <v>3.6842860826890265</v>
      </c>
      <c r="F1914" s="30"/>
      <c r="H1914" s="34">
        <f t="shared" si="66"/>
        <v>9.7334873911140707E-2</v>
      </c>
      <c r="I1914" s="35">
        <f t="shared" si="67"/>
        <v>-2.3295979376530389</v>
      </c>
      <c r="N1914" s="30"/>
      <c r="X1914" s="30"/>
    </row>
    <row r="1915" spans="3:24">
      <c r="C1915" t="s">
        <v>1916</v>
      </c>
      <c r="D1915" s="26">
        <v>5.2357245354299957</v>
      </c>
      <c r="F1915" s="30"/>
      <c r="H1915" s="34">
        <f t="shared" si="66"/>
        <v>5.7663791564003093E-2</v>
      </c>
      <c r="I1915" s="35">
        <f t="shared" si="67"/>
        <v>-2.8531258316670054</v>
      </c>
      <c r="N1915" s="30"/>
      <c r="X1915" s="30"/>
    </row>
    <row r="1916" spans="3:24">
      <c r="C1916" t="s">
        <v>1917</v>
      </c>
      <c r="D1916" s="26">
        <v>7.4109921350877173</v>
      </c>
      <c r="F1916" s="30"/>
      <c r="H1916" s="34">
        <f t="shared" si="66"/>
        <v>2.7676742039322962E-2</v>
      </c>
      <c r="I1916" s="35">
        <f t="shared" si="67"/>
        <v>-3.587162856051473</v>
      </c>
      <c r="N1916" s="30"/>
      <c r="X1916" s="30"/>
    </row>
    <row r="1917" spans="3:24">
      <c r="C1917" t="s">
        <v>1918</v>
      </c>
      <c r="D1917" s="26">
        <v>4.2130329806934279</v>
      </c>
      <c r="F1917" s="30"/>
      <c r="H1917" s="34">
        <f t="shared" si="66"/>
        <v>8.1429157465689392E-2</v>
      </c>
      <c r="I1917" s="35">
        <f t="shared" si="67"/>
        <v>-2.5080218702876897</v>
      </c>
      <c r="N1917" s="30"/>
      <c r="X1917" s="30"/>
    </row>
    <row r="1918" spans="3:24">
      <c r="C1918" t="s">
        <v>1919</v>
      </c>
      <c r="D1918" s="26">
        <v>1.0553336818668664E-2</v>
      </c>
      <c r="F1918" s="30"/>
      <c r="H1918" s="34">
        <f t="shared" si="66"/>
        <v>0.33624719489710786</v>
      </c>
      <c r="I1918" s="35">
        <f t="shared" si="67"/>
        <v>-1.0899086904143194</v>
      </c>
      <c r="N1918" s="30"/>
      <c r="X1918" s="30"/>
    </row>
    <row r="1919" spans="3:24">
      <c r="C1919" t="s">
        <v>1920</v>
      </c>
      <c r="D1919" s="26">
        <v>1.1649519435925184</v>
      </c>
      <c r="F1919" s="30"/>
      <c r="H1919" s="34">
        <f t="shared" si="66"/>
        <v>0.22776138136481017</v>
      </c>
      <c r="I1919" s="35">
        <f t="shared" si="67"/>
        <v>-1.4794567710289461</v>
      </c>
      <c r="N1919" s="30"/>
      <c r="X1919" s="30"/>
    </row>
    <row r="1920" spans="3:24">
      <c r="C1920" t="s">
        <v>1921</v>
      </c>
      <c r="D1920" s="26">
        <v>1.4116965757163116</v>
      </c>
      <c r="F1920" s="30"/>
      <c r="H1920" s="34">
        <f t="shared" si="66"/>
        <v>0.2095652881880545</v>
      </c>
      <c r="I1920" s="35">
        <f t="shared" si="67"/>
        <v>-1.5627199500398816</v>
      </c>
      <c r="N1920" s="30"/>
      <c r="X1920" s="30"/>
    </row>
    <row r="1921" spans="3:24">
      <c r="C1921" t="s">
        <v>1922</v>
      </c>
      <c r="D1921" s="26">
        <v>5.0522825058421486</v>
      </c>
      <c r="F1921" s="30"/>
      <c r="H1921" s="34">
        <f t="shared" si="66"/>
        <v>6.1346085776469987E-2</v>
      </c>
      <c r="I1921" s="35">
        <f t="shared" si="67"/>
        <v>-2.7912239113851522</v>
      </c>
      <c r="N1921" s="30"/>
      <c r="X1921" s="30"/>
    </row>
    <row r="1922" spans="3:24">
      <c r="C1922" t="s">
        <v>1923</v>
      </c>
      <c r="D1922" s="26">
        <v>9.5899946377590584E-2</v>
      </c>
      <c r="F1922" s="30"/>
      <c r="H1922" s="34">
        <f t="shared" si="66"/>
        <v>0.32670141535702801</v>
      </c>
      <c r="I1922" s="35">
        <f t="shared" si="67"/>
        <v>-1.1187086281009706</v>
      </c>
      <c r="N1922" s="30"/>
      <c r="X1922" s="30"/>
    </row>
    <row r="1923" spans="3:24">
      <c r="C1923" t="s">
        <v>1924</v>
      </c>
      <c r="D1923" s="26">
        <v>1.6900100380231367</v>
      </c>
      <c r="F1923" s="30"/>
      <c r="H1923" s="34">
        <f t="shared" si="66"/>
        <v>0.19077969827230323</v>
      </c>
      <c r="I1923" s="35">
        <f t="shared" si="67"/>
        <v>-1.656635928814165</v>
      </c>
      <c r="N1923" s="30"/>
      <c r="X1923" s="30"/>
    </row>
    <row r="1924" spans="3:24">
      <c r="C1924" t="s">
        <v>1925</v>
      </c>
      <c r="D1924" s="26">
        <v>0.36551427362280586</v>
      </c>
      <c r="F1924" s="30"/>
      <c r="H1924" s="34">
        <f t="shared" si="66"/>
        <v>0.29828999984223542</v>
      </c>
      <c r="I1924" s="35">
        <f t="shared" si="67"/>
        <v>-1.2096891118509419</v>
      </c>
      <c r="N1924" s="30"/>
      <c r="X1924" s="30"/>
    </row>
    <row r="1925" spans="3:24">
      <c r="C1925" t="s">
        <v>1926</v>
      </c>
      <c r="D1925" s="26">
        <v>7.1009667530423055</v>
      </c>
      <c r="F1925" s="30"/>
      <c r="H1925" s="34">
        <f t="shared" si="66"/>
        <v>3.0729081507369027E-2</v>
      </c>
      <c r="I1925" s="35">
        <f t="shared" si="67"/>
        <v>-3.4825457924055661</v>
      </c>
      <c r="N1925" s="30"/>
      <c r="X1925" s="30"/>
    </row>
    <row r="1926" spans="3:24">
      <c r="C1926" t="s">
        <v>1927</v>
      </c>
      <c r="D1926" s="26">
        <v>0.93379712656743519</v>
      </c>
      <c r="F1926" s="30"/>
      <c r="H1926" s="34">
        <f t="shared" si="66"/>
        <v>0.2462385925283927</v>
      </c>
      <c r="I1926" s="35">
        <f t="shared" si="67"/>
        <v>-1.4014543247607596</v>
      </c>
      <c r="N1926" s="30"/>
      <c r="X1926" s="30"/>
    </row>
    <row r="1927" spans="3:24">
      <c r="C1927" t="s">
        <v>1928</v>
      </c>
      <c r="D1927" s="26">
        <v>1.9892361109126002</v>
      </c>
      <c r="F1927" s="30"/>
      <c r="H1927" s="34">
        <f t="shared" si="66"/>
        <v>0.17245674967456059</v>
      </c>
      <c r="I1927" s="35">
        <f t="shared" si="67"/>
        <v>-1.7576088004721588</v>
      </c>
      <c r="N1927" s="30"/>
      <c r="X1927" s="30"/>
    </row>
    <row r="1928" spans="3:24">
      <c r="C1928" t="s">
        <v>1929</v>
      </c>
      <c r="D1928" s="26">
        <v>2.1648618925256886E-2</v>
      </c>
      <c r="F1928" s="30"/>
      <c r="H1928" s="34">
        <f t="shared" si="66"/>
        <v>0.33499061666040525</v>
      </c>
      <c r="I1928" s="35">
        <f t="shared" si="67"/>
        <v>-1.0936527575182966</v>
      </c>
      <c r="N1928" s="30"/>
      <c r="X1928" s="30"/>
    </row>
    <row r="1929" spans="3:24">
      <c r="C1929" t="s">
        <v>1930</v>
      </c>
      <c r="D1929" s="26">
        <v>1.2983760311841621</v>
      </c>
      <c r="F1929" s="30"/>
      <c r="H1929" s="34">
        <f t="shared" si="66"/>
        <v>0.2177341842779445</v>
      </c>
      <c r="I1929" s="35">
        <f t="shared" si="67"/>
        <v>-1.5244802983652579</v>
      </c>
      <c r="N1929" s="30"/>
      <c r="X1929" s="30"/>
    </row>
    <row r="1930" spans="3:24">
      <c r="C1930" t="s">
        <v>1931</v>
      </c>
      <c r="D1930" s="26">
        <v>1.4041801454101153</v>
      </c>
      <c r="F1930" s="30"/>
      <c r="H1930" s="34">
        <f t="shared" ref="H1930:H1993" si="68">lambdagorro*EXP(-lambdagorro*D1930)</f>
        <v>0.21009750323193935</v>
      </c>
      <c r="I1930" s="35">
        <f t="shared" si="67"/>
        <v>-1.5601835549146008</v>
      </c>
      <c r="N1930" s="30"/>
      <c r="X1930" s="30"/>
    </row>
    <row r="1931" spans="3:24">
      <c r="C1931" t="s">
        <v>1932</v>
      </c>
      <c r="D1931" s="26">
        <v>5.2391756486814351</v>
      </c>
      <c r="F1931" s="30"/>
      <c r="H1931" s="34">
        <f t="shared" si="68"/>
        <v>5.7596677301327927E-2</v>
      </c>
      <c r="I1931" s="35">
        <f t="shared" ref="I1931:I1994" si="69">LN(H1931)</f>
        <v>-2.8542903986850123</v>
      </c>
      <c r="N1931" s="30"/>
      <c r="X1931" s="30"/>
    </row>
    <row r="1932" spans="3:24">
      <c r="C1932" t="s">
        <v>1933</v>
      </c>
      <c r="D1932" s="26">
        <v>0.19791781352091886</v>
      </c>
      <c r="F1932" s="30"/>
      <c r="H1932" s="34">
        <f t="shared" si="68"/>
        <v>0.31564591121156055</v>
      </c>
      <c r="I1932" s="35">
        <f t="shared" si="69"/>
        <v>-1.1531342278036105</v>
      </c>
      <c r="N1932" s="30"/>
      <c r="X1932" s="30"/>
    </row>
    <row r="1933" spans="3:24">
      <c r="C1933" t="s">
        <v>1934</v>
      </c>
      <c r="D1933" s="26">
        <v>3.1709873456801816</v>
      </c>
      <c r="F1933" s="30"/>
      <c r="H1933" s="34">
        <f t="shared" si="68"/>
        <v>0.11574255160841712</v>
      </c>
      <c r="I1933" s="35">
        <f t="shared" si="69"/>
        <v>-2.1563869370416362</v>
      </c>
      <c r="N1933" s="30"/>
      <c r="X1933" s="30"/>
    </row>
    <row r="1934" spans="3:24">
      <c r="C1934" t="s">
        <v>1935</v>
      </c>
      <c r="D1934" s="26">
        <v>1.0079596776023818</v>
      </c>
      <c r="F1934" s="30"/>
      <c r="H1934" s="34">
        <f t="shared" si="68"/>
        <v>0.24015271679464459</v>
      </c>
      <c r="I1934" s="35">
        <f t="shared" si="69"/>
        <v>-1.4264802380281754</v>
      </c>
      <c r="N1934" s="30"/>
      <c r="X1934" s="30"/>
    </row>
    <row r="1935" spans="3:24">
      <c r="C1935" t="s">
        <v>1936</v>
      </c>
      <c r="D1935" s="26">
        <v>6.6113672082951172E-2</v>
      </c>
      <c r="F1935" s="30"/>
      <c r="H1935" s="34">
        <f t="shared" si="68"/>
        <v>0.33000174189571402</v>
      </c>
      <c r="I1935" s="35">
        <f t="shared" si="69"/>
        <v>-1.1086573460636815</v>
      </c>
      <c r="N1935" s="30"/>
      <c r="X1935" s="30"/>
    </row>
    <row r="1936" spans="3:24">
      <c r="C1936" t="s">
        <v>1937</v>
      </c>
      <c r="D1936" s="26">
        <v>1.1818666958524995</v>
      </c>
      <c r="F1936" s="30"/>
      <c r="H1936" s="34">
        <f t="shared" si="68"/>
        <v>0.22646506156429952</v>
      </c>
      <c r="I1936" s="35">
        <f t="shared" si="69"/>
        <v>-1.485164599536607</v>
      </c>
      <c r="N1936" s="30"/>
      <c r="X1936" s="30"/>
    </row>
    <row r="1937" spans="3:24">
      <c r="C1937" t="s">
        <v>1938</v>
      </c>
      <c r="D1937" s="26">
        <v>1.3326974898397457</v>
      </c>
      <c r="F1937" s="30"/>
      <c r="H1937" s="34">
        <f t="shared" si="68"/>
        <v>0.21522700649256418</v>
      </c>
      <c r="I1937" s="35">
        <f t="shared" si="69"/>
        <v>-1.5360619637144053</v>
      </c>
      <c r="N1937" s="30"/>
      <c r="X1937" s="30"/>
    </row>
    <row r="1938" spans="3:24">
      <c r="C1938" t="s">
        <v>1939</v>
      </c>
      <c r="D1938" s="26">
        <v>4.3429029160678869</v>
      </c>
      <c r="F1938" s="30"/>
      <c r="H1938" s="34">
        <f t="shared" si="68"/>
        <v>7.7937655493418356E-2</v>
      </c>
      <c r="I1938" s="35">
        <f t="shared" si="69"/>
        <v>-2.5518460604398676</v>
      </c>
      <c r="N1938" s="30"/>
      <c r="X1938" s="30"/>
    </row>
    <row r="1939" spans="3:24">
      <c r="C1939" t="s">
        <v>1940</v>
      </c>
      <c r="D1939" s="26">
        <v>0.58507646281583692</v>
      </c>
      <c r="F1939" s="30"/>
      <c r="H1939" s="34">
        <f t="shared" si="68"/>
        <v>0.27698839657122803</v>
      </c>
      <c r="I1939" s="35">
        <f t="shared" si="69"/>
        <v>-1.2837796633067495</v>
      </c>
      <c r="N1939" s="30"/>
      <c r="X1939" s="30"/>
    </row>
    <row r="1940" spans="3:24">
      <c r="C1940" t="s">
        <v>1941</v>
      </c>
      <c r="D1940" s="26">
        <v>5.6628546571310654</v>
      </c>
      <c r="F1940" s="30"/>
      <c r="H1940" s="34">
        <f t="shared" si="68"/>
        <v>4.9923696389049026E-2</v>
      </c>
      <c r="I1940" s="35">
        <f t="shared" si="69"/>
        <v>-2.9972595114072651</v>
      </c>
      <c r="N1940" s="30"/>
      <c r="X1940" s="30"/>
    </row>
    <row r="1941" spans="3:24">
      <c r="C1941" t="s">
        <v>1942</v>
      </c>
      <c r="D1941" s="26">
        <v>3.6559554047127913</v>
      </c>
      <c r="F1941" s="30"/>
      <c r="H1941" s="34">
        <f t="shared" si="68"/>
        <v>9.8269866816395976E-2</v>
      </c>
      <c r="I1941" s="35">
        <f t="shared" si="69"/>
        <v>-2.3200378418911463</v>
      </c>
      <c r="N1941" s="30"/>
      <c r="X1941" s="30"/>
    </row>
    <row r="1942" spans="3:24">
      <c r="C1942" t="s">
        <v>1943</v>
      </c>
      <c r="D1942" s="26">
        <v>0.94419127350255494</v>
      </c>
      <c r="F1942" s="30"/>
      <c r="H1942" s="34">
        <f t="shared" si="68"/>
        <v>0.2453764306187923</v>
      </c>
      <c r="I1942" s="35">
        <f t="shared" si="69"/>
        <v>-1.4049617960661158</v>
      </c>
      <c r="N1942" s="30"/>
      <c r="X1942" s="30"/>
    </row>
    <row r="1943" spans="3:24">
      <c r="C1943" t="s">
        <v>1944</v>
      </c>
      <c r="D1943" s="26">
        <v>1.2501657367272276</v>
      </c>
      <c r="F1943" s="30"/>
      <c r="H1943" s="34">
        <f t="shared" si="68"/>
        <v>0.22130534261889945</v>
      </c>
      <c r="I1943" s="35">
        <f t="shared" si="69"/>
        <v>-1.5082118902423052</v>
      </c>
      <c r="N1943" s="30"/>
      <c r="X1943" s="30"/>
    </row>
    <row r="1944" spans="3:24">
      <c r="C1944" t="s">
        <v>1945</v>
      </c>
      <c r="D1944" s="26">
        <v>0.592768944191713</v>
      </c>
      <c r="F1944" s="30"/>
      <c r="H1944" s="34">
        <f t="shared" si="68"/>
        <v>0.2762703216569235</v>
      </c>
      <c r="I1944" s="35">
        <f t="shared" si="69"/>
        <v>-1.2863754662967677</v>
      </c>
      <c r="N1944" s="30"/>
      <c r="X1944" s="30"/>
    </row>
    <row r="1945" spans="3:24">
      <c r="C1945" t="s">
        <v>1946</v>
      </c>
      <c r="D1945" s="26">
        <v>0.86065665406462633</v>
      </c>
      <c r="F1945" s="30"/>
      <c r="H1945" s="34">
        <f t="shared" si="68"/>
        <v>0.25239163048481611</v>
      </c>
      <c r="I1945" s="35">
        <f t="shared" si="69"/>
        <v>-1.3767733085922278</v>
      </c>
      <c r="N1945" s="30"/>
      <c r="X1945" s="30"/>
    </row>
    <row r="1946" spans="3:24">
      <c r="C1946" t="s">
        <v>1947</v>
      </c>
      <c r="D1946" s="26">
        <v>1.2142019950108742</v>
      </c>
      <c r="F1946" s="30"/>
      <c r="H1946" s="34">
        <f t="shared" si="68"/>
        <v>0.22400743364117492</v>
      </c>
      <c r="I1946" s="35">
        <f t="shared" si="69"/>
        <v>-1.4960760417796346</v>
      </c>
      <c r="N1946" s="30"/>
      <c r="X1946" s="30"/>
    </row>
    <row r="1947" spans="3:24">
      <c r="C1947" t="s">
        <v>1948</v>
      </c>
      <c r="D1947" s="26">
        <v>0.68184196546015108</v>
      </c>
      <c r="F1947" s="30"/>
      <c r="H1947" s="34">
        <f t="shared" si="68"/>
        <v>0.26808991002209742</v>
      </c>
      <c r="I1947" s="35">
        <f t="shared" si="69"/>
        <v>-1.3164328695767626</v>
      </c>
      <c r="N1947" s="30"/>
      <c r="X1947" s="30"/>
    </row>
    <row r="1948" spans="3:24">
      <c r="C1948" t="s">
        <v>1949</v>
      </c>
      <c r="D1948" s="26">
        <v>5.9607936102386994</v>
      </c>
      <c r="F1948" s="30"/>
      <c r="H1948" s="34">
        <f t="shared" si="68"/>
        <v>4.5148507838209867E-2</v>
      </c>
      <c r="I1948" s="35">
        <f t="shared" si="69"/>
        <v>-3.0977980486528724</v>
      </c>
      <c r="N1948" s="30"/>
      <c r="X1948" s="30"/>
    </row>
    <row r="1949" spans="3:24">
      <c r="C1949" t="s">
        <v>1950</v>
      </c>
      <c r="D1949" s="26">
        <v>0.9869140606002893</v>
      </c>
      <c r="F1949" s="30"/>
      <c r="H1949" s="34">
        <f t="shared" si="68"/>
        <v>0.24186429790661951</v>
      </c>
      <c r="I1949" s="35">
        <f t="shared" si="69"/>
        <v>-1.419378462557892</v>
      </c>
      <c r="N1949" s="30"/>
      <c r="X1949" s="30"/>
    </row>
    <row r="1950" spans="3:24">
      <c r="C1950" t="s">
        <v>1951</v>
      </c>
      <c r="D1950" s="26">
        <v>1.7577937952793934</v>
      </c>
      <c r="F1950" s="30"/>
      <c r="H1950" s="34">
        <f t="shared" si="68"/>
        <v>0.18646544496996609</v>
      </c>
      <c r="I1950" s="35">
        <f t="shared" si="69"/>
        <v>-1.6795093387274147</v>
      </c>
      <c r="N1950" s="30"/>
      <c r="X1950" s="30"/>
    </row>
    <row r="1951" spans="3:24">
      <c r="C1951" t="s">
        <v>1952</v>
      </c>
      <c r="D1951" s="26">
        <v>3.0544176803333287</v>
      </c>
      <c r="F1951" s="30"/>
      <c r="H1951" s="34">
        <f t="shared" si="68"/>
        <v>0.12038613867197481</v>
      </c>
      <c r="I1951" s="35">
        <f t="shared" si="69"/>
        <v>-2.1170508800442529</v>
      </c>
      <c r="N1951" s="30"/>
      <c r="X1951" s="30"/>
    </row>
    <row r="1952" spans="3:24">
      <c r="C1952" t="s">
        <v>1953</v>
      </c>
      <c r="D1952" s="26">
        <v>1.0187546871046034</v>
      </c>
      <c r="F1952" s="30"/>
      <c r="H1952" s="34">
        <f t="shared" si="68"/>
        <v>0.23927949405460772</v>
      </c>
      <c r="I1952" s="35">
        <f t="shared" si="69"/>
        <v>-1.4301229791118286</v>
      </c>
      <c r="N1952" s="30"/>
      <c r="X1952" s="30"/>
    </row>
    <row r="1953" spans="3:24">
      <c r="C1953" t="s">
        <v>1954</v>
      </c>
      <c r="D1953" s="26">
        <v>0.76927144461160535</v>
      </c>
      <c r="F1953" s="30"/>
      <c r="H1953" s="34">
        <f t="shared" si="68"/>
        <v>0.26029604401742934</v>
      </c>
      <c r="I1953" s="35">
        <f t="shared" si="69"/>
        <v>-1.3459356648787824</v>
      </c>
      <c r="N1953" s="30"/>
      <c r="X1953" s="30"/>
    </row>
    <row r="1954" spans="3:24">
      <c r="C1954" t="s">
        <v>1955</v>
      </c>
      <c r="D1954" s="26">
        <v>2.7083797900845177</v>
      </c>
      <c r="F1954" s="30"/>
      <c r="H1954" s="34">
        <f t="shared" si="68"/>
        <v>0.13529719011380373</v>
      </c>
      <c r="I1954" s="35">
        <f t="shared" si="69"/>
        <v>-2.0002815118421595</v>
      </c>
      <c r="N1954" s="30"/>
      <c r="X1954" s="30"/>
    </row>
    <row r="1955" spans="3:24">
      <c r="C1955" t="s">
        <v>1956</v>
      </c>
      <c r="D1955" s="26">
        <v>0.36254596000570727</v>
      </c>
      <c r="F1955" s="30"/>
      <c r="H1955" s="34">
        <f t="shared" si="68"/>
        <v>0.29858893106350165</v>
      </c>
      <c r="I1955" s="35">
        <f t="shared" si="69"/>
        <v>-1.2086874640098773</v>
      </c>
      <c r="N1955" s="30"/>
      <c r="X1955" s="30"/>
    </row>
    <row r="1956" spans="3:24">
      <c r="C1956" t="s">
        <v>1957</v>
      </c>
      <c r="D1956" s="26">
        <v>0.80191737801400909</v>
      </c>
      <c r="F1956" s="30"/>
      <c r="H1956" s="34">
        <f t="shared" si="68"/>
        <v>0.25744429055501805</v>
      </c>
      <c r="I1956" s="35">
        <f t="shared" si="69"/>
        <v>-1.3569519296439654</v>
      </c>
      <c r="N1956" s="30"/>
      <c r="X1956" s="30"/>
    </row>
    <row r="1957" spans="3:24">
      <c r="C1957" t="s">
        <v>1958</v>
      </c>
      <c r="D1957" s="26">
        <v>9.2988104519060695</v>
      </c>
      <c r="F1957" s="30"/>
      <c r="H1957" s="34">
        <f t="shared" si="68"/>
        <v>1.4637024311264141E-2</v>
      </c>
      <c r="I1957" s="35">
        <f t="shared" si="69"/>
        <v>-4.2242010485358747</v>
      </c>
      <c r="N1957" s="30"/>
      <c r="X1957" s="30"/>
    </row>
    <row r="1958" spans="3:24">
      <c r="C1958" t="s">
        <v>1959</v>
      </c>
      <c r="D1958" s="26">
        <v>3.9490223365333743</v>
      </c>
      <c r="F1958" s="30"/>
      <c r="H1958" s="34">
        <f t="shared" si="68"/>
        <v>8.9016606987434035E-2</v>
      </c>
      <c r="I1958" s="35">
        <f t="shared" si="69"/>
        <v>-2.4189323312923197</v>
      </c>
      <c r="N1958" s="30"/>
      <c r="X1958" s="30"/>
    </row>
    <row r="1959" spans="3:24">
      <c r="C1959" t="s">
        <v>1960</v>
      </c>
      <c r="D1959" s="26">
        <v>1.1559212990003063</v>
      </c>
      <c r="F1959" s="30"/>
      <c r="H1959" s="34">
        <f t="shared" si="68"/>
        <v>0.2284565113263507</v>
      </c>
      <c r="I1959" s="35">
        <f t="shared" si="69"/>
        <v>-1.4764094091844613</v>
      </c>
      <c r="N1959" s="30"/>
      <c r="X1959" s="30"/>
    </row>
    <row r="1960" spans="3:24">
      <c r="C1960" t="s">
        <v>1961</v>
      </c>
      <c r="D1960" s="26">
        <v>0.47660380397367119</v>
      </c>
      <c r="F1960" s="30"/>
      <c r="H1960" s="34">
        <f t="shared" si="68"/>
        <v>0.28731505433968874</v>
      </c>
      <c r="I1960" s="35">
        <f t="shared" si="69"/>
        <v>-1.2471759149972985</v>
      </c>
      <c r="N1960" s="30"/>
      <c r="X1960" s="30"/>
    </row>
    <row r="1961" spans="3:24">
      <c r="C1961" t="s">
        <v>1962</v>
      </c>
      <c r="D1961" s="26">
        <v>8.7175639810093823</v>
      </c>
      <c r="F1961" s="30"/>
      <c r="H1961" s="34">
        <f t="shared" si="68"/>
        <v>1.7808822389264872E-2</v>
      </c>
      <c r="I1961" s="35">
        <f t="shared" si="69"/>
        <v>-4.0280613046266138</v>
      </c>
      <c r="N1961" s="30"/>
      <c r="X1961" s="30"/>
    </row>
    <row r="1962" spans="3:24">
      <c r="C1962" t="s">
        <v>1963</v>
      </c>
      <c r="D1962" s="26">
        <v>1.2255729014265069</v>
      </c>
      <c r="F1962" s="30"/>
      <c r="H1962" s="34">
        <f t="shared" si="68"/>
        <v>0.22314954711542651</v>
      </c>
      <c r="I1962" s="35">
        <f t="shared" si="69"/>
        <v>-1.499913117416305</v>
      </c>
      <c r="N1962" s="30"/>
      <c r="X1962" s="30"/>
    </row>
    <row r="1963" spans="3:24">
      <c r="C1963" t="s">
        <v>1964</v>
      </c>
      <c r="D1963" s="26">
        <v>6.2474134693545569</v>
      </c>
      <c r="F1963" s="30"/>
      <c r="H1963" s="34">
        <f t="shared" si="68"/>
        <v>4.0986317224978155E-2</v>
      </c>
      <c r="I1963" s="35">
        <f t="shared" si="69"/>
        <v>-3.1945169941968619</v>
      </c>
      <c r="N1963" s="30"/>
      <c r="X1963" s="30"/>
    </row>
    <row r="1964" spans="3:24">
      <c r="C1964" t="s">
        <v>1965</v>
      </c>
      <c r="D1964" s="26">
        <v>2.8194858399716685</v>
      </c>
      <c r="F1964" s="30"/>
      <c r="H1964" s="34">
        <f t="shared" si="68"/>
        <v>0.1303184915854432</v>
      </c>
      <c r="I1964" s="35">
        <f t="shared" si="69"/>
        <v>-2.0377738894526702</v>
      </c>
      <c r="N1964" s="30"/>
      <c r="X1964" s="30"/>
    </row>
    <row r="1965" spans="3:24">
      <c r="C1965" t="s">
        <v>1966</v>
      </c>
      <c r="D1965" s="26">
        <v>1.6439565432358423</v>
      </c>
      <c r="F1965" s="30"/>
      <c r="H1965" s="34">
        <f t="shared" si="68"/>
        <v>0.19376768727145788</v>
      </c>
      <c r="I1965" s="35">
        <f t="shared" si="69"/>
        <v>-1.6410953257722725</v>
      </c>
      <c r="N1965" s="30"/>
      <c r="X1965" s="30"/>
    </row>
    <row r="1966" spans="3:24">
      <c r="C1966" t="s">
        <v>1967</v>
      </c>
      <c r="D1966" s="26">
        <v>1.1903197791771198</v>
      </c>
      <c r="F1966" s="30"/>
      <c r="H1966" s="34">
        <f t="shared" si="68"/>
        <v>0.22581999820080811</v>
      </c>
      <c r="I1966" s="35">
        <f t="shared" si="69"/>
        <v>-1.4880170651971327</v>
      </c>
      <c r="N1966" s="30"/>
      <c r="X1966" s="30"/>
    </row>
    <row r="1967" spans="3:24">
      <c r="C1967" t="s">
        <v>1968</v>
      </c>
      <c r="D1967" s="26">
        <v>0.15254685021961123</v>
      </c>
      <c r="F1967" s="30"/>
      <c r="H1967" s="34">
        <f t="shared" si="68"/>
        <v>0.3205157240562988</v>
      </c>
      <c r="I1967" s="35">
        <f t="shared" si="69"/>
        <v>-1.1378239428067718</v>
      </c>
      <c r="N1967" s="30"/>
      <c r="X1967" s="30"/>
    </row>
    <row r="1968" spans="3:24">
      <c r="C1968" t="s">
        <v>1969</v>
      </c>
      <c r="D1968" s="26">
        <v>1.4073450755630139</v>
      </c>
      <c r="F1968" s="30"/>
      <c r="H1968" s="34">
        <f t="shared" si="68"/>
        <v>0.20987323983065326</v>
      </c>
      <c r="I1968" s="35">
        <f t="shared" si="69"/>
        <v>-1.5612515503705089</v>
      </c>
      <c r="N1968" s="30"/>
      <c r="X1968" s="30"/>
    </row>
    <row r="1969" spans="3:24">
      <c r="C1969" t="s">
        <v>1970</v>
      </c>
      <c r="D1969" s="26">
        <v>1.3200733770705111</v>
      </c>
      <c r="F1969" s="30"/>
      <c r="H1969" s="34">
        <f t="shared" si="68"/>
        <v>0.21614582190980614</v>
      </c>
      <c r="I1969" s="35">
        <f t="shared" si="69"/>
        <v>-1.5318019976421478</v>
      </c>
      <c r="N1969" s="30"/>
      <c r="X1969" s="30"/>
    </row>
    <row r="1970" spans="3:24">
      <c r="C1970" t="s">
        <v>1971</v>
      </c>
      <c r="D1970" s="26">
        <v>4.0188516513987516</v>
      </c>
      <c r="F1970" s="30"/>
      <c r="H1970" s="34">
        <f t="shared" si="68"/>
        <v>8.6943568561078904E-2</v>
      </c>
      <c r="I1970" s="35">
        <f t="shared" si="69"/>
        <v>-2.4424960080126703</v>
      </c>
      <c r="N1970" s="30"/>
      <c r="X1970" s="30"/>
    </row>
    <row r="1971" spans="3:24">
      <c r="C1971" t="s">
        <v>1972</v>
      </c>
      <c r="D1971" s="26">
        <v>0.57419963893865311</v>
      </c>
      <c r="F1971" s="30"/>
      <c r="H1971" s="34">
        <f t="shared" si="68"/>
        <v>0.27800690868189598</v>
      </c>
      <c r="I1971" s="35">
        <f t="shared" si="69"/>
        <v>-1.2801093142265636</v>
      </c>
      <c r="N1971" s="30"/>
      <c r="X1971" s="30"/>
    </row>
    <row r="1972" spans="3:24">
      <c r="C1972" t="s">
        <v>1973</v>
      </c>
      <c r="D1972" s="26">
        <v>2.0324286473920408</v>
      </c>
      <c r="F1972" s="30"/>
      <c r="H1972" s="34">
        <f t="shared" si="68"/>
        <v>0.16996139050967485</v>
      </c>
      <c r="I1972" s="35">
        <f t="shared" si="69"/>
        <v>-1.7721839823752843</v>
      </c>
      <c r="N1972" s="30"/>
      <c r="X1972" s="30"/>
    </row>
    <row r="1973" spans="3:24">
      <c r="C1973" t="s">
        <v>1974</v>
      </c>
      <c r="D1973" s="26">
        <v>5.4927627635510961</v>
      </c>
      <c r="F1973" s="30"/>
      <c r="H1973" s="34">
        <f t="shared" si="68"/>
        <v>5.2872995558457953E-2</v>
      </c>
      <c r="I1973" s="35">
        <f t="shared" si="69"/>
        <v>-2.9398625513941585</v>
      </c>
      <c r="N1973" s="30"/>
      <c r="X1973" s="30"/>
    </row>
    <row r="1974" spans="3:24">
      <c r="C1974" t="s">
        <v>1975</v>
      </c>
      <c r="D1974" s="26">
        <v>4.7275910414884441</v>
      </c>
      <c r="F1974" s="30"/>
      <c r="H1974" s="34">
        <f t="shared" si="68"/>
        <v>6.8449582566144751E-2</v>
      </c>
      <c r="I1974" s="35">
        <f t="shared" si="69"/>
        <v>-2.6816578256425379</v>
      </c>
      <c r="N1974" s="30"/>
      <c r="X1974" s="30"/>
    </row>
    <row r="1975" spans="3:24">
      <c r="C1975" t="s">
        <v>1976</v>
      </c>
      <c r="D1975" s="26">
        <v>0.9941972299676739</v>
      </c>
      <c r="F1975" s="30"/>
      <c r="H1975" s="34">
        <f t="shared" si="68"/>
        <v>0.24127060223766245</v>
      </c>
      <c r="I1975" s="35">
        <f t="shared" si="69"/>
        <v>-1.4218361445329117</v>
      </c>
      <c r="N1975" s="30"/>
      <c r="X1975" s="30"/>
    </row>
    <row r="1976" spans="3:24">
      <c r="C1976" t="s">
        <v>1977</v>
      </c>
      <c r="D1976" s="26">
        <v>5.484975479446371</v>
      </c>
      <c r="F1976" s="30"/>
      <c r="H1976" s="34">
        <f t="shared" si="68"/>
        <v>5.3012117603762031E-2</v>
      </c>
      <c r="I1976" s="35">
        <f t="shared" si="69"/>
        <v>-2.9372347575295468</v>
      </c>
      <c r="N1976" s="30"/>
      <c r="X1976" s="30"/>
    </row>
    <row r="1977" spans="3:24">
      <c r="C1977" t="s">
        <v>1978</v>
      </c>
      <c r="D1977" s="26">
        <v>0.77746447883406633</v>
      </c>
      <c r="F1977" s="30"/>
      <c r="H1977" s="34">
        <f t="shared" si="68"/>
        <v>0.25957739406678909</v>
      </c>
      <c r="I1977" s="35">
        <f t="shared" si="69"/>
        <v>-1.3487003778098634</v>
      </c>
      <c r="N1977" s="30"/>
      <c r="X1977" s="30"/>
    </row>
    <row r="1978" spans="3:24">
      <c r="C1978" t="s">
        <v>1979</v>
      </c>
      <c r="D1978" s="26">
        <v>5.1882420271732528</v>
      </c>
      <c r="F1978" s="30"/>
      <c r="H1978" s="34">
        <f t="shared" si="68"/>
        <v>5.8595169786603361E-2</v>
      </c>
      <c r="I1978" s="35">
        <f t="shared" si="69"/>
        <v>-2.8371030126462218</v>
      </c>
      <c r="N1978" s="30"/>
      <c r="X1978" s="30"/>
    </row>
    <row r="1979" spans="3:24">
      <c r="C1979" t="s">
        <v>1980</v>
      </c>
      <c r="D1979" s="26">
        <v>3.3801020160363615</v>
      </c>
      <c r="F1979" s="30"/>
      <c r="H1979" s="34">
        <f t="shared" si="68"/>
        <v>0.10785667602786478</v>
      </c>
      <c r="I1979" s="35">
        <f t="shared" si="69"/>
        <v>-2.2269520070162647</v>
      </c>
      <c r="N1979" s="30"/>
      <c r="X1979" s="30"/>
    </row>
    <row r="1980" spans="3:24">
      <c r="C1980" t="s">
        <v>1981</v>
      </c>
      <c r="D1980" s="26">
        <v>1.6346917425747995</v>
      </c>
      <c r="F1980" s="30"/>
      <c r="H1980" s="34">
        <f t="shared" si="68"/>
        <v>0.19437442607558603</v>
      </c>
      <c r="I1980" s="35">
        <f t="shared" si="69"/>
        <v>-1.6379689487187929</v>
      </c>
      <c r="N1980" s="30"/>
      <c r="X1980" s="30"/>
    </row>
    <row r="1981" spans="3:24">
      <c r="C1981" t="s">
        <v>1982</v>
      </c>
      <c r="D1981" s="26">
        <v>2.5184230622693748</v>
      </c>
      <c r="F1981" s="30"/>
      <c r="H1981" s="34">
        <f t="shared" si="68"/>
        <v>0.14425377159609265</v>
      </c>
      <c r="I1981" s="35">
        <f t="shared" si="69"/>
        <v>-1.9361812276889925</v>
      </c>
      <c r="N1981" s="30"/>
      <c r="X1981" s="30"/>
    </row>
    <row r="1982" spans="3:24">
      <c r="C1982" t="s">
        <v>1983</v>
      </c>
      <c r="D1982" s="26">
        <v>1.1341610859260685</v>
      </c>
      <c r="F1982" s="30"/>
      <c r="H1982" s="34">
        <f t="shared" si="68"/>
        <v>0.23014022185707292</v>
      </c>
      <c r="I1982" s="35">
        <f t="shared" si="69"/>
        <v>-1.4690664955781081</v>
      </c>
      <c r="N1982" s="30"/>
      <c r="X1982" s="30"/>
    </row>
    <row r="1983" spans="3:24">
      <c r="C1983" t="s">
        <v>1984</v>
      </c>
      <c r="D1983" s="26">
        <v>3.8269128669108605</v>
      </c>
      <c r="F1983" s="30"/>
      <c r="H1983" s="34">
        <f t="shared" si="68"/>
        <v>9.2761194882330603E-2</v>
      </c>
      <c r="I1983" s="35">
        <f t="shared" si="69"/>
        <v>-2.3777268852382432</v>
      </c>
      <c r="N1983" s="30"/>
      <c r="X1983" s="30"/>
    </row>
    <row r="1984" spans="3:24">
      <c r="C1984" t="s">
        <v>1985</v>
      </c>
      <c r="D1984" s="26">
        <v>3.8272733306042586</v>
      </c>
      <c r="F1984" s="30"/>
      <c r="H1984" s="34">
        <f t="shared" si="68"/>
        <v>9.2749912346419827E-2</v>
      </c>
      <c r="I1984" s="35">
        <f t="shared" si="69"/>
        <v>-2.3778485225471164</v>
      </c>
      <c r="N1984" s="30"/>
      <c r="X1984" s="30"/>
    </row>
    <row r="1985" spans="3:24">
      <c r="C1985" t="s">
        <v>1986</v>
      </c>
      <c r="D1985" s="26">
        <v>1.7373635039554054</v>
      </c>
      <c r="F1985" s="30"/>
      <c r="H1985" s="34">
        <f t="shared" si="68"/>
        <v>0.18775540454010367</v>
      </c>
      <c r="I1985" s="35">
        <f t="shared" si="69"/>
        <v>-1.6726152029194212</v>
      </c>
      <c r="N1985" s="30"/>
      <c r="X1985" s="30"/>
    </row>
    <row r="1986" spans="3:24">
      <c r="C1986" t="s">
        <v>1987</v>
      </c>
      <c r="D1986" s="26">
        <v>4.8532781771960583</v>
      </c>
      <c r="F1986" s="30"/>
      <c r="H1986" s="34">
        <f t="shared" si="68"/>
        <v>6.5607153379394406E-2</v>
      </c>
      <c r="I1986" s="35">
        <f t="shared" si="69"/>
        <v>-2.7240705435595154</v>
      </c>
      <c r="N1986" s="30"/>
      <c r="X1986" s="30"/>
    </row>
    <row r="1987" spans="3:24">
      <c r="C1987" t="s">
        <v>1988</v>
      </c>
      <c r="D1987" s="26">
        <v>5.6782834716136774</v>
      </c>
      <c r="F1987" s="30"/>
      <c r="H1987" s="34">
        <f t="shared" si="68"/>
        <v>4.9664448935245825E-2</v>
      </c>
      <c r="I1987" s="35">
        <f t="shared" si="69"/>
        <v>-3.0024659150122184</v>
      </c>
      <c r="N1987" s="30"/>
      <c r="X1987" s="30"/>
    </row>
    <row r="1988" spans="3:24">
      <c r="C1988" t="s">
        <v>1989</v>
      </c>
      <c r="D1988" s="26">
        <v>0.54566832721468883</v>
      </c>
      <c r="F1988" s="30"/>
      <c r="H1988" s="34">
        <f t="shared" si="68"/>
        <v>0.28069642961966379</v>
      </c>
      <c r="I1988" s="35">
        <f t="shared" si="69"/>
        <v>-1.2704815152546396</v>
      </c>
      <c r="N1988" s="30"/>
      <c r="X1988" s="30"/>
    </row>
    <row r="1989" spans="3:24">
      <c r="C1989" t="s">
        <v>1990</v>
      </c>
      <c r="D1989" s="26">
        <v>0.37637453437645896</v>
      </c>
      <c r="F1989" s="30"/>
      <c r="H1989" s="34">
        <f t="shared" si="68"/>
        <v>0.2971988392519832</v>
      </c>
      <c r="I1989" s="35">
        <f t="shared" si="69"/>
        <v>-1.2133538717585985</v>
      </c>
      <c r="N1989" s="30"/>
      <c r="X1989" s="30"/>
    </row>
    <row r="1990" spans="3:24">
      <c r="C1990" t="s">
        <v>1991</v>
      </c>
      <c r="D1990" s="26">
        <v>9.239984091669962</v>
      </c>
      <c r="F1990" s="30"/>
      <c r="H1990" s="34">
        <f t="shared" si="68"/>
        <v>1.4930483502747893E-2</v>
      </c>
      <c r="I1990" s="35">
        <f t="shared" si="69"/>
        <v>-4.2043502833105402</v>
      </c>
      <c r="N1990" s="30"/>
      <c r="X1990" s="30"/>
    </row>
    <row r="1991" spans="3:24">
      <c r="C1991" t="s">
        <v>1992</v>
      </c>
      <c r="D1991" s="26">
        <v>1.3523202005753172</v>
      </c>
      <c r="F1991" s="30"/>
      <c r="H1991" s="34">
        <f t="shared" si="68"/>
        <v>0.21380656297597536</v>
      </c>
      <c r="I1991" s="35">
        <f t="shared" si="69"/>
        <v>-1.5426835840616961</v>
      </c>
      <c r="N1991" s="30"/>
      <c r="X1991" s="30"/>
    </row>
    <row r="1992" spans="3:24">
      <c r="C1992" t="s">
        <v>1993</v>
      </c>
      <c r="D1992" s="26">
        <v>1.3475339402913491</v>
      </c>
      <c r="F1992" s="30"/>
      <c r="H1992" s="34">
        <f t="shared" si="68"/>
        <v>0.21415216269679113</v>
      </c>
      <c r="I1992" s="35">
        <f t="shared" si="69"/>
        <v>-1.5410684759907047</v>
      </c>
      <c r="N1992" s="30"/>
      <c r="X1992" s="30"/>
    </row>
    <row r="1993" spans="3:24">
      <c r="C1993" t="s">
        <v>1994</v>
      </c>
      <c r="D1993" s="26">
        <v>2.8452976041431266</v>
      </c>
      <c r="F1993" s="30"/>
      <c r="H1993" s="34">
        <f t="shared" si="68"/>
        <v>0.12918833399220281</v>
      </c>
      <c r="I1993" s="35">
        <f t="shared" si="69"/>
        <v>-2.046483985888397</v>
      </c>
      <c r="N1993" s="30"/>
      <c r="X1993" s="30"/>
    </row>
    <row r="1994" spans="3:24">
      <c r="C1994" t="s">
        <v>1995</v>
      </c>
      <c r="D1994" s="26">
        <v>1.4807820404981329</v>
      </c>
      <c r="F1994" s="30"/>
      <c r="H1994" s="34">
        <f t="shared" ref="H1994:H2057" si="70">lambdagorro*EXP(-lambdagorro*D1994)</f>
        <v>0.20473626978133075</v>
      </c>
      <c r="I1994" s="35">
        <f t="shared" si="69"/>
        <v>-1.5860326169525161</v>
      </c>
      <c r="N1994" s="30"/>
      <c r="X1994" s="30"/>
    </row>
    <row r="1995" spans="3:24">
      <c r="C1995" t="s">
        <v>1996</v>
      </c>
      <c r="D1995" s="26">
        <v>0.48694585381059985</v>
      </c>
      <c r="F1995" s="30"/>
      <c r="H1995" s="34">
        <f t="shared" si="70"/>
        <v>0.2863141036493953</v>
      </c>
      <c r="I1995" s="35">
        <f t="shared" ref="I1995:I2058" si="71">LN(H1995)</f>
        <v>-1.2506658063051679</v>
      </c>
      <c r="N1995" s="30"/>
      <c r="X1995" s="30"/>
    </row>
    <row r="1996" spans="3:24">
      <c r="C1996" t="s">
        <v>1997</v>
      </c>
      <c r="D1996" s="26">
        <v>4.2356337074527595</v>
      </c>
      <c r="F1996" s="30"/>
      <c r="H1996" s="34">
        <f t="shared" si="70"/>
        <v>8.0810496677156521E-2</v>
      </c>
      <c r="I1996" s="35">
        <f t="shared" si="71"/>
        <v>-2.5156484125218297</v>
      </c>
      <c r="N1996" s="30"/>
      <c r="X1996" s="30"/>
    </row>
    <row r="1997" spans="3:24">
      <c r="C1997" t="s">
        <v>1998</v>
      </c>
      <c r="D1997" s="26">
        <v>1.5627593703334326</v>
      </c>
      <c r="F1997" s="30"/>
      <c r="H1997" s="34">
        <f t="shared" si="70"/>
        <v>0.19915027229274782</v>
      </c>
      <c r="I1997" s="35">
        <f t="shared" si="71"/>
        <v>-1.6136956020807622</v>
      </c>
      <c r="N1997" s="30"/>
      <c r="X1997" s="30"/>
    </row>
    <row r="1998" spans="3:24">
      <c r="C1998" t="s">
        <v>1999</v>
      </c>
      <c r="D1998" s="26">
        <v>4.824822301307055</v>
      </c>
      <c r="F1998" s="30"/>
      <c r="H1998" s="34">
        <f t="shared" si="70"/>
        <v>6.6240170153471792E-2</v>
      </c>
      <c r="I1998" s="35">
        <f t="shared" si="71"/>
        <v>-2.7144682001664062</v>
      </c>
      <c r="N1998" s="30"/>
      <c r="X1998" s="30"/>
    </row>
    <row r="1999" spans="3:24">
      <c r="C1999" t="s">
        <v>2000</v>
      </c>
      <c r="D1999" s="26">
        <v>1.2125525541472086</v>
      </c>
      <c r="F1999" s="30"/>
      <c r="H1999" s="34">
        <f t="shared" si="70"/>
        <v>0.2241321505461103</v>
      </c>
      <c r="I1999" s="35">
        <f t="shared" si="71"/>
        <v>-1.4955194432886472</v>
      </c>
      <c r="N1999" s="30"/>
      <c r="X1999" s="30"/>
    </row>
    <row r="2000" spans="3:24">
      <c r="C2000" t="s">
        <v>2001</v>
      </c>
      <c r="D2000" s="26">
        <v>1.3159878196350581</v>
      </c>
      <c r="F2000" s="30"/>
      <c r="H2000" s="34">
        <f t="shared" si="70"/>
        <v>0.21644401861900739</v>
      </c>
      <c r="I2000" s="35">
        <f t="shared" si="71"/>
        <v>-1.5304233394837936</v>
      </c>
      <c r="N2000" s="30"/>
      <c r="X2000" s="30"/>
    </row>
    <row r="2001" spans="3:24">
      <c r="C2001" t="s">
        <v>2002</v>
      </c>
      <c r="D2001" s="26">
        <v>3.6433958087043625</v>
      </c>
      <c r="F2001" s="30"/>
      <c r="H2001" s="34">
        <f t="shared" si="70"/>
        <v>9.8687237508856829E-2</v>
      </c>
      <c r="I2001" s="35">
        <f t="shared" si="71"/>
        <v>-2.3157996467914037</v>
      </c>
      <c r="N2001" s="30"/>
      <c r="X2001" s="30"/>
    </row>
    <row r="2002" spans="3:24">
      <c r="C2002" t="s">
        <v>2003</v>
      </c>
      <c r="D2002" s="26">
        <v>0.76375839718324723</v>
      </c>
      <c r="F2002" s="30"/>
      <c r="H2002" s="34">
        <f t="shared" si="70"/>
        <v>0.26078073909147609</v>
      </c>
      <c r="I2002" s="35">
        <f t="shared" si="71"/>
        <v>-1.3440753048337748</v>
      </c>
      <c r="N2002" s="30"/>
      <c r="X2002" s="30"/>
    </row>
    <row r="2003" spans="3:24">
      <c r="C2003" t="s">
        <v>2004</v>
      </c>
      <c r="D2003" s="26">
        <v>4.7240948597748043</v>
      </c>
      <c r="F2003" s="30"/>
      <c r="H2003" s="34">
        <f t="shared" si="70"/>
        <v>6.853038534300171E-2</v>
      </c>
      <c r="I2003" s="35">
        <f t="shared" si="71"/>
        <v>-2.6804780504175532</v>
      </c>
      <c r="N2003" s="30"/>
      <c r="X2003" s="30"/>
    </row>
    <row r="2004" spans="3:24">
      <c r="C2004" t="s">
        <v>2005</v>
      </c>
      <c r="D2004" s="26">
        <v>0.3077225679431207</v>
      </c>
      <c r="F2004" s="30"/>
      <c r="H2004" s="34">
        <f t="shared" si="70"/>
        <v>0.30416423174022461</v>
      </c>
      <c r="I2004" s="35">
        <f t="shared" si="71"/>
        <v>-1.1901874874632601</v>
      </c>
      <c r="N2004" s="30"/>
      <c r="X2004" s="30"/>
    </row>
    <row r="2005" spans="3:24">
      <c r="C2005" t="s">
        <v>2006</v>
      </c>
      <c r="D2005" s="26">
        <v>2.9448982050665102</v>
      </c>
      <c r="F2005" s="30"/>
      <c r="H2005" s="34">
        <f t="shared" si="70"/>
        <v>0.12491848343709047</v>
      </c>
      <c r="I2005" s="35">
        <f t="shared" si="71"/>
        <v>-2.0800938869140038</v>
      </c>
      <c r="N2005" s="30"/>
      <c r="X2005" s="30"/>
    </row>
    <row r="2006" spans="3:24">
      <c r="C2006" t="s">
        <v>2007</v>
      </c>
      <c r="D2006" s="26">
        <v>1.5147489493236193</v>
      </c>
      <c r="F2006" s="30"/>
      <c r="H2006" s="34">
        <f t="shared" si="70"/>
        <v>0.20240297549657391</v>
      </c>
      <c r="I2006" s="35">
        <f t="shared" si="71"/>
        <v>-1.5974946406068571</v>
      </c>
      <c r="N2006" s="30"/>
      <c r="X2006" s="30"/>
    </row>
    <row r="2007" spans="3:24">
      <c r="C2007" t="s">
        <v>2008</v>
      </c>
      <c r="D2007" s="26">
        <v>3.4450434771978036</v>
      </c>
      <c r="F2007" s="30"/>
      <c r="H2007" s="34">
        <f t="shared" si="70"/>
        <v>0.10551878412946707</v>
      </c>
      <c r="I2007" s="35">
        <f t="shared" si="71"/>
        <v>-2.2488662932942494</v>
      </c>
      <c r="N2007" s="30"/>
      <c r="X2007" s="30"/>
    </row>
    <row r="2008" spans="3:24">
      <c r="C2008" t="s">
        <v>2009</v>
      </c>
      <c r="D2008" s="26">
        <v>2.3151708062653764</v>
      </c>
      <c r="F2008" s="30"/>
      <c r="H2008" s="34">
        <f t="shared" si="70"/>
        <v>0.15449486638171384</v>
      </c>
      <c r="I2008" s="35">
        <f t="shared" si="71"/>
        <v>-1.8675944104991991</v>
      </c>
      <c r="N2008" s="30"/>
      <c r="X2008" s="30"/>
    </row>
    <row r="2009" spans="3:24">
      <c r="C2009" t="s">
        <v>2010</v>
      </c>
      <c r="D2009" s="26">
        <v>1.9012566817619141</v>
      </c>
      <c r="F2009" s="30"/>
      <c r="H2009" s="34">
        <f t="shared" si="70"/>
        <v>0.17765346957313066</v>
      </c>
      <c r="I2009" s="35">
        <f t="shared" si="71"/>
        <v>-1.7279204263194914</v>
      </c>
      <c r="N2009" s="30"/>
      <c r="X2009" s="30"/>
    </row>
    <row r="2010" spans="3:24">
      <c r="C2010" t="s">
        <v>2011</v>
      </c>
      <c r="D2010" s="26">
        <v>0.89787851527252349</v>
      </c>
      <c r="F2010" s="30"/>
      <c r="H2010" s="34">
        <f t="shared" si="70"/>
        <v>0.24924131745947906</v>
      </c>
      <c r="I2010" s="35">
        <f t="shared" si="71"/>
        <v>-1.3893337054130124</v>
      </c>
      <c r="N2010" s="30"/>
      <c r="X2010" s="30"/>
    </row>
    <row r="2011" spans="3:24">
      <c r="C2011" t="s">
        <v>2012</v>
      </c>
      <c r="D2011" s="26">
        <v>4.3158800128684316</v>
      </c>
      <c r="F2011" s="30"/>
      <c r="H2011" s="34">
        <f t="shared" si="70"/>
        <v>7.8651602936852347E-2</v>
      </c>
      <c r="I2011" s="35">
        <f t="shared" si="71"/>
        <v>-2.542727269051682</v>
      </c>
      <c r="N2011" s="30"/>
      <c r="X2011" s="30"/>
    </row>
    <row r="2012" spans="3:24">
      <c r="C2012" t="s">
        <v>2013</v>
      </c>
      <c r="D2012" s="26">
        <v>9.8360720301975082</v>
      </c>
      <c r="F2012" s="30"/>
      <c r="H2012" s="34">
        <f t="shared" si="70"/>
        <v>1.2210021469258597E-2</v>
      </c>
      <c r="I2012" s="35">
        <f t="shared" si="71"/>
        <v>-4.405498232527032</v>
      </c>
      <c r="N2012" s="30"/>
      <c r="X2012" s="30"/>
    </row>
    <row r="2013" spans="3:24">
      <c r="C2013" t="s">
        <v>2014</v>
      </c>
      <c r="D2013" s="26">
        <v>1.0392642140951873</v>
      </c>
      <c r="F2013" s="30"/>
      <c r="H2013" s="34">
        <f t="shared" si="70"/>
        <v>0.23762918828066357</v>
      </c>
      <c r="I2013" s="35">
        <f t="shared" si="71"/>
        <v>-1.4370438527395468</v>
      </c>
      <c r="N2013" s="30"/>
      <c r="X2013" s="30"/>
    </row>
    <row r="2014" spans="3:24">
      <c r="C2014" t="s">
        <v>2015</v>
      </c>
      <c r="D2014" s="26">
        <v>0.51020598439553655</v>
      </c>
      <c r="F2014" s="30"/>
      <c r="H2014" s="34">
        <f t="shared" si="70"/>
        <v>0.28407560478154265</v>
      </c>
      <c r="I2014" s="35">
        <f t="shared" si="71"/>
        <v>-1.2585148622300792</v>
      </c>
      <c r="N2014" s="30"/>
      <c r="X2014" s="30"/>
    </row>
    <row r="2015" spans="3:24">
      <c r="C2015" t="s">
        <v>2016</v>
      </c>
      <c r="D2015" s="26">
        <v>0.70494684880436098</v>
      </c>
      <c r="F2015" s="30"/>
      <c r="H2015" s="34">
        <f t="shared" si="70"/>
        <v>0.26600782912792914</v>
      </c>
      <c r="I2015" s="35">
        <f t="shared" si="71"/>
        <v>-1.324229537821811</v>
      </c>
      <c r="N2015" s="30"/>
      <c r="X2015" s="30"/>
    </row>
    <row r="2016" spans="3:24">
      <c r="C2016" t="s">
        <v>2017</v>
      </c>
      <c r="D2016" s="26">
        <v>7.3110741489902082</v>
      </c>
      <c r="F2016" s="30"/>
      <c r="H2016" s="34">
        <f t="shared" si="70"/>
        <v>2.8625829068823303E-2</v>
      </c>
      <c r="I2016" s="35">
        <f t="shared" si="71"/>
        <v>-3.5534458544241585</v>
      </c>
      <c r="N2016" s="30"/>
      <c r="X2016" s="30"/>
    </row>
    <row r="2017" spans="3:24">
      <c r="C2017" t="s">
        <v>2018</v>
      </c>
      <c r="D2017" s="26">
        <v>0.53594962909871013</v>
      </c>
      <c r="F2017" s="30"/>
      <c r="H2017" s="34">
        <f t="shared" si="70"/>
        <v>0.28161849686336721</v>
      </c>
      <c r="I2017" s="35">
        <f t="shared" si="71"/>
        <v>-1.2672019719712908</v>
      </c>
      <c r="N2017" s="30"/>
      <c r="X2017" s="30"/>
    </row>
    <row r="2018" spans="3:24">
      <c r="C2018" t="s">
        <v>2019</v>
      </c>
      <c r="D2018" s="26">
        <v>1.4858139328516931</v>
      </c>
      <c r="F2018" s="30"/>
      <c r="H2018" s="34">
        <f t="shared" si="70"/>
        <v>0.20438892343094944</v>
      </c>
      <c r="I2018" s="35">
        <f t="shared" si="71"/>
        <v>-1.5877306127718864</v>
      </c>
      <c r="N2018" s="30"/>
      <c r="X2018" s="30"/>
    </row>
    <row r="2019" spans="3:24">
      <c r="C2019" t="s">
        <v>2020</v>
      </c>
      <c r="D2019" s="26">
        <v>2.8212135837384849</v>
      </c>
      <c r="F2019" s="30"/>
      <c r="H2019" s="34">
        <f t="shared" si="70"/>
        <v>0.1302425352403781</v>
      </c>
      <c r="I2019" s="35">
        <f t="shared" si="71"/>
        <v>-2.0383569110053714</v>
      </c>
      <c r="N2019" s="30"/>
      <c r="X2019" s="30"/>
    </row>
    <row r="2020" spans="3:24">
      <c r="C2020" t="s">
        <v>2021</v>
      </c>
      <c r="D2020" s="26">
        <v>4.6166924420840996</v>
      </c>
      <c r="F2020" s="30"/>
      <c r="H2020" s="34">
        <f t="shared" si="70"/>
        <v>7.1059661532217447E-2</v>
      </c>
      <c r="I2020" s="35">
        <f t="shared" si="71"/>
        <v>-2.644235451527289</v>
      </c>
      <c r="N2020" s="30"/>
      <c r="X2020" s="30"/>
    </row>
    <row r="2021" spans="3:24">
      <c r="C2021" t="s">
        <v>2022</v>
      </c>
      <c r="D2021" s="26">
        <v>1.1536802014531864</v>
      </c>
      <c r="F2021" s="30"/>
      <c r="H2021" s="34">
        <f t="shared" si="70"/>
        <v>0.22862934716603672</v>
      </c>
      <c r="I2021" s="35">
        <f t="shared" si="71"/>
        <v>-1.4756531580569667</v>
      </c>
      <c r="N2021" s="30"/>
      <c r="X2021" s="30"/>
    </row>
    <row r="2022" spans="3:24">
      <c r="C2022" t="s">
        <v>2023</v>
      </c>
      <c r="D2022" s="26">
        <v>3.9741299166595738E-2</v>
      </c>
      <c r="F2022" s="30"/>
      <c r="H2022" s="34">
        <f t="shared" si="70"/>
        <v>0.33295162360383285</v>
      </c>
      <c r="I2022" s="35">
        <f t="shared" si="71"/>
        <v>-1.0997580740180146</v>
      </c>
      <c r="N2022" s="30"/>
      <c r="X2022" s="30"/>
    </row>
    <row r="2023" spans="3:24">
      <c r="C2023" t="s">
        <v>2024</v>
      </c>
      <c r="D2023" s="26">
        <v>2.1595839676337416</v>
      </c>
      <c r="F2023" s="30"/>
      <c r="H2023" s="34">
        <f t="shared" si="70"/>
        <v>0.16282290610501648</v>
      </c>
      <c r="I2023" s="35">
        <f t="shared" si="71"/>
        <v>-1.8150921344203745</v>
      </c>
      <c r="N2023" s="30"/>
      <c r="X2023" s="30"/>
    </row>
    <row r="2024" spans="3:24">
      <c r="C2024" t="s">
        <v>2025</v>
      </c>
      <c r="D2024" s="26">
        <v>0.70436347430292467</v>
      </c>
      <c r="F2024" s="30"/>
      <c r="H2024" s="34">
        <f t="shared" si="70"/>
        <v>0.26606020000948472</v>
      </c>
      <c r="I2024" s="35">
        <f t="shared" si="71"/>
        <v>-1.3240326799808706</v>
      </c>
      <c r="N2024" s="30"/>
      <c r="X2024" s="30"/>
    </row>
    <row r="2025" spans="3:24">
      <c r="C2025" t="s">
        <v>2026</v>
      </c>
      <c r="D2025" s="26">
        <v>1.7238927938501531</v>
      </c>
      <c r="F2025" s="30"/>
      <c r="H2025" s="34">
        <f t="shared" si="70"/>
        <v>0.18861081717497119</v>
      </c>
      <c r="I2025" s="35">
        <f t="shared" si="71"/>
        <v>-1.6680695553110254</v>
      </c>
      <c r="N2025" s="30"/>
      <c r="X2025" s="30"/>
    </row>
    <row r="2026" spans="3:24">
      <c r="C2026" t="s">
        <v>2027</v>
      </c>
      <c r="D2026" s="26">
        <v>1.9426077858891659</v>
      </c>
      <c r="F2026" s="30"/>
      <c r="H2026" s="34">
        <f t="shared" si="70"/>
        <v>0.17519174435980983</v>
      </c>
      <c r="I2026" s="35">
        <f t="shared" si="71"/>
        <v>-1.7418742228240485</v>
      </c>
      <c r="N2026" s="30"/>
      <c r="X2026" s="30"/>
    </row>
    <row r="2027" spans="3:24">
      <c r="C2027" t="s">
        <v>2028</v>
      </c>
      <c r="D2027" s="26">
        <v>1.6766571592801689</v>
      </c>
      <c r="F2027" s="30"/>
      <c r="H2027" s="34">
        <f t="shared" si="70"/>
        <v>0.19164126941777021</v>
      </c>
      <c r="I2027" s="35">
        <f t="shared" si="71"/>
        <v>-1.6521300430183223</v>
      </c>
      <c r="N2027" s="30"/>
      <c r="X2027" s="30"/>
    </row>
    <row r="2028" spans="3:24">
      <c r="C2028" t="s">
        <v>2029</v>
      </c>
      <c r="D2028" s="26">
        <v>1.1429868590541148</v>
      </c>
      <c r="F2028" s="30"/>
      <c r="H2028" s="34">
        <f t="shared" si="70"/>
        <v>0.22945583130089955</v>
      </c>
      <c r="I2028" s="35">
        <f t="shared" si="71"/>
        <v>-1.4720447242088399</v>
      </c>
      <c r="N2028" s="30"/>
      <c r="X2028" s="30"/>
    </row>
    <row r="2029" spans="3:24">
      <c r="C2029" t="s">
        <v>2030</v>
      </c>
      <c r="D2029" s="26">
        <v>0.64966656772117604</v>
      </c>
      <c r="F2029" s="30"/>
      <c r="H2029" s="34">
        <f t="shared" si="70"/>
        <v>0.27101655116680284</v>
      </c>
      <c r="I2029" s="35">
        <f t="shared" si="71"/>
        <v>-1.3055753855511558</v>
      </c>
      <c r="N2029" s="30"/>
      <c r="X2029" s="30"/>
    </row>
    <row r="2030" spans="3:24">
      <c r="C2030" t="s">
        <v>2031</v>
      </c>
      <c r="D2030" s="26">
        <v>1.9132280347228998</v>
      </c>
      <c r="F2030" s="30"/>
      <c r="H2030" s="34">
        <f t="shared" si="70"/>
        <v>0.17693725147497361</v>
      </c>
      <c r="I2030" s="35">
        <f t="shared" si="71"/>
        <v>-1.7319601207031712</v>
      </c>
      <c r="N2030" s="30"/>
      <c r="X2030" s="30"/>
    </row>
    <row r="2031" spans="3:24">
      <c r="C2031" t="s">
        <v>2032</v>
      </c>
      <c r="D2031" s="26">
        <v>4.1409139874887897</v>
      </c>
      <c r="F2031" s="30"/>
      <c r="H2031" s="34">
        <f t="shared" si="70"/>
        <v>8.343515388555299E-2</v>
      </c>
      <c r="I2031" s="35">
        <f t="shared" si="71"/>
        <v>-2.483685549008475</v>
      </c>
      <c r="N2031" s="30"/>
      <c r="X2031" s="30"/>
    </row>
    <row r="2032" spans="3:24">
      <c r="C2032" t="s">
        <v>2033</v>
      </c>
      <c r="D2032" s="26">
        <v>1.0817402991508507</v>
      </c>
      <c r="F2032" s="30"/>
      <c r="H2032" s="34">
        <f t="shared" si="70"/>
        <v>0.23424744374663128</v>
      </c>
      <c r="I2032" s="35">
        <f t="shared" si="71"/>
        <v>-1.4513772704241876</v>
      </c>
      <c r="N2032" s="30"/>
      <c r="X2032" s="30"/>
    </row>
    <row r="2033" spans="3:24">
      <c r="C2033" t="s">
        <v>2034</v>
      </c>
      <c r="D2033" s="26">
        <v>2.2246570516525344E-2</v>
      </c>
      <c r="F2033" s="30"/>
      <c r="H2033" s="34">
        <f t="shared" si="70"/>
        <v>0.33492303013368024</v>
      </c>
      <c r="I2033" s="35">
        <f t="shared" si="71"/>
        <v>-1.0938545343511101</v>
      </c>
      <c r="N2033" s="30"/>
      <c r="X2033" s="30"/>
    </row>
    <row r="2034" spans="3:24">
      <c r="C2034" t="s">
        <v>2035</v>
      </c>
      <c r="D2034" s="26">
        <v>5.3165529219484604</v>
      </c>
      <c r="F2034" s="30"/>
      <c r="H2034" s="34">
        <f t="shared" si="70"/>
        <v>5.6112251157857868E-2</v>
      </c>
      <c r="I2034" s="35">
        <f t="shared" si="71"/>
        <v>-2.880401109584604</v>
      </c>
      <c r="N2034" s="30"/>
      <c r="X2034" s="30"/>
    </row>
    <row r="2035" spans="3:24">
      <c r="C2035" t="s">
        <v>2036</v>
      </c>
      <c r="D2035" s="26">
        <v>0.4255779887825959</v>
      </c>
      <c r="F2035" s="30"/>
      <c r="H2035" s="34">
        <f t="shared" si="70"/>
        <v>0.29230502420282162</v>
      </c>
      <c r="I2035" s="35">
        <f t="shared" si="71"/>
        <v>-1.2299574184980437</v>
      </c>
      <c r="N2035" s="30"/>
      <c r="X2035" s="30"/>
    </row>
    <row r="2036" spans="3:24">
      <c r="C2036" t="s">
        <v>2037</v>
      </c>
      <c r="D2036" s="26">
        <v>2.2759763846724459</v>
      </c>
      <c r="F2036" s="30"/>
      <c r="H2036" s="34">
        <f t="shared" si="70"/>
        <v>0.15655179276778763</v>
      </c>
      <c r="I2036" s="35">
        <f t="shared" si="71"/>
        <v>-1.8543683795487669</v>
      </c>
      <c r="N2036" s="30"/>
      <c r="X2036" s="30"/>
    </row>
    <row r="2037" spans="3:24">
      <c r="C2037" t="s">
        <v>2038</v>
      </c>
      <c r="D2037" s="26">
        <v>1.5085264065275901</v>
      </c>
      <c r="F2037" s="30"/>
      <c r="H2037" s="34">
        <f t="shared" si="70"/>
        <v>0.20282842311837387</v>
      </c>
      <c r="I2037" s="35">
        <f t="shared" si="71"/>
        <v>-1.5953948636420272</v>
      </c>
      <c r="N2037" s="30"/>
      <c r="X2037" s="30"/>
    </row>
    <row r="2038" spans="3:24">
      <c r="C2038" t="s">
        <v>2039</v>
      </c>
      <c r="D2038" s="26">
        <v>1.2173011886521066</v>
      </c>
      <c r="F2038" s="30"/>
      <c r="H2038" s="34">
        <f t="shared" si="70"/>
        <v>0.2237732862398438</v>
      </c>
      <c r="I2038" s="35">
        <f t="shared" si="71"/>
        <v>-1.4971218546620402</v>
      </c>
      <c r="N2038" s="30"/>
      <c r="X2038" s="30"/>
    </row>
    <row r="2039" spans="3:24">
      <c r="C2039" t="s">
        <v>2040</v>
      </c>
      <c r="D2039" s="26">
        <v>5.0832487714559154</v>
      </c>
      <c r="F2039" s="30"/>
      <c r="H2039" s="34">
        <f t="shared" si="70"/>
        <v>6.0708389516111912E-2</v>
      </c>
      <c r="I2039" s="35">
        <f t="shared" si="71"/>
        <v>-2.8016733776811633</v>
      </c>
      <c r="N2039" s="30"/>
      <c r="X2039" s="30"/>
    </row>
    <row r="2040" spans="3:24">
      <c r="C2040" t="s">
        <v>2041</v>
      </c>
      <c r="D2040" s="26">
        <v>6.5554965914259942</v>
      </c>
      <c r="F2040" s="30"/>
      <c r="H2040" s="34">
        <f t="shared" si="70"/>
        <v>3.693932236858951E-2</v>
      </c>
      <c r="I2040" s="35">
        <f t="shared" si="71"/>
        <v>-3.298478648488949</v>
      </c>
      <c r="N2040" s="30"/>
      <c r="X2040" s="30"/>
    </row>
    <row r="2041" spans="3:24">
      <c r="C2041" t="s">
        <v>2042</v>
      </c>
      <c r="D2041" s="26">
        <v>2.3481376972930956</v>
      </c>
      <c r="F2041" s="30"/>
      <c r="H2041" s="34">
        <f t="shared" si="70"/>
        <v>0.15278570177818526</v>
      </c>
      <c r="I2041" s="35">
        <f t="shared" si="71"/>
        <v>-1.8787189813782035</v>
      </c>
      <c r="N2041" s="30"/>
      <c r="X2041" s="30"/>
    </row>
    <row r="2042" spans="3:24">
      <c r="C2042" t="s">
        <v>2043</v>
      </c>
      <c r="D2042" s="26">
        <v>3.3683901045336393</v>
      </c>
      <c r="F2042" s="30"/>
      <c r="H2042" s="34">
        <f t="shared" si="70"/>
        <v>0.10828378487676527</v>
      </c>
      <c r="I2042" s="35">
        <f t="shared" si="71"/>
        <v>-2.2229998603145598</v>
      </c>
      <c r="N2042" s="30"/>
      <c r="X2042" s="30"/>
    </row>
    <row r="2043" spans="3:24">
      <c r="C2043" t="s">
        <v>2044</v>
      </c>
      <c r="D2043" s="26">
        <v>2.2966709466336788</v>
      </c>
      <c r="F2043" s="30"/>
      <c r="H2043" s="34">
        <f t="shared" si="70"/>
        <v>0.15546235096947408</v>
      </c>
      <c r="I2043" s="35">
        <f t="shared" si="71"/>
        <v>-1.8613516926295823</v>
      </c>
      <c r="N2043" s="30"/>
      <c r="X2043" s="30"/>
    </row>
    <row r="2044" spans="3:24">
      <c r="C2044" t="s">
        <v>2045</v>
      </c>
      <c r="D2044" s="26">
        <v>0.415687988477774</v>
      </c>
      <c r="F2044" s="30"/>
      <c r="H2044" s="34">
        <f t="shared" si="70"/>
        <v>0.29328217762565956</v>
      </c>
      <c r="I2044" s="35">
        <f t="shared" si="71"/>
        <v>-1.2266200698444552</v>
      </c>
      <c r="N2044" s="30"/>
      <c r="X2044" s="30"/>
    </row>
    <row r="2045" spans="3:24">
      <c r="C2045" t="s">
        <v>2046</v>
      </c>
      <c r="D2045" s="26">
        <v>4.0273382548757235</v>
      </c>
      <c r="F2045" s="30"/>
      <c r="H2045" s="34">
        <f t="shared" si="70"/>
        <v>8.6694937756929172E-2</v>
      </c>
      <c r="I2045" s="35">
        <f t="shared" si="71"/>
        <v>-2.4453597849403215</v>
      </c>
      <c r="N2045" s="30"/>
      <c r="X2045" s="30"/>
    </row>
    <row r="2046" spans="3:24">
      <c r="C2046" t="s">
        <v>2047</v>
      </c>
      <c r="D2046" s="26">
        <v>5.0142761274213274</v>
      </c>
      <c r="F2046" s="30"/>
      <c r="H2046" s="34">
        <f t="shared" si="70"/>
        <v>6.2137924139354352E-2</v>
      </c>
      <c r="I2046" s="35">
        <f t="shared" si="71"/>
        <v>-2.7783987817652194</v>
      </c>
      <c r="N2046" s="30"/>
      <c r="X2046" s="30"/>
    </row>
    <row r="2047" spans="3:24">
      <c r="C2047" t="s">
        <v>2048</v>
      </c>
      <c r="D2047" s="26">
        <v>0.98713620769814592</v>
      </c>
      <c r="F2047" s="30"/>
      <c r="H2047" s="34">
        <f t="shared" si="70"/>
        <v>0.24184616775621406</v>
      </c>
      <c r="I2047" s="35">
        <f t="shared" si="71"/>
        <v>-1.4194534253784259</v>
      </c>
      <c r="N2047" s="30"/>
      <c r="X2047" s="30"/>
    </row>
    <row r="2048" spans="3:24">
      <c r="C2048" t="s">
        <v>2049</v>
      </c>
      <c r="D2048" s="26">
        <v>6.0686694672793724</v>
      </c>
      <c r="F2048" s="30"/>
      <c r="H2048" s="34">
        <f t="shared" si="70"/>
        <v>4.3534549788573518E-2</v>
      </c>
      <c r="I2048" s="35">
        <f t="shared" si="71"/>
        <v>-3.1342004081223553</v>
      </c>
      <c r="N2048" s="30"/>
      <c r="X2048" s="30"/>
    </row>
    <row r="2049" spans="3:24">
      <c r="C2049" t="s">
        <v>2050</v>
      </c>
      <c r="D2049" s="26">
        <v>3.1255335938631497</v>
      </c>
      <c r="F2049" s="30"/>
      <c r="H2049" s="34">
        <f t="shared" si="70"/>
        <v>0.11753152126054763</v>
      </c>
      <c r="I2049" s="35">
        <f t="shared" si="71"/>
        <v>-2.1410487153276114</v>
      </c>
      <c r="N2049" s="30"/>
      <c r="X2049" s="30"/>
    </row>
    <row r="2050" spans="3:24">
      <c r="C2050" t="s">
        <v>2051</v>
      </c>
      <c r="D2050" s="26">
        <v>4.217633512215742</v>
      </c>
      <c r="F2050" s="30"/>
      <c r="H2050" s="34">
        <f t="shared" si="70"/>
        <v>8.1302842105834466E-2</v>
      </c>
      <c r="I2050" s="35">
        <f t="shared" si="71"/>
        <v>-2.509574304788051</v>
      </c>
      <c r="N2050" s="30"/>
      <c r="X2050" s="30"/>
    </row>
    <row r="2051" spans="3:24">
      <c r="C2051" t="s">
        <v>2052</v>
      </c>
      <c r="D2051" s="26">
        <v>0.71970340824806844</v>
      </c>
      <c r="F2051" s="30"/>
      <c r="H2051" s="34">
        <f t="shared" si="70"/>
        <v>0.26468652145216975</v>
      </c>
      <c r="I2051" s="35">
        <f t="shared" si="71"/>
        <v>-1.3292090911355807</v>
      </c>
      <c r="N2051" s="30"/>
      <c r="X2051" s="30"/>
    </row>
    <row r="2052" spans="3:24">
      <c r="C2052" t="s">
        <v>2053</v>
      </c>
      <c r="D2052" s="26">
        <v>0.17006312122758946</v>
      </c>
      <c r="F2052" s="30"/>
      <c r="H2052" s="34">
        <f t="shared" si="70"/>
        <v>0.31862680482873473</v>
      </c>
      <c r="I2052" s="35">
        <f t="shared" si="71"/>
        <v>-1.1437347518727603</v>
      </c>
      <c r="N2052" s="30"/>
      <c r="X2052" s="30"/>
    </row>
    <row r="2053" spans="3:24">
      <c r="C2053" t="s">
        <v>2054</v>
      </c>
      <c r="D2053" s="26">
        <v>0.16393745010993871</v>
      </c>
      <c r="F2053" s="30"/>
      <c r="H2053" s="34">
        <f t="shared" si="70"/>
        <v>0.31928611564309101</v>
      </c>
      <c r="I2053" s="35">
        <f t="shared" si="71"/>
        <v>-1.1416676639428589</v>
      </c>
      <c r="N2053" s="30"/>
      <c r="X2053" s="30"/>
    </row>
    <row r="2054" spans="3:24">
      <c r="C2054" t="s">
        <v>2055</v>
      </c>
      <c r="D2054" s="26">
        <v>1.1577882582944494</v>
      </c>
      <c r="F2054" s="30"/>
      <c r="H2054" s="34">
        <f t="shared" si="70"/>
        <v>0.2283126291928354</v>
      </c>
      <c r="I2054" s="35">
        <f t="shared" si="71"/>
        <v>-1.4770394085671281</v>
      </c>
      <c r="N2054" s="30"/>
      <c r="X2054" s="30"/>
    </row>
    <row r="2055" spans="3:24">
      <c r="C2055" t="s">
        <v>2056</v>
      </c>
      <c r="D2055" s="26">
        <v>2.351872970596101</v>
      </c>
      <c r="F2055" s="30"/>
      <c r="H2055" s="34">
        <f t="shared" si="70"/>
        <v>0.15259324345559677</v>
      </c>
      <c r="I2055" s="35">
        <f t="shared" si="71"/>
        <v>-1.8799794372876428</v>
      </c>
      <c r="N2055" s="30"/>
      <c r="X2055" s="30"/>
    </row>
    <row r="2056" spans="3:24">
      <c r="C2056" t="s">
        <v>2057</v>
      </c>
      <c r="D2056" s="26">
        <v>0.22475626679419036</v>
      </c>
      <c r="F2056" s="30"/>
      <c r="H2056" s="34">
        <f t="shared" si="70"/>
        <v>0.31280015425764501</v>
      </c>
      <c r="I2056" s="35">
        <f t="shared" si="71"/>
        <v>-1.1621907771600637</v>
      </c>
      <c r="N2056" s="30"/>
      <c r="X2056" s="30"/>
    </row>
    <row r="2057" spans="3:24">
      <c r="C2057" t="s">
        <v>2058</v>
      </c>
      <c r="D2057" s="26">
        <v>4.1488049769223831</v>
      </c>
      <c r="F2057" s="30"/>
      <c r="H2057" s="34">
        <f t="shared" si="70"/>
        <v>8.3213279218314562E-2</v>
      </c>
      <c r="I2057" s="35">
        <f t="shared" si="71"/>
        <v>-2.4863483379012972</v>
      </c>
      <c r="N2057" s="30"/>
      <c r="X2057" s="30"/>
    </row>
    <row r="2058" spans="3:24">
      <c r="C2058" t="s">
        <v>2059</v>
      </c>
      <c r="D2058" s="26">
        <v>1.2236378669044727</v>
      </c>
      <c r="F2058" s="30"/>
      <c r="H2058" s="34">
        <f t="shared" ref="H2058:H2121" si="72">lambdagorro*EXP(-lambdagorro*D2058)</f>
        <v>0.22329530491411204</v>
      </c>
      <c r="I2058" s="35">
        <f t="shared" si="71"/>
        <v>-1.4992601462679007</v>
      </c>
      <c r="N2058" s="30"/>
      <c r="X2058" s="30"/>
    </row>
    <row r="2059" spans="3:24">
      <c r="C2059" t="s">
        <v>2060</v>
      </c>
      <c r="D2059" s="26">
        <v>1.975128448078731</v>
      </c>
      <c r="F2059" s="30"/>
      <c r="H2059" s="34">
        <f t="shared" si="72"/>
        <v>0.17327970204639018</v>
      </c>
      <c r="I2059" s="35">
        <f t="shared" ref="I2059:I2122" si="73">LN(H2059)</f>
        <v>-1.752848215223143</v>
      </c>
      <c r="N2059" s="30"/>
      <c r="X2059" s="30"/>
    </row>
    <row r="2060" spans="3:24">
      <c r="C2060" t="s">
        <v>2061</v>
      </c>
      <c r="D2060" s="26">
        <v>3.3977377708769554</v>
      </c>
      <c r="F2060" s="30"/>
      <c r="H2060" s="34">
        <f t="shared" si="72"/>
        <v>0.10721671322847946</v>
      </c>
      <c r="I2060" s="35">
        <f t="shared" si="73"/>
        <v>-2.2329031355155813</v>
      </c>
      <c r="N2060" s="30"/>
      <c r="X2060" s="30"/>
    </row>
    <row r="2061" spans="3:24">
      <c r="C2061" t="s">
        <v>2062</v>
      </c>
      <c r="D2061" s="26">
        <v>1.8166535979257215</v>
      </c>
      <c r="F2061" s="30"/>
      <c r="H2061" s="34">
        <f t="shared" si="72"/>
        <v>0.18279839702944917</v>
      </c>
      <c r="I2061" s="35">
        <f t="shared" si="73"/>
        <v>-1.6993713889860431</v>
      </c>
      <c r="N2061" s="30"/>
      <c r="X2061" s="30"/>
    </row>
    <row r="2062" spans="3:24">
      <c r="C2062" t="s">
        <v>2063</v>
      </c>
      <c r="D2062" s="26">
        <v>3.1641516566508341</v>
      </c>
      <c r="F2062" s="30"/>
      <c r="H2062" s="34">
        <f t="shared" si="72"/>
        <v>0.11600984093110693</v>
      </c>
      <c r="I2062" s="35">
        <f t="shared" si="73"/>
        <v>-2.1540802558611185</v>
      </c>
      <c r="N2062" s="30"/>
      <c r="X2062" s="30"/>
    </row>
    <row r="2063" spans="3:24">
      <c r="C2063" t="s">
        <v>2064</v>
      </c>
      <c r="D2063" s="26">
        <v>0.43053388896986922</v>
      </c>
      <c r="F2063" s="30"/>
      <c r="H2063" s="34">
        <f t="shared" si="72"/>
        <v>0.29181659568855411</v>
      </c>
      <c r="I2063" s="35">
        <f t="shared" si="73"/>
        <v>-1.2316297710063904</v>
      </c>
      <c r="N2063" s="30"/>
      <c r="X2063" s="30"/>
    </row>
    <row r="2064" spans="3:24">
      <c r="C2064" t="s">
        <v>2065</v>
      </c>
      <c r="D2064" s="26">
        <v>7.8862424224650729</v>
      </c>
      <c r="F2064" s="30"/>
      <c r="H2064" s="34">
        <f t="shared" si="72"/>
        <v>2.3575799682603038E-2</v>
      </c>
      <c r="I2064" s="35">
        <f t="shared" si="73"/>
        <v>-3.7475345302488128</v>
      </c>
      <c r="N2064" s="30"/>
      <c r="X2064" s="30"/>
    </row>
    <row r="2065" spans="3:24">
      <c r="C2065" t="s">
        <v>2066</v>
      </c>
      <c r="D2065" s="26">
        <v>6.5622966039663506</v>
      </c>
      <c r="F2065" s="30"/>
      <c r="H2065" s="34">
        <f t="shared" si="72"/>
        <v>3.6854657013758771E-2</v>
      </c>
      <c r="I2065" s="35">
        <f t="shared" si="73"/>
        <v>-3.3007732907535079</v>
      </c>
      <c r="N2065" s="30"/>
      <c r="X2065" s="30"/>
    </row>
    <row r="2066" spans="3:24">
      <c r="C2066" t="s">
        <v>2067</v>
      </c>
      <c r="D2066" s="26">
        <v>0.8700532474054341</v>
      </c>
      <c r="F2066" s="30"/>
      <c r="H2066" s="34">
        <f t="shared" si="72"/>
        <v>0.25159260193558974</v>
      </c>
      <c r="I2066" s="35">
        <f t="shared" si="73"/>
        <v>-1.3799441586597427</v>
      </c>
      <c r="N2066" s="30"/>
      <c r="X2066" s="30"/>
    </row>
    <row r="2067" spans="3:24">
      <c r="C2067" t="s">
        <v>2068</v>
      </c>
      <c r="D2067" s="26">
        <v>0.17464660808861371</v>
      </c>
      <c r="F2067" s="30"/>
      <c r="H2067" s="34">
        <f t="shared" si="72"/>
        <v>0.31813437113664089</v>
      </c>
      <c r="I2067" s="35">
        <f t="shared" si="73"/>
        <v>-1.1452814347072315</v>
      </c>
      <c r="N2067" s="30"/>
      <c r="X2067" s="30"/>
    </row>
    <row r="2068" spans="3:24">
      <c r="C2068" t="s">
        <v>2069</v>
      </c>
      <c r="D2068" s="26">
        <v>2.3727163231699757</v>
      </c>
      <c r="F2068" s="30"/>
      <c r="H2068" s="34">
        <f t="shared" si="72"/>
        <v>0.15152374111503678</v>
      </c>
      <c r="I2068" s="35">
        <f t="shared" si="73"/>
        <v>-1.8870129592800315</v>
      </c>
      <c r="N2068" s="30"/>
      <c r="X2068" s="30"/>
    </row>
    <row r="2069" spans="3:24">
      <c r="C2069" t="s">
        <v>2070</v>
      </c>
      <c r="D2069" s="26">
        <v>1.6981948499573036</v>
      </c>
      <c r="F2069" s="30"/>
      <c r="H2069" s="34">
        <f t="shared" si="72"/>
        <v>0.19025350350117504</v>
      </c>
      <c r="I2069" s="35">
        <f t="shared" si="73"/>
        <v>-1.6593978671606231</v>
      </c>
      <c r="N2069" s="30"/>
      <c r="X2069" s="30"/>
    </row>
    <row r="2070" spans="3:24">
      <c r="C2070" t="s">
        <v>2071</v>
      </c>
      <c r="D2070" s="26">
        <v>4.5835172517553993</v>
      </c>
      <c r="F2070" s="30"/>
      <c r="H2070" s="34">
        <f t="shared" si="72"/>
        <v>7.1859633987389537E-2</v>
      </c>
      <c r="I2070" s="35">
        <f t="shared" si="73"/>
        <v>-2.633040590722072</v>
      </c>
      <c r="N2070" s="30"/>
      <c r="X2070" s="30"/>
    </row>
    <row r="2071" spans="3:24">
      <c r="C2071" t="s">
        <v>2072</v>
      </c>
      <c r="D2071" s="26">
        <v>2.8096580373338571</v>
      </c>
      <c r="F2071" s="30"/>
      <c r="H2071" s="34">
        <f t="shared" si="72"/>
        <v>0.13075139208124609</v>
      </c>
      <c r="I2071" s="35">
        <f t="shared" si="73"/>
        <v>-2.0344575292008868</v>
      </c>
      <c r="N2071" s="30"/>
      <c r="X2071" s="30"/>
    </row>
    <row r="2072" spans="3:24">
      <c r="C2072" t="s">
        <v>2073</v>
      </c>
      <c r="D2072" s="26">
        <v>0.89536333324362383</v>
      </c>
      <c r="F2072" s="30"/>
      <c r="H2072" s="34">
        <f t="shared" si="72"/>
        <v>0.2494529483449342</v>
      </c>
      <c r="I2072" s="35">
        <f t="shared" si="73"/>
        <v>-1.3884849653625611</v>
      </c>
      <c r="N2072" s="30"/>
      <c r="X2072" s="30"/>
    </row>
    <row r="2073" spans="3:24">
      <c r="C2073" t="s">
        <v>2074</v>
      </c>
      <c r="D2073" s="26">
        <v>1.6098946070667919</v>
      </c>
      <c r="F2073" s="30"/>
      <c r="H2073" s="34">
        <f t="shared" si="72"/>
        <v>0.19600771947555529</v>
      </c>
      <c r="I2073" s="35">
        <f t="shared" si="73"/>
        <v>-1.629601235447828</v>
      </c>
      <c r="N2073" s="30"/>
      <c r="X2073" s="30"/>
    </row>
    <row r="2074" spans="3:24">
      <c r="C2074" t="s">
        <v>2075</v>
      </c>
      <c r="D2074" s="26">
        <v>5.2579066855516219</v>
      </c>
      <c r="F2074" s="30"/>
      <c r="H2074" s="34">
        <f t="shared" si="72"/>
        <v>5.7233772496679394E-2</v>
      </c>
      <c r="I2074" s="35">
        <f t="shared" si="73"/>
        <v>-2.8606111265669476</v>
      </c>
      <c r="N2074" s="30"/>
      <c r="X2074" s="30"/>
    </row>
    <row r="2075" spans="3:24">
      <c r="C2075" t="s">
        <v>2076</v>
      </c>
      <c r="D2075" s="26">
        <v>4.4168792978337024</v>
      </c>
      <c r="F2075" s="30"/>
      <c r="H2075" s="34">
        <f t="shared" si="72"/>
        <v>7.6016173548431432E-2</v>
      </c>
      <c r="I2075" s="35">
        <f t="shared" si="73"/>
        <v>-2.5768091514888276</v>
      </c>
      <c r="N2075" s="30"/>
      <c r="X2075" s="30"/>
    </row>
    <row r="2076" spans="3:24">
      <c r="C2076" t="s">
        <v>2077</v>
      </c>
      <c r="D2076" s="26">
        <v>4.4004899576894747</v>
      </c>
      <c r="F2076" s="30"/>
      <c r="H2076" s="34">
        <f t="shared" si="72"/>
        <v>7.643774795848822E-2</v>
      </c>
      <c r="I2076" s="35">
        <f t="shared" si="73"/>
        <v>-2.5712786216023038</v>
      </c>
      <c r="N2076" s="30"/>
      <c r="X2076" s="30"/>
    </row>
    <row r="2077" spans="3:24">
      <c r="C2077" t="s">
        <v>2078</v>
      </c>
      <c r="D2077" s="26">
        <v>3.2623288221188713</v>
      </c>
      <c r="F2077" s="30"/>
      <c r="H2077" s="34">
        <f t="shared" si="72"/>
        <v>0.11222945218014208</v>
      </c>
      <c r="I2077" s="35">
        <f t="shared" si="73"/>
        <v>-2.1872098231906736</v>
      </c>
      <c r="N2077" s="30"/>
      <c r="X2077" s="30"/>
    </row>
    <row r="2078" spans="3:24">
      <c r="C2078" t="s">
        <v>2079</v>
      </c>
      <c r="D2078" s="26">
        <v>2.4947834280050425</v>
      </c>
      <c r="F2078" s="30"/>
      <c r="H2078" s="34">
        <f t="shared" si="72"/>
        <v>0.14540910296604875</v>
      </c>
      <c r="I2078" s="35">
        <f t="shared" si="73"/>
        <v>-1.9282041094734415</v>
      </c>
      <c r="N2078" s="30"/>
      <c r="X2078" s="30"/>
    </row>
    <row r="2079" spans="3:24">
      <c r="C2079" t="s">
        <v>2080</v>
      </c>
      <c r="D2079" s="26">
        <v>4.3798341383693611</v>
      </c>
      <c r="F2079" s="30"/>
      <c r="H2079" s="34">
        <f t="shared" si="72"/>
        <v>7.6972398525351052E-2</v>
      </c>
      <c r="I2079" s="35">
        <f t="shared" si="73"/>
        <v>-2.5643083821005774</v>
      </c>
      <c r="N2079" s="30"/>
      <c r="X2079" s="30"/>
    </row>
    <row r="2080" spans="3:24">
      <c r="C2080" t="s">
        <v>2081</v>
      </c>
      <c r="D2080" s="26">
        <v>0.52261011254154011</v>
      </c>
      <c r="F2080" s="30"/>
      <c r="H2080" s="34">
        <f t="shared" si="72"/>
        <v>0.28288902524111875</v>
      </c>
      <c r="I2080" s="35">
        <f t="shared" si="73"/>
        <v>-1.2627005952018793</v>
      </c>
      <c r="N2080" s="30"/>
      <c r="X2080" s="30"/>
    </row>
    <row r="2081" spans="3:24">
      <c r="C2081" t="s">
        <v>2082</v>
      </c>
      <c r="D2081" s="26">
        <v>0.85127079814240458</v>
      </c>
      <c r="F2081" s="30"/>
      <c r="H2081" s="34">
        <f t="shared" si="72"/>
        <v>0.25319227925977889</v>
      </c>
      <c r="I2081" s="35">
        <f t="shared" si="73"/>
        <v>-1.373606081831928</v>
      </c>
      <c r="N2081" s="30"/>
      <c r="X2081" s="30"/>
    </row>
    <row r="2082" spans="3:24">
      <c r="C2082" t="s">
        <v>2083</v>
      </c>
      <c r="D2082" s="26">
        <v>10.114730317742755</v>
      </c>
      <c r="F2082" s="30"/>
      <c r="H2082" s="34">
        <f t="shared" si="72"/>
        <v>1.1114212642421127E-2</v>
      </c>
      <c r="I2082" s="35">
        <f t="shared" si="73"/>
        <v>-4.4995305714640761</v>
      </c>
      <c r="N2082" s="30"/>
      <c r="X2082" s="30"/>
    </row>
    <row r="2083" spans="3:24">
      <c r="C2083" t="s">
        <v>2084</v>
      </c>
      <c r="D2083" s="26">
        <v>1.7295723562494323</v>
      </c>
      <c r="F2083" s="30"/>
      <c r="H2083" s="34">
        <f t="shared" si="72"/>
        <v>0.1882496812943534</v>
      </c>
      <c r="I2083" s="35">
        <f t="shared" si="73"/>
        <v>-1.6699861052950498</v>
      </c>
      <c r="N2083" s="30"/>
      <c r="X2083" s="30"/>
    </row>
    <row r="2084" spans="3:24">
      <c r="C2084" t="s">
        <v>2085</v>
      </c>
      <c r="D2084" s="26">
        <v>2.7501301483653982</v>
      </c>
      <c r="F2084" s="30"/>
      <c r="H2084" s="34">
        <f t="shared" si="72"/>
        <v>0.13340441696440211</v>
      </c>
      <c r="I2084" s="35">
        <f t="shared" si="73"/>
        <v>-2.0143700353710829</v>
      </c>
      <c r="N2084" s="30"/>
      <c r="X2084" s="30"/>
    </row>
    <row r="2085" spans="3:24">
      <c r="C2085" t="s">
        <v>2086</v>
      </c>
      <c r="D2085" s="26">
        <v>1.6238521329308031</v>
      </c>
      <c r="F2085" s="30"/>
      <c r="H2085" s="34">
        <f t="shared" si="72"/>
        <v>0.19508670904900513</v>
      </c>
      <c r="I2085" s="35">
        <f t="shared" si="73"/>
        <v>-1.6343111574613769</v>
      </c>
      <c r="N2085" s="30"/>
      <c r="X2085" s="30"/>
    </row>
    <row r="2086" spans="3:24">
      <c r="C2086" t="s">
        <v>2087</v>
      </c>
      <c r="D2086" s="26">
        <v>2.2461369589667135</v>
      </c>
      <c r="F2086" s="30"/>
      <c r="H2086" s="34">
        <f t="shared" si="72"/>
        <v>0.15813610989870722</v>
      </c>
      <c r="I2086" s="35">
        <f t="shared" si="73"/>
        <v>-1.8442991617395081</v>
      </c>
      <c r="N2086" s="30"/>
      <c r="X2086" s="30"/>
    </row>
    <row r="2087" spans="3:24">
      <c r="C2087" t="s">
        <v>2088</v>
      </c>
      <c r="D2087" s="26">
        <v>3.1921578782681381</v>
      </c>
      <c r="F2087" s="30"/>
      <c r="H2087" s="34">
        <f t="shared" si="72"/>
        <v>0.11491864165342262</v>
      </c>
      <c r="I2087" s="35">
        <f t="shared" si="73"/>
        <v>-2.163530864872834</v>
      </c>
      <c r="N2087" s="30"/>
      <c r="X2087" s="30"/>
    </row>
    <row r="2088" spans="3:24">
      <c r="C2088" t="s">
        <v>2089</v>
      </c>
      <c r="D2088" s="26">
        <v>6.8329521122313297</v>
      </c>
      <c r="F2088" s="30"/>
      <c r="H2088" s="34">
        <f t="shared" si="72"/>
        <v>3.3637790805988825E-2</v>
      </c>
      <c r="I2088" s="35">
        <f t="shared" si="73"/>
        <v>-3.3921051176751025</v>
      </c>
      <c r="N2088" s="30"/>
      <c r="X2088" s="30"/>
    </row>
    <row r="2089" spans="3:24">
      <c r="C2089" t="s">
        <v>2090</v>
      </c>
      <c r="D2089" s="26">
        <v>5.098610407370531</v>
      </c>
      <c r="F2089" s="30"/>
      <c r="H2089" s="34">
        <f t="shared" si="72"/>
        <v>6.0394507591276875E-2</v>
      </c>
      <c r="I2089" s="35">
        <f t="shared" si="73"/>
        <v>-2.8068571120953645</v>
      </c>
      <c r="N2089" s="30"/>
      <c r="X2089" s="30"/>
    </row>
    <row r="2090" spans="3:24">
      <c r="C2090" t="s">
        <v>2091</v>
      </c>
      <c r="D2090" s="26">
        <v>0.91219346010613067</v>
      </c>
      <c r="F2090" s="30"/>
      <c r="H2090" s="34">
        <f t="shared" si="72"/>
        <v>0.24804025255377118</v>
      </c>
      <c r="I2090" s="35">
        <f t="shared" si="73"/>
        <v>-1.394164237303223</v>
      </c>
      <c r="N2090" s="30"/>
      <c r="X2090" s="30"/>
    </row>
    <row r="2091" spans="3:24">
      <c r="C2091" t="s">
        <v>2092</v>
      </c>
      <c r="D2091" s="26">
        <v>0.41324599822261948</v>
      </c>
      <c r="F2091" s="30"/>
      <c r="H2091" s="34">
        <f t="shared" si="72"/>
        <v>0.29352395397981002</v>
      </c>
      <c r="I2091" s="35">
        <f t="shared" si="73"/>
        <v>-1.2257960281216107</v>
      </c>
      <c r="N2091" s="30"/>
      <c r="X2091" s="30"/>
    </row>
    <row r="2092" spans="3:24">
      <c r="C2092" t="s">
        <v>2093</v>
      </c>
      <c r="D2092" s="26">
        <v>2.9814186503462476</v>
      </c>
      <c r="F2092" s="30"/>
      <c r="H2092" s="34">
        <f t="shared" si="72"/>
        <v>0.12338847180900889</v>
      </c>
      <c r="I2092" s="35">
        <f t="shared" si="73"/>
        <v>-2.0924175931957287</v>
      </c>
      <c r="N2092" s="30"/>
      <c r="X2092" s="30"/>
    </row>
    <row r="2093" spans="3:24">
      <c r="C2093" t="s">
        <v>2094</v>
      </c>
      <c r="D2093" s="26">
        <v>17.852920071162401</v>
      </c>
      <c r="F2093" s="30"/>
      <c r="H2093" s="34">
        <f t="shared" si="72"/>
        <v>8.162762604489377E-4</v>
      </c>
      <c r="I2093" s="35">
        <f t="shared" si="73"/>
        <v>-7.1107577058250628</v>
      </c>
      <c r="N2093" s="30"/>
      <c r="X2093" s="30"/>
    </row>
    <row r="2094" spans="3:24">
      <c r="C2094" t="s">
        <v>2095</v>
      </c>
      <c r="D2094" s="26">
        <v>3.6964437814058764</v>
      </c>
      <c r="F2094" s="30"/>
      <c r="H2094" s="34">
        <f t="shared" si="72"/>
        <v>9.6936368187169469E-2</v>
      </c>
      <c r="I2094" s="35">
        <f t="shared" si="73"/>
        <v>-2.3337005138100517</v>
      </c>
      <c r="N2094" s="30"/>
      <c r="X2094" s="30"/>
    </row>
    <row r="2095" spans="3:24">
      <c r="C2095" t="s">
        <v>2096</v>
      </c>
      <c r="D2095" s="26">
        <v>0.40211582413904862</v>
      </c>
      <c r="F2095" s="30"/>
      <c r="H2095" s="34">
        <f t="shared" si="72"/>
        <v>0.294628456234659</v>
      </c>
      <c r="I2095" s="35">
        <f t="shared" si="73"/>
        <v>-1.2220401868327178</v>
      </c>
      <c r="N2095" s="30"/>
      <c r="X2095" s="30"/>
    </row>
    <row r="2096" spans="3:24">
      <c r="C2096" t="s">
        <v>2097</v>
      </c>
      <c r="D2096" s="26">
        <v>2.8468831823096599</v>
      </c>
      <c r="F2096" s="30"/>
      <c r="H2096" s="34">
        <f t="shared" si="72"/>
        <v>0.12911923049124627</v>
      </c>
      <c r="I2096" s="35">
        <f t="shared" si="73"/>
        <v>-2.0470190341185432</v>
      </c>
      <c r="N2096" s="30"/>
      <c r="X2096" s="30"/>
    </row>
    <row r="2097" spans="3:24">
      <c r="C2097" t="s">
        <v>2098</v>
      </c>
      <c r="D2097" s="26">
        <v>0.31435490431175828</v>
      </c>
      <c r="F2097" s="30"/>
      <c r="H2097" s="34">
        <f t="shared" si="72"/>
        <v>0.30348425499147719</v>
      </c>
      <c r="I2097" s="35">
        <f t="shared" si="73"/>
        <v>-1.1924255479453441</v>
      </c>
      <c r="N2097" s="30"/>
      <c r="X2097" s="30"/>
    </row>
    <row r="2098" spans="3:24">
      <c r="C2098" t="s">
        <v>2099</v>
      </c>
      <c r="D2098" s="26">
        <v>3.5082451114064641</v>
      </c>
      <c r="F2098" s="30"/>
      <c r="H2098" s="34">
        <f t="shared" si="72"/>
        <v>0.10329219311541303</v>
      </c>
      <c r="I2098" s="35">
        <f t="shared" si="73"/>
        <v>-2.270193480587464</v>
      </c>
      <c r="N2098" s="30"/>
      <c r="X2098" s="30"/>
    </row>
    <row r="2099" spans="3:24">
      <c r="C2099" t="s">
        <v>2100</v>
      </c>
      <c r="D2099" s="26">
        <v>5.0306351534758766</v>
      </c>
      <c r="F2099" s="30"/>
      <c r="H2099" s="34">
        <f t="shared" si="72"/>
        <v>6.1795849172970409E-2</v>
      </c>
      <c r="I2099" s="35">
        <f t="shared" si="73"/>
        <v>-2.7839190822601099</v>
      </c>
      <c r="N2099" s="30"/>
      <c r="X2099" s="30"/>
    </row>
    <row r="2100" spans="3:24">
      <c r="C2100" t="s">
        <v>2101</v>
      </c>
      <c r="D2100" s="26">
        <v>1.0573680759679845E-2</v>
      </c>
      <c r="F2100" s="30"/>
      <c r="H2100" s="34">
        <f t="shared" si="72"/>
        <v>0.33624488656898854</v>
      </c>
      <c r="I2100" s="35">
        <f t="shared" si="73"/>
        <v>-1.0899155554114932</v>
      </c>
      <c r="N2100" s="30"/>
      <c r="X2100" s="30"/>
    </row>
    <row r="2101" spans="3:24">
      <c r="C2101" t="s">
        <v>2102</v>
      </c>
      <c r="D2101" s="26">
        <v>0.38134344660047326</v>
      </c>
      <c r="F2101" s="30"/>
      <c r="H2101" s="34">
        <f t="shared" si="72"/>
        <v>0.29670093061544461</v>
      </c>
      <c r="I2101" s="35">
        <f t="shared" si="73"/>
        <v>-1.2150306151367085</v>
      </c>
      <c r="N2101" s="30"/>
      <c r="X2101" s="30"/>
    </row>
    <row r="2102" spans="3:24">
      <c r="C2102" t="s">
        <v>2103</v>
      </c>
      <c r="D2102" s="26">
        <v>2.6260034133778225</v>
      </c>
      <c r="F2102" s="30"/>
      <c r="H2102" s="34">
        <f t="shared" si="72"/>
        <v>0.13911089340545937</v>
      </c>
      <c r="I2102" s="35">
        <f t="shared" si="73"/>
        <v>-1.972483869636267</v>
      </c>
      <c r="N2102" s="30"/>
      <c r="X2102" s="30"/>
    </row>
    <row r="2103" spans="3:24">
      <c r="C2103" t="s">
        <v>2104</v>
      </c>
      <c r="D2103" s="26">
        <v>4.5596860754875088</v>
      </c>
      <c r="F2103" s="30"/>
      <c r="H2103" s="34">
        <f t="shared" si="72"/>
        <v>7.2439841261730767E-2</v>
      </c>
      <c r="I2103" s="35">
        <f t="shared" si="73"/>
        <v>-2.6249988372761894</v>
      </c>
      <c r="N2103" s="30"/>
      <c r="X2103" s="30"/>
    </row>
    <row r="2104" spans="3:24">
      <c r="C2104" t="s">
        <v>2105</v>
      </c>
      <c r="D2104" s="26">
        <v>1.8370958858296107</v>
      </c>
      <c r="F2104" s="30"/>
      <c r="H2104" s="34">
        <f t="shared" si="72"/>
        <v>0.18154175929133112</v>
      </c>
      <c r="I2104" s="35">
        <f t="shared" si="73"/>
        <v>-1.7062695730011694</v>
      </c>
      <c r="N2104" s="30"/>
      <c r="X2104" s="30"/>
    </row>
    <row r="2105" spans="3:24">
      <c r="C2105" t="s">
        <v>2106</v>
      </c>
      <c r="D2105" s="26">
        <v>1.3029756718896479</v>
      </c>
      <c r="F2105" s="30"/>
      <c r="H2105" s="34">
        <f t="shared" si="72"/>
        <v>0.21739649380817641</v>
      </c>
      <c r="I2105" s="35">
        <f t="shared" si="73"/>
        <v>-1.526032432262358</v>
      </c>
      <c r="N2105" s="30"/>
      <c r="X2105" s="30"/>
    </row>
    <row r="2106" spans="3:24">
      <c r="C2106" t="s">
        <v>2107</v>
      </c>
      <c r="D2106" s="26">
        <v>0.23073510932240288</v>
      </c>
      <c r="F2106" s="30"/>
      <c r="H2106" s="34">
        <f t="shared" si="72"/>
        <v>0.31216970328559546</v>
      </c>
      <c r="I2106" s="35">
        <f t="shared" si="73"/>
        <v>-1.1642083182567833</v>
      </c>
      <c r="N2106" s="30"/>
      <c r="X2106" s="30"/>
    </row>
    <row r="2107" spans="3:24">
      <c r="C2107" t="s">
        <v>2108</v>
      </c>
      <c r="D2107" s="26">
        <v>0.16401046179644563</v>
      </c>
      <c r="F2107" s="30"/>
      <c r="H2107" s="34">
        <f t="shared" si="72"/>
        <v>0.31927824930988202</v>
      </c>
      <c r="I2107" s="35">
        <f t="shared" si="73"/>
        <v>-1.1416923015006091</v>
      </c>
      <c r="N2107" s="30"/>
      <c r="X2107" s="30"/>
    </row>
    <row r="2108" spans="3:24">
      <c r="C2108" t="s">
        <v>2109</v>
      </c>
      <c r="D2108" s="26">
        <v>0.46784365218726065</v>
      </c>
      <c r="F2108" s="30"/>
      <c r="H2108" s="34">
        <f t="shared" si="72"/>
        <v>0.28816563861967792</v>
      </c>
      <c r="I2108" s="35">
        <f t="shared" si="73"/>
        <v>-1.2442198300763148</v>
      </c>
      <c r="N2108" s="30"/>
      <c r="X2108" s="30"/>
    </row>
    <row r="2109" spans="3:24">
      <c r="C2109" t="s">
        <v>2110</v>
      </c>
      <c r="D2109" s="26">
        <v>1.1897524096430534</v>
      </c>
      <c r="F2109" s="30"/>
      <c r="H2109" s="34">
        <f t="shared" si="72"/>
        <v>0.22586323716297746</v>
      </c>
      <c r="I2109" s="35">
        <f t="shared" si="73"/>
        <v>-1.4878256081807277</v>
      </c>
      <c r="N2109" s="30"/>
      <c r="X2109" s="30"/>
    </row>
    <row r="2110" spans="3:24">
      <c r="C2110" t="s">
        <v>2111</v>
      </c>
      <c r="D2110" s="26">
        <v>4.1233262534591226</v>
      </c>
      <c r="F2110" s="30"/>
      <c r="H2110" s="34">
        <f t="shared" si="72"/>
        <v>8.3931807528450433E-2</v>
      </c>
      <c r="I2110" s="35">
        <f t="shared" si="73"/>
        <v>-2.4777506249766761</v>
      </c>
      <c r="N2110" s="30"/>
      <c r="X2110" s="30"/>
    </row>
    <row r="2111" spans="3:24">
      <c r="C2111" t="s">
        <v>2112</v>
      </c>
      <c r="D2111" s="26">
        <v>2.3354090750478536</v>
      </c>
      <c r="F2111" s="30"/>
      <c r="H2111" s="34">
        <f t="shared" si="72"/>
        <v>0.15344336327688463</v>
      </c>
      <c r="I2111" s="35">
        <f t="shared" si="73"/>
        <v>-1.8744237489208813</v>
      </c>
      <c r="N2111" s="30"/>
      <c r="X2111" s="30"/>
    </row>
    <row r="2112" spans="3:24">
      <c r="C2112" t="s">
        <v>2113</v>
      </c>
      <c r="D2112" s="26">
        <v>1.8884244458981942</v>
      </c>
      <c r="F2112" s="30"/>
      <c r="H2112" s="34">
        <f t="shared" si="72"/>
        <v>0.17842441197348874</v>
      </c>
      <c r="I2112" s="35">
        <f t="shared" si="73"/>
        <v>-1.7235902297813335</v>
      </c>
      <c r="N2112" s="30"/>
      <c r="X2112" s="30"/>
    </row>
    <row r="2113" spans="3:24">
      <c r="C2113" t="s">
        <v>2114</v>
      </c>
      <c r="D2113" s="26">
        <v>0.90017534998632964</v>
      </c>
      <c r="F2113" s="30"/>
      <c r="H2113" s="34">
        <f t="shared" si="72"/>
        <v>0.24904821546240186</v>
      </c>
      <c r="I2113" s="35">
        <f t="shared" si="73"/>
        <v>-1.3901087648673482</v>
      </c>
      <c r="N2113" s="30"/>
      <c r="X2113" s="30"/>
    </row>
    <row r="2114" spans="3:24">
      <c r="C2114" t="s">
        <v>2115</v>
      </c>
      <c r="D2114" s="26">
        <v>1.3190437934362018</v>
      </c>
      <c r="F2114" s="30"/>
      <c r="H2114" s="34">
        <f t="shared" si="72"/>
        <v>0.21622093042838791</v>
      </c>
      <c r="I2114" s="35">
        <f t="shared" si="73"/>
        <v>-1.5314545679707814</v>
      </c>
      <c r="N2114" s="30"/>
      <c r="X2114" s="30"/>
    </row>
    <row r="2115" spans="3:24">
      <c r="C2115" t="s">
        <v>2116</v>
      </c>
      <c r="D2115" s="26">
        <v>4.5927948745036815</v>
      </c>
      <c r="F2115" s="30"/>
      <c r="H2115" s="34">
        <f t="shared" si="72"/>
        <v>7.16350145483058E-2</v>
      </c>
      <c r="I2115" s="35">
        <f t="shared" si="73"/>
        <v>-2.6361712945474691</v>
      </c>
      <c r="N2115" s="30"/>
      <c r="X2115" s="30"/>
    </row>
    <row r="2116" spans="3:24">
      <c r="C2116" t="s">
        <v>2117</v>
      </c>
      <c r="D2116" s="26">
        <v>9.0355706350690408</v>
      </c>
      <c r="F2116" s="30"/>
      <c r="H2116" s="34">
        <f t="shared" si="72"/>
        <v>1.5996719280582692E-2</v>
      </c>
      <c r="I2116" s="35">
        <f t="shared" si="73"/>
        <v>-4.1353716227305304</v>
      </c>
      <c r="N2116" s="30"/>
      <c r="X2116" s="30"/>
    </row>
    <row r="2117" spans="3:24">
      <c r="C2117" t="s">
        <v>2118</v>
      </c>
      <c r="D2117" s="26">
        <v>2.2533852017341949</v>
      </c>
      <c r="F2117" s="30"/>
      <c r="H2117" s="34">
        <f t="shared" si="72"/>
        <v>0.15774979803510664</v>
      </c>
      <c r="I2117" s="35">
        <f t="shared" si="73"/>
        <v>-1.8467450578462197</v>
      </c>
      <c r="N2117" s="30"/>
      <c r="X2117" s="30"/>
    </row>
    <row r="2118" spans="3:24">
      <c r="C2118" t="s">
        <v>2119</v>
      </c>
      <c r="D2118" s="26">
        <v>1.3080522986330512</v>
      </c>
      <c r="F2118" s="30"/>
      <c r="H2118" s="34">
        <f t="shared" si="72"/>
        <v>0.21702439257982056</v>
      </c>
      <c r="I2118" s="35">
        <f t="shared" si="73"/>
        <v>-1.5277455235570681</v>
      </c>
      <c r="N2118" s="30"/>
      <c r="X2118" s="30"/>
    </row>
    <row r="2119" spans="3:24">
      <c r="C2119" t="s">
        <v>2120</v>
      </c>
      <c r="D2119" s="26">
        <v>1.2225508100439453</v>
      </c>
      <c r="F2119" s="30"/>
      <c r="H2119" s="34">
        <f t="shared" si="72"/>
        <v>0.22337722997727755</v>
      </c>
      <c r="I2119" s="35">
        <f t="shared" si="73"/>
        <v>-1.498893322442012</v>
      </c>
      <c r="N2119" s="30"/>
      <c r="X2119" s="30"/>
    </row>
    <row r="2120" spans="3:24">
      <c r="C2120" t="s">
        <v>2121</v>
      </c>
      <c r="D2120" s="26">
        <v>0.8202163888091103</v>
      </c>
      <c r="F2120" s="30"/>
      <c r="H2120" s="34">
        <f t="shared" si="72"/>
        <v>0.25585948504919592</v>
      </c>
      <c r="I2120" s="35">
        <f t="shared" si="73"/>
        <v>-1.3631268717225073</v>
      </c>
      <c r="N2120" s="30"/>
      <c r="X2120" s="30"/>
    </row>
    <row r="2121" spans="3:24">
      <c r="C2121" t="s">
        <v>2122</v>
      </c>
      <c r="D2121" s="26">
        <v>1.682675113636753</v>
      </c>
      <c r="F2121" s="30"/>
      <c r="H2121" s="34">
        <f t="shared" si="72"/>
        <v>0.19125249085628071</v>
      </c>
      <c r="I2121" s="35">
        <f t="shared" si="73"/>
        <v>-1.6541607822751765</v>
      </c>
      <c r="N2121" s="30"/>
      <c r="X2121" s="30"/>
    </row>
    <row r="2122" spans="3:24">
      <c r="C2122" t="s">
        <v>2123</v>
      </c>
      <c r="D2122" s="26">
        <v>1.2288600954386633</v>
      </c>
      <c r="F2122" s="30"/>
      <c r="H2122" s="34">
        <f t="shared" ref="H2122:H2185" si="74">lambdagorro*EXP(-lambdagorro*D2122)</f>
        <v>0.22290215504634944</v>
      </c>
      <c r="I2122" s="35">
        <f t="shared" si="73"/>
        <v>-1.5010223704165508</v>
      </c>
      <c r="N2122" s="30"/>
      <c r="X2122" s="30"/>
    </row>
    <row r="2123" spans="3:24">
      <c r="C2123" t="s">
        <v>2124</v>
      </c>
      <c r="D2123" s="26">
        <v>0.42020875608925889</v>
      </c>
      <c r="F2123" s="30"/>
      <c r="H2123" s="34">
        <f t="shared" si="74"/>
        <v>0.29283511135020035</v>
      </c>
      <c r="I2123" s="35">
        <f t="shared" ref="I2123:I2186" si="75">LN(H2123)</f>
        <v>-1.2281455882707812</v>
      </c>
      <c r="N2123" s="30"/>
      <c r="X2123" s="30"/>
    </row>
    <row r="2124" spans="3:24">
      <c r="C2124" t="s">
        <v>2125</v>
      </c>
      <c r="D2124" s="26">
        <v>2.4176792104842755</v>
      </c>
      <c r="F2124" s="30"/>
      <c r="H2124" s="34">
        <f t="shared" si="74"/>
        <v>0.14924208792337335</v>
      </c>
      <c r="I2124" s="35">
        <f t="shared" si="75"/>
        <v>-1.9021855403533285</v>
      </c>
      <c r="N2124" s="30"/>
      <c r="X2124" s="30"/>
    </row>
    <row r="2125" spans="3:24">
      <c r="C2125" t="s">
        <v>2126</v>
      </c>
      <c r="D2125" s="26">
        <v>12.742424437960858</v>
      </c>
      <c r="F2125" s="30"/>
      <c r="H2125" s="34">
        <f t="shared" si="74"/>
        <v>4.5791702579055984E-3</v>
      </c>
      <c r="I2125" s="35">
        <f t="shared" si="75"/>
        <v>-5.3862374636648145</v>
      </c>
      <c r="N2125" s="30"/>
      <c r="X2125" s="30"/>
    </row>
    <row r="2126" spans="3:24">
      <c r="C2126" t="s">
        <v>2127</v>
      </c>
      <c r="D2126" s="26">
        <v>0.77516414108281717</v>
      </c>
      <c r="F2126" s="30"/>
      <c r="H2126" s="34">
        <f t="shared" si="74"/>
        <v>0.25977896704822823</v>
      </c>
      <c r="I2126" s="35">
        <f t="shared" si="75"/>
        <v>-1.3479241362668586</v>
      </c>
      <c r="N2126" s="30"/>
      <c r="X2126" s="30"/>
    </row>
    <row r="2127" spans="3:24">
      <c r="C2127" t="s">
        <v>2128</v>
      </c>
      <c r="D2127" s="26">
        <v>0.83209596936999008</v>
      </c>
      <c r="F2127" s="30"/>
      <c r="H2127" s="34">
        <f t="shared" si="74"/>
        <v>0.25483586752961862</v>
      </c>
      <c r="I2127" s="35">
        <f t="shared" si="75"/>
        <v>-1.3671355978062389</v>
      </c>
      <c r="N2127" s="30"/>
      <c r="X2127" s="30"/>
    </row>
    <row r="2128" spans="3:24">
      <c r="C2128" t="s">
        <v>2129</v>
      </c>
      <c r="D2128" s="26">
        <v>10.702394940507089</v>
      </c>
      <c r="F2128" s="30"/>
      <c r="H2128" s="34">
        <f t="shared" si="74"/>
        <v>9.1149796814483184E-3</v>
      </c>
      <c r="I2128" s="35">
        <f t="shared" si="75"/>
        <v>-4.6978360999874766</v>
      </c>
      <c r="N2128" s="30"/>
      <c r="X2128" s="30"/>
    </row>
    <row r="2129" spans="3:24">
      <c r="C2129" t="s">
        <v>2130</v>
      </c>
      <c r="D2129" s="26">
        <v>0.41139076711345179</v>
      </c>
      <c r="F2129" s="30"/>
      <c r="H2129" s="34">
        <f t="shared" si="74"/>
        <v>0.29370776976019458</v>
      </c>
      <c r="I2129" s="35">
        <f t="shared" si="75"/>
        <v>-1.2251699863770762</v>
      </c>
      <c r="N2129" s="30"/>
      <c r="X2129" s="30"/>
    </row>
    <row r="2130" spans="3:24">
      <c r="C2130" t="s">
        <v>2131</v>
      </c>
      <c r="D2130" s="26">
        <v>0.99056224050452379</v>
      </c>
      <c r="F2130" s="30"/>
      <c r="H2130" s="34">
        <f t="shared" si="74"/>
        <v>0.24156673006675078</v>
      </c>
      <c r="I2130" s="35">
        <f t="shared" si="75"/>
        <v>-1.4206095290812681</v>
      </c>
      <c r="N2130" s="30"/>
      <c r="X2130" s="30"/>
    </row>
    <row r="2131" spans="3:24">
      <c r="C2131" t="s">
        <v>2132</v>
      </c>
      <c r="D2131" s="26">
        <v>0.57194076881414402</v>
      </c>
      <c r="F2131" s="30"/>
      <c r="H2131" s="34">
        <f t="shared" si="74"/>
        <v>0.27821889979522707</v>
      </c>
      <c r="I2131" s="35">
        <f t="shared" si="75"/>
        <v>-1.2793470658002428</v>
      </c>
      <c r="N2131" s="30"/>
      <c r="X2131" s="30"/>
    </row>
    <row r="2132" spans="3:24">
      <c r="C2132" t="s">
        <v>2133</v>
      </c>
      <c r="D2132" s="26">
        <v>1.0752964404721059</v>
      </c>
      <c r="F2132" s="30"/>
      <c r="H2132" s="34">
        <f t="shared" si="74"/>
        <v>0.23475735947247528</v>
      </c>
      <c r="I2132" s="35">
        <f t="shared" si="75"/>
        <v>-1.449202811129688</v>
      </c>
      <c r="N2132" s="30"/>
      <c r="X2132" s="30"/>
    </row>
    <row r="2133" spans="3:24">
      <c r="C2133" t="s">
        <v>2134</v>
      </c>
      <c r="D2133" s="26">
        <v>0.38025564830450798</v>
      </c>
      <c r="F2133" s="30"/>
      <c r="H2133" s="34">
        <f t="shared" si="74"/>
        <v>0.29680986181072783</v>
      </c>
      <c r="I2133" s="35">
        <f t="shared" si="75"/>
        <v>-1.2146635411158266</v>
      </c>
      <c r="N2133" s="30"/>
      <c r="X2133" s="30"/>
    </row>
    <row r="2134" spans="3:24">
      <c r="C2134" t="s">
        <v>2135</v>
      </c>
      <c r="D2134" s="26">
        <v>1.4738947276166665</v>
      </c>
      <c r="F2134" s="30"/>
      <c r="H2134" s="34">
        <f t="shared" si="74"/>
        <v>0.20521265101421676</v>
      </c>
      <c r="I2134" s="35">
        <f t="shared" si="75"/>
        <v>-1.58370851546987</v>
      </c>
      <c r="N2134" s="30"/>
      <c r="X2134" s="30"/>
    </row>
    <row r="2135" spans="3:24">
      <c r="C2135" t="s">
        <v>2136</v>
      </c>
      <c r="D2135" s="26">
        <v>2.3340663704008042</v>
      </c>
      <c r="F2135" s="30"/>
      <c r="H2135" s="34">
        <f t="shared" si="74"/>
        <v>0.15351290288953229</v>
      </c>
      <c r="I2135" s="35">
        <f t="shared" si="75"/>
        <v>-1.873970657575291</v>
      </c>
      <c r="N2135" s="30"/>
      <c r="X2135" s="30"/>
    </row>
    <row r="2136" spans="3:24">
      <c r="C2136" t="s">
        <v>2137</v>
      </c>
      <c r="D2136" s="26">
        <v>2.8149162557009131</v>
      </c>
      <c r="F2136" s="30"/>
      <c r="H2136" s="34">
        <f t="shared" si="74"/>
        <v>0.13051959659653947</v>
      </c>
      <c r="I2136" s="35">
        <f t="shared" si="75"/>
        <v>-2.0362318980023737</v>
      </c>
      <c r="N2136" s="30"/>
      <c r="X2136" s="30"/>
    </row>
    <row r="2137" spans="3:24">
      <c r="C2137" t="s">
        <v>2138</v>
      </c>
      <c r="D2137" s="26">
        <v>0.80333257455513452</v>
      </c>
      <c r="F2137" s="30"/>
      <c r="H2137" s="34">
        <f t="shared" si="74"/>
        <v>0.25732137648409303</v>
      </c>
      <c r="I2137" s="35">
        <f t="shared" si="75"/>
        <v>-1.3574294831450291</v>
      </c>
      <c r="N2137" s="30"/>
      <c r="X2137" s="30"/>
    </row>
    <row r="2138" spans="3:24">
      <c r="C2138" t="s">
        <v>2139</v>
      </c>
      <c r="D2138" s="26">
        <v>0.22966251008491007</v>
      </c>
      <c r="F2138" s="30"/>
      <c r="H2138" s="34">
        <f t="shared" si="74"/>
        <v>0.31228271204521119</v>
      </c>
      <c r="I2138" s="35">
        <f t="shared" si="75"/>
        <v>-1.1638463731090829</v>
      </c>
      <c r="N2138" s="30"/>
      <c r="X2138" s="30"/>
    </row>
    <row r="2139" spans="3:24">
      <c r="C2139" t="s">
        <v>2140</v>
      </c>
      <c r="D2139" s="26">
        <v>1.2919644342168486</v>
      </c>
      <c r="F2139" s="30"/>
      <c r="H2139" s="34">
        <f t="shared" si="74"/>
        <v>0.21820577799113958</v>
      </c>
      <c r="I2139" s="35">
        <f t="shared" si="75"/>
        <v>-1.5223167256810604</v>
      </c>
      <c r="N2139" s="30"/>
      <c r="X2139" s="30"/>
    </row>
    <row r="2140" spans="3:24">
      <c r="C2140" t="s">
        <v>2141</v>
      </c>
      <c r="D2140" s="26">
        <v>0.33763343704903487</v>
      </c>
      <c r="F2140" s="30"/>
      <c r="H2140" s="34">
        <f t="shared" si="74"/>
        <v>0.30110964435051812</v>
      </c>
      <c r="I2140" s="35">
        <f t="shared" si="75"/>
        <v>-1.2002808136171148</v>
      </c>
      <c r="N2140" s="30"/>
      <c r="X2140" s="30"/>
    </row>
    <row r="2141" spans="3:24">
      <c r="C2141" t="s">
        <v>2142</v>
      </c>
      <c r="D2141" s="26">
        <v>1.1977528465697951</v>
      </c>
      <c r="F2141" s="30"/>
      <c r="H2141" s="34">
        <f t="shared" si="74"/>
        <v>0.22525429166542027</v>
      </c>
      <c r="I2141" s="35">
        <f t="shared" si="75"/>
        <v>-1.4905253297765468</v>
      </c>
      <c r="N2141" s="30"/>
      <c r="X2141" s="30"/>
    </row>
    <row r="2142" spans="3:24">
      <c r="C2142" t="s">
        <v>2143</v>
      </c>
      <c r="D2142" s="26">
        <v>3.0221662906915276</v>
      </c>
      <c r="F2142" s="30"/>
      <c r="H2142" s="34">
        <f t="shared" si="74"/>
        <v>0.12170347168709889</v>
      </c>
      <c r="I2142" s="35">
        <f t="shared" si="75"/>
        <v>-2.1061677527965266</v>
      </c>
      <c r="N2142" s="30"/>
      <c r="X2142" s="30"/>
    </row>
    <row r="2143" spans="3:24">
      <c r="C2143" t="s">
        <v>2144</v>
      </c>
      <c r="D2143" s="26">
        <v>0.16521447567991066</v>
      </c>
      <c r="F2143" s="30"/>
      <c r="H2143" s="34">
        <f t="shared" si="74"/>
        <v>0.3191485559082432</v>
      </c>
      <c r="I2143" s="35">
        <f t="shared" si="75"/>
        <v>-1.1420985920960629</v>
      </c>
      <c r="N2143" s="30"/>
      <c r="X2143" s="30"/>
    </row>
    <row r="2144" spans="3:24">
      <c r="C2144" t="s">
        <v>2145</v>
      </c>
      <c r="D2144" s="26">
        <v>1.6600160196843725</v>
      </c>
      <c r="F2144" s="30"/>
      <c r="H2144" s="34">
        <f t="shared" si="74"/>
        <v>0.1927204579909953</v>
      </c>
      <c r="I2144" s="35">
        <f t="shared" si="75"/>
        <v>-1.6465145442202953</v>
      </c>
      <c r="N2144" s="30"/>
      <c r="X2144" s="30"/>
    </row>
    <row r="2145" spans="3:24">
      <c r="C2145" t="s">
        <v>2146</v>
      </c>
      <c r="D2145" s="26">
        <v>1.9309076841508097</v>
      </c>
      <c r="F2145" s="30"/>
      <c r="H2145" s="34">
        <f t="shared" si="74"/>
        <v>0.17588479690754957</v>
      </c>
      <c r="I2145" s="35">
        <f t="shared" si="75"/>
        <v>-1.7379260612891778</v>
      </c>
      <c r="N2145" s="30"/>
      <c r="X2145" s="30"/>
    </row>
    <row r="2146" spans="3:24">
      <c r="C2146" t="s">
        <v>2147</v>
      </c>
      <c r="D2146" s="26">
        <v>2.5646851761576066</v>
      </c>
      <c r="F2146" s="30"/>
      <c r="H2146" s="34">
        <f t="shared" si="74"/>
        <v>0.14201931229191753</v>
      </c>
      <c r="I2146" s="35">
        <f t="shared" si="75"/>
        <v>-1.9517922285725602</v>
      </c>
      <c r="N2146" s="30"/>
      <c r="X2146" s="30"/>
    </row>
    <row r="2147" spans="3:24">
      <c r="C2147" t="s">
        <v>2148</v>
      </c>
      <c r="D2147" s="26">
        <v>5.4764031712663579</v>
      </c>
      <c r="F2147" s="30"/>
      <c r="H2147" s="34">
        <f t="shared" si="74"/>
        <v>5.316568764334112E-2</v>
      </c>
      <c r="I2147" s="35">
        <f t="shared" si="75"/>
        <v>-2.93434205982672</v>
      </c>
      <c r="N2147" s="30"/>
      <c r="X2147" s="30"/>
    </row>
    <row r="2148" spans="3:24">
      <c r="C2148" t="s">
        <v>2149</v>
      </c>
      <c r="D2148" s="26">
        <v>1.1747700679277531</v>
      </c>
      <c r="F2148" s="30"/>
      <c r="H2148" s="34">
        <f t="shared" si="74"/>
        <v>0.22700803506415557</v>
      </c>
      <c r="I2148" s="35">
        <f t="shared" si="75"/>
        <v>-1.4827698653687902</v>
      </c>
      <c r="N2148" s="30"/>
      <c r="X2148" s="30"/>
    </row>
    <row r="2149" spans="3:24">
      <c r="C2149" t="s">
        <v>2150</v>
      </c>
      <c r="D2149" s="26">
        <v>0.27264739741079758</v>
      </c>
      <c r="F2149" s="30"/>
      <c r="H2149" s="34">
        <f t="shared" si="74"/>
        <v>0.30778571013227324</v>
      </c>
      <c r="I2149" s="35">
        <f t="shared" si="75"/>
        <v>-1.1783514844761447</v>
      </c>
      <c r="N2149" s="30"/>
      <c r="X2149" s="30"/>
    </row>
    <row r="2150" spans="3:24">
      <c r="C2150" t="s">
        <v>2151</v>
      </c>
      <c r="D2150" s="26">
        <v>1.7741222129257674</v>
      </c>
      <c r="F2150" s="30"/>
      <c r="H2150" s="34">
        <f t="shared" si="74"/>
        <v>0.18544085096327551</v>
      </c>
      <c r="I2150" s="35">
        <f t="shared" si="75"/>
        <v>-1.6850193105138458</v>
      </c>
      <c r="N2150" s="30"/>
      <c r="X2150" s="30"/>
    </row>
    <row r="2151" spans="3:24">
      <c r="C2151" t="s">
        <v>2152</v>
      </c>
      <c r="D2151" s="26">
        <v>6.6258904898628765</v>
      </c>
      <c r="F2151" s="30"/>
      <c r="H2151" s="34">
        <f t="shared" si="74"/>
        <v>3.6072198243300636E-2</v>
      </c>
      <c r="I2151" s="35">
        <f t="shared" si="75"/>
        <v>-3.3222328421116383</v>
      </c>
      <c r="N2151" s="30"/>
      <c r="X2151" s="30"/>
    </row>
    <row r="2152" spans="3:24">
      <c r="C2152" t="s">
        <v>2153</v>
      </c>
      <c r="D2152" s="26">
        <v>3.7954565723093254</v>
      </c>
      <c r="F2152" s="30"/>
      <c r="H2152" s="34">
        <f t="shared" si="74"/>
        <v>9.3751083183284359E-2</v>
      </c>
      <c r="I2152" s="35">
        <f t="shared" si="75"/>
        <v>-2.36711206024333</v>
      </c>
      <c r="N2152" s="30"/>
      <c r="X2152" s="30"/>
    </row>
    <row r="2153" spans="3:24">
      <c r="C2153" t="s">
        <v>2154</v>
      </c>
      <c r="D2153" s="26">
        <v>5.4719481118056059</v>
      </c>
      <c r="F2153" s="30"/>
      <c r="H2153" s="34">
        <f t="shared" si="74"/>
        <v>5.3245674145133488E-2</v>
      </c>
      <c r="I2153" s="35">
        <f t="shared" si="75"/>
        <v>-2.9328387144035912</v>
      </c>
      <c r="N2153" s="30"/>
      <c r="X2153" s="30"/>
    </row>
    <row r="2154" spans="3:24">
      <c r="C2154" t="s">
        <v>2155</v>
      </c>
      <c r="D2154" s="26">
        <v>11.242358741501997</v>
      </c>
      <c r="F2154" s="30"/>
      <c r="H2154" s="34">
        <f t="shared" si="74"/>
        <v>7.5966711038214264E-3</v>
      </c>
      <c r="I2154" s="35">
        <f t="shared" si="75"/>
        <v>-4.8800451403004912</v>
      </c>
      <c r="N2154" s="30"/>
      <c r="X2154" s="30"/>
    </row>
    <row r="2155" spans="3:24">
      <c r="C2155" t="s">
        <v>2156</v>
      </c>
      <c r="D2155" s="26">
        <v>0.86536029845671802</v>
      </c>
      <c r="F2155" s="30"/>
      <c r="H2155" s="34">
        <f t="shared" si="74"/>
        <v>0.25199134477351698</v>
      </c>
      <c r="I2155" s="35">
        <f t="shared" si="75"/>
        <v>-1.3783605381973931</v>
      </c>
      <c r="N2155" s="30"/>
      <c r="X2155" s="30"/>
    </row>
    <row r="2156" spans="3:24">
      <c r="C2156" t="s">
        <v>2157</v>
      </c>
      <c r="D2156" s="26">
        <v>2.8169065774445503</v>
      </c>
      <c r="F2156" s="30"/>
      <c r="H2156" s="34">
        <f t="shared" si="74"/>
        <v>0.13043196545858854</v>
      </c>
      <c r="I2156" s="35">
        <f t="shared" si="75"/>
        <v>-2.0369035256451045</v>
      </c>
      <c r="N2156" s="30"/>
      <c r="X2156" s="30"/>
    </row>
    <row r="2157" spans="3:24">
      <c r="C2157" t="s">
        <v>2158</v>
      </c>
      <c r="D2157" s="26">
        <v>1.5517659822673742</v>
      </c>
      <c r="F2157" s="30"/>
      <c r="H2157" s="34">
        <f t="shared" si="74"/>
        <v>0.1998904287541125</v>
      </c>
      <c r="I2157" s="35">
        <f t="shared" si="75"/>
        <v>-1.6099859187915968</v>
      </c>
      <c r="N2157" s="30"/>
      <c r="X2157" s="30"/>
    </row>
    <row r="2158" spans="3:24">
      <c r="C2158" t="s">
        <v>2159</v>
      </c>
      <c r="D2158" s="26">
        <v>7.5688701236621872E-2</v>
      </c>
      <c r="F2158" s="30"/>
      <c r="H2158" s="34">
        <f t="shared" si="74"/>
        <v>0.32893720630773249</v>
      </c>
      <c r="I2158" s="35">
        <f t="shared" si="75"/>
        <v>-1.1118884087198166</v>
      </c>
      <c r="N2158" s="30"/>
      <c r="X2158" s="30"/>
    </row>
    <row r="2159" spans="3:24">
      <c r="C2159" t="s">
        <v>2160</v>
      </c>
      <c r="D2159" s="26">
        <v>0.9307326257281785</v>
      </c>
      <c r="F2159" s="30"/>
      <c r="H2159" s="34">
        <f t="shared" si="74"/>
        <v>0.24649336101791192</v>
      </c>
      <c r="I2159" s="35">
        <f t="shared" si="75"/>
        <v>-1.4004202188523072</v>
      </c>
      <c r="N2159" s="30"/>
      <c r="X2159" s="30"/>
    </row>
    <row r="2160" spans="3:24">
      <c r="C2160" t="s">
        <v>2161</v>
      </c>
      <c r="D2160" s="26">
        <v>4.1563009569332428</v>
      </c>
      <c r="F2160" s="30"/>
      <c r="H2160" s="34">
        <f t="shared" si="74"/>
        <v>8.3003057697060817E-2</v>
      </c>
      <c r="I2160" s="35">
        <f t="shared" si="75"/>
        <v>-2.488877832140481</v>
      </c>
      <c r="N2160" s="30"/>
      <c r="X2160" s="30"/>
    </row>
    <row r="2161" spans="3:24">
      <c r="C2161" t="s">
        <v>2162</v>
      </c>
      <c r="D2161" s="26">
        <v>7.0205036836583883</v>
      </c>
      <c r="F2161" s="30"/>
      <c r="H2161" s="34">
        <f t="shared" si="74"/>
        <v>3.1574868053740698E-2</v>
      </c>
      <c r="I2161" s="35">
        <f t="shared" si="75"/>
        <v>-3.4553937895748774</v>
      </c>
      <c r="N2161" s="30"/>
      <c r="X2161" s="30"/>
    </row>
    <row r="2162" spans="3:24">
      <c r="C2162" t="s">
        <v>2163</v>
      </c>
      <c r="D2162" s="26">
        <v>5.2900649425605408</v>
      </c>
      <c r="F2162" s="30"/>
      <c r="H2162" s="34">
        <f t="shared" si="74"/>
        <v>5.6616046521391031E-2</v>
      </c>
      <c r="I2162" s="35">
        <f t="shared" si="75"/>
        <v>-2.8714628265085702</v>
      </c>
      <c r="N2162" s="30"/>
      <c r="X2162" s="30"/>
    </row>
    <row r="2163" spans="3:24">
      <c r="C2163" t="s">
        <v>2164</v>
      </c>
      <c r="D2163" s="26">
        <v>7.0000280399738166</v>
      </c>
      <c r="F2163" s="30"/>
      <c r="H2163" s="34">
        <f t="shared" si="74"/>
        <v>3.1793788140882691E-2</v>
      </c>
      <c r="I2163" s="35">
        <f t="shared" si="75"/>
        <v>-3.4484843497593145</v>
      </c>
      <c r="N2163" s="30"/>
      <c r="X2163" s="30"/>
    </row>
    <row r="2164" spans="3:24">
      <c r="C2164" t="s">
        <v>2165</v>
      </c>
      <c r="D2164" s="26">
        <v>6.9613423536939365</v>
      </c>
      <c r="F2164" s="30"/>
      <c r="H2164" s="34">
        <f t="shared" si="74"/>
        <v>3.2211556609768398E-2</v>
      </c>
      <c r="I2164" s="35">
        <f t="shared" si="75"/>
        <v>-3.435429989896821</v>
      </c>
      <c r="N2164" s="30"/>
      <c r="X2164" s="30"/>
    </row>
    <row r="2165" spans="3:24">
      <c r="C2165" t="s">
        <v>2166</v>
      </c>
      <c r="D2165" s="26">
        <v>3.5678024137064335</v>
      </c>
      <c r="F2165" s="30"/>
      <c r="H2165" s="34">
        <f t="shared" si="74"/>
        <v>0.10123700773952859</v>
      </c>
      <c r="I2165" s="35">
        <f t="shared" si="75"/>
        <v>-2.2902908998509672</v>
      </c>
      <c r="N2165" s="30"/>
      <c r="X2165" s="30"/>
    </row>
    <row r="2166" spans="3:24">
      <c r="C2166" t="s">
        <v>2167</v>
      </c>
      <c r="D2166" s="26">
        <v>1.5722476948437998</v>
      </c>
      <c r="F2166" s="30"/>
      <c r="H2166" s="34">
        <f t="shared" si="74"/>
        <v>0.19851365177490327</v>
      </c>
      <c r="I2166" s="35">
        <f t="shared" si="75"/>
        <v>-1.6168974065351109</v>
      </c>
      <c r="N2166" s="30"/>
      <c r="X2166" s="30"/>
    </row>
    <row r="2167" spans="3:24">
      <c r="C2167" t="s">
        <v>2168</v>
      </c>
      <c r="D2167" s="26">
        <v>1.6308564983377747</v>
      </c>
      <c r="F2167" s="30"/>
      <c r="H2167" s="34">
        <f t="shared" si="74"/>
        <v>0.19462614651732824</v>
      </c>
      <c r="I2167" s="35">
        <f t="shared" si="75"/>
        <v>-1.6366747579406209</v>
      </c>
      <c r="N2167" s="30"/>
      <c r="X2167" s="30"/>
    </row>
    <row r="2168" spans="3:24">
      <c r="C2168" t="s">
        <v>2169</v>
      </c>
      <c r="D2168" s="26">
        <v>6.3139039009703701</v>
      </c>
      <c r="F2168" s="30"/>
      <c r="H2168" s="34">
        <f t="shared" si="74"/>
        <v>4.0076947890137819E-2</v>
      </c>
      <c r="I2168" s="35">
        <f t="shared" si="75"/>
        <v>-3.2169539755507834</v>
      </c>
      <c r="N2168" s="30"/>
      <c r="X2168" s="30"/>
    </row>
    <row r="2169" spans="3:24">
      <c r="C2169" t="s">
        <v>2170</v>
      </c>
      <c r="D2169" s="26">
        <v>2.3432022321409001</v>
      </c>
      <c r="F2169" s="30"/>
      <c r="H2169" s="34">
        <f t="shared" si="74"/>
        <v>0.15304037177190899</v>
      </c>
      <c r="I2169" s="35">
        <f t="shared" si="75"/>
        <v>-1.8770535246064293</v>
      </c>
      <c r="N2169" s="30"/>
      <c r="X2169" s="30"/>
    </row>
    <row r="2170" spans="3:24">
      <c r="C2170" t="s">
        <v>2171</v>
      </c>
      <c r="D2170" s="26">
        <v>0.88616272255625828</v>
      </c>
      <c r="F2170" s="30"/>
      <c r="H2170" s="34">
        <f t="shared" si="74"/>
        <v>0.25022863250984145</v>
      </c>
      <c r="I2170" s="35">
        <f t="shared" si="75"/>
        <v>-1.3853802490083356</v>
      </c>
      <c r="N2170" s="30"/>
      <c r="X2170" s="30"/>
    </row>
    <row r="2171" spans="3:24">
      <c r="C2171" t="s">
        <v>2172</v>
      </c>
      <c r="D2171" s="26">
        <v>5.888589015007339</v>
      </c>
      <c r="F2171" s="30"/>
      <c r="H2171" s="34">
        <f t="shared" si="74"/>
        <v>4.6262071612324679E-2</v>
      </c>
      <c r="I2171" s="35">
        <f t="shared" si="75"/>
        <v>-3.0734328412462744</v>
      </c>
      <c r="N2171" s="30"/>
      <c r="X2171" s="30"/>
    </row>
    <row r="2172" spans="3:24">
      <c r="C2172" t="s">
        <v>2173</v>
      </c>
      <c r="D2172" s="26">
        <v>0.73093849885002782</v>
      </c>
      <c r="F2172" s="30"/>
      <c r="H2172" s="34">
        <f t="shared" si="74"/>
        <v>0.26368492983277109</v>
      </c>
      <c r="I2172" s="35">
        <f t="shared" si="75"/>
        <v>-1.3330003361646752</v>
      </c>
      <c r="N2172" s="30"/>
      <c r="X2172" s="30"/>
    </row>
    <row r="2173" spans="3:24">
      <c r="C2173" t="s">
        <v>2174</v>
      </c>
      <c r="D2173" s="26">
        <v>3.0126485928071567</v>
      </c>
      <c r="F2173" s="30"/>
      <c r="H2173" s="34">
        <f t="shared" si="74"/>
        <v>0.12209497708922874</v>
      </c>
      <c r="I2173" s="35">
        <f t="shared" si="75"/>
        <v>-2.1029560363920101</v>
      </c>
      <c r="N2173" s="30"/>
      <c r="X2173" s="30"/>
    </row>
    <row r="2174" spans="3:24">
      <c r="C2174" t="s">
        <v>2175</v>
      </c>
      <c r="D2174" s="26">
        <v>4.0626450171812651</v>
      </c>
      <c r="F2174" s="30"/>
      <c r="H2174" s="34">
        <f t="shared" si="74"/>
        <v>8.5668169695681751E-2</v>
      </c>
      <c r="I2174" s="35">
        <f t="shared" si="75"/>
        <v>-2.4572739378231612</v>
      </c>
      <c r="N2174" s="30"/>
      <c r="X2174" s="30"/>
    </row>
    <row r="2175" spans="3:24">
      <c r="C2175" t="s">
        <v>2176</v>
      </c>
      <c r="D2175" s="26">
        <v>3.1206595117267959</v>
      </c>
      <c r="F2175" s="30"/>
      <c r="H2175" s="34">
        <f t="shared" si="74"/>
        <v>0.11772498949849265</v>
      </c>
      <c r="I2175" s="35">
        <f t="shared" si="75"/>
        <v>-2.1394039720562379</v>
      </c>
      <c r="N2175" s="30"/>
      <c r="X2175" s="30"/>
    </row>
    <row r="2176" spans="3:24">
      <c r="C2176" t="s">
        <v>2177</v>
      </c>
      <c r="D2176" s="26">
        <v>3.2904890525888524</v>
      </c>
      <c r="F2176" s="30"/>
      <c r="H2176" s="34">
        <f t="shared" si="74"/>
        <v>0.11116803405868905</v>
      </c>
      <c r="I2176" s="35">
        <f t="shared" si="75"/>
        <v>-2.1967124019922051</v>
      </c>
      <c r="N2176" s="30"/>
      <c r="X2176" s="30"/>
    </row>
    <row r="2177" spans="3:24">
      <c r="C2177" t="s">
        <v>2178</v>
      </c>
      <c r="D2177" s="26">
        <v>2.9649666903182395</v>
      </c>
      <c r="F2177" s="30"/>
      <c r="H2177" s="34">
        <f t="shared" si="74"/>
        <v>0.12407538774452449</v>
      </c>
      <c r="I2177" s="35">
        <f t="shared" si="75"/>
        <v>-2.0868659324317145</v>
      </c>
      <c r="N2177" s="30"/>
      <c r="X2177" s="30"/>
    </row>
    <row r="2178" spans="3:24">
      <c r="C2178" t="s">
        <v>2179</v>
      </c>
      <c r="D2178" s="26">
        <v>2.4845898785790981</v>
      </c>
      <c r="F2178" s="30"/>
      <c r="H2178" s="34">
        <f t="shared" si="74"/>
        <v>0.14591013957125079</v>
      </c>
      <c r="I2178" s="35">
        <f t="shared" si="75"/>
        <v>-1.9247643291495338</v>
      </c>
      <c r="N2178" s="30"/>
      <c r="X2178" s="30"/>
    </row>
    <row r="2179" spans="3:24">
      <c r="C2179" t="s">
        <v>2180</v>
      </c>
      <c r="D2179" s="26">
        <v>4.6943242318323577</v>
      </c>
      <c r="F2179" s="30"/>
      <c r="H2179" s="34">
        <f t="shared" si="74"/>
        <v>6.9222311473234585E-2</v>
      </c>
      <c r="I2179" s="35">
        <f t="shared" si="75"/>
        <v>-2.6704320481912669</v>
      </c>
      <c r="N2179" s="30"/>
      <c r="X2179" s="30"/>
    </row>
    <row r="2180" spans="3:24">
      <c r="C2180" t="s">
        <v>2181</v>
      </c>
      <c r="D2180" s="26">
        <v>0.21883529371165245</v>
      </c>
      <c r="F2180" s="30"/>
      <c r="H2180" s="34">
        <f t="shared" si="74"/>
        <v>0.31342575788112309</v>
      </c>
      <c r="I2180" s="35">
        <f t="shared" si="75"/>
        <v>-1.1601927639208418</v>
      </c>
      <c r="N2180" s="30"/>
      <c r="X2180" s="30"/>
    </row>
    <row r="2181" spans="3:24">
      <c r="C2181" t="s">
        <v>2182</v>
      </c>
      <c r="D2181" s="26">
        <v>1.2727101442317958</v>
      </c>
      <c r="F2181" s="30"/>
      <c r="H2181" s="34">
        <f t="shared" si="74"/>
        <v>0.21962814170297257</v>
      </c>
      <c r="I2181" s="35">
        <f t="shared" si="75"/>
        <v>-1.5158194277258628</v>
      </c>
      <c r="N2181" s="30"/>
      <c r="X2181" s="30"/>
    </row>
    <row r="2182" spans="3:24">
      <c r="C2182" t="s">
        <v>2183</v>
      </c>
      <c r="D2182" s="26">
        <v>0.71656926951251876</v>
      </c>
      <c r="F2182" s="30"/>
      <c r="H2182" s="34">
        <f t="shared" si="74"/>
        <v>0.26496660332034949</v>
      </c>
      <c r="I2182" s="35">
        <f t="shared" si="75"/>
        <v>-1.3281514861439867</v>
      </c>
      <c r="N2182" s="30"/>
      <c r="X2182" s="30"/>
    </row>
    <row r="2183" spans="3:24">
      <c r="C2183" t="s">
        <v>2184</v>
      </c>
      <c r="D2183" s="26">
        <v>2.9908731313317585</v>
      </c>
      <c r="F2183" s="30"/>
      <c r="H2183" s="34">
        <f t="shared" si="74"/>
        <v>0.1229954424852131</v>
      </c>
      <c r="I2183" s="35">
        <f t="shared" si="75"/>
        <v>-2.0956079772619449</v>
      </c>
      <c r="N2183" s="30"/>
      <c r="X2183" s="30"/>
    </row>
    <row r="2184" spans="3:24">
      <c r="C2184" t="s">
        <v>2185</v>
      </c>
      <c r="D2184" s="26">
        <v>2.2924510975987369</v>
      </c>
      <c r="F2184" s="30"/>
      <c r="H2184" s="34">
        <f t="shared" si="74"/>
        <v>0.15568388307186101</v>
      </c>
      <c r="I2184" s="35">
        <f t="shared" si="75"/>
        <v>-1.8599277182048046</v>
      </c>
      <c r="N2184" s="30"/>
      <c r="X2184" s="30"/>
    </row>
    <row r="2185" spans="3:24">
      <c r="C2185" t="s">
        <v>2186</v>
      </c>
      <c r="D2185" s="26">
        <v>2.3358265484869896</v>
      </c>
      <c r="F2185" s="30"/>
      <c r="H2185" s="34">
        <f t="shared" si="74"/>
        <v>0.15342174845588444</v>
      </c>
      <c r="I2185" s="35">
        <f t="shared" si="75"/>
        <v>-1.8745646239842852</v>
      </c>
      <c r="N2185" s="30"/>
      <c r="X2185" s="30"/>
    </row>
    <row r="2186" spans="3:24">
      <c r="C2186" t="s">
        <v>2187</v>
      </c>
      <c r="D2186" s="26">
        <v>1.7253830446954064</v>
      </c>
      <c r="F2186" s="30"/>
      <c r="H2186" s="34">
        <f t="shared" ref="H2186:H2221" si="76">lambdagorro*EXP(-lambdagorro*D2186)</f>
        <v>0.18851599234909097</v>
      </c>
      <c r="I2186" s="35">
        <f t="shared" si="75"/>
        <v>-1.668572435644557</v>
      </c>
      <c r="N2186" s="30"/>
      <c r="X2186" s="30"/>
    </row>
    <row r="2187" spans="3:24">
      <c r="C2187" t="s">
        <v>2188</v>
      </c>
      <c r="D2187" s="26">
        <v>3.0253849467946532</v>
      </c>
      <c r="F2187" s="30"/>
      <c r="H2187" s="34">
        <f t="shared" si="76"/>
        <v>0.12157135825007263</v>
      </c>
      <c r="I2187" s="35">
        <f t="shared" ref="I2187:I2221" si="77">LN(H2187)</f>
        <v>-2.1072538779007788</v>
      </c>
      <c r="N2187" s="30"/>
      <c r="X2187" s="30"/>
    </row>
    <row r="2188" spans="3:24">
      <c r="C2188" t="s">
        <v>2189</v>
      </c>
      <c r="D2188" s="26">
        <v>0.88231124948885342</v>
      </c>
      <c r="F2188" s="30"/>
      <c r="H2188" s="34">
        <f t="shared" si="76"/>
        <v>0.25055405786865809</v>
      </c>
      <c r="I2188" s="35">
        <f t="shared" si="77"/>
        <v>-1.3840805818637787</v>
      </c>
      <c r="N2188" s="30"/>
      <c r="X2188" s="30"/>
    </row>
    <row r="2189" spans="3:24">
      <c r="C2189" t="s">
        <v>2190</v>
      </c>
      <c r="D2189" s="26">
        <v>1.4011409804294259</v>
      </c>
      <c r="F2189" s="30"/>
      <c r="H2189" s="34">
        <f t="shared" si="76"/>
        <v>0.21031308059649545</v>
      </c>
      <c r="I2189" s="35">
        <f t="shared" si="77"/>
        <v>-1.5591579985097752</v>
      </c>
      <c r="N2189" s="30"/>
      <c r="X2189" s="30"/>
    </row>
    <row r="2190" spans="3:24">
      <c r="C2190" t="s">
        <v>2191</v>
      </c>
      <c r="D2190" s="26">
        <v>3.0090726911954286</v>
      </c>
      <c r="F2190" s="30"/>
      <c r="H2190" s="34">
        <f t="shared" si="76"/>
        <v>0.12224239514744872</v>
      </c>
      <c r="I2190" s="35">
        <f t="shared" si="77"/>
        <v>-2.1017493599449475</v>
      </c>
      <c r="N2190" s="30"/>
      <c r="X2190" s="30"/>
    </row>
    <row r="2191" spans="3:24">
      <c r="C2191" t="s">
        <v>2192</v>
      </c>
      <c r="D2191" s="26">
        <v>3.4549329370704176</v>
      </c>
      <c r="F2191" s="30"/>
      <c r="H2191" s="34">
        <f t="shared" si="76"/>
        <v>0.10516723731182845</v>
      </c>
      <c r="I2191" s="35">
        <f t="shared" si="77"/>
        <v>-2.2522034595807354</v>
      </c>
      <c r="N2191" s="30"/>
      <c r="X2191" s="30"/>
    </row>
    <row r="2192" spans="3:24">
      <c r="C2192" t="s">
        <v>2193</v>
      </c>
      <c r="D2192" s="26">
        <v>3.0417825518289812</v>
      </c>
      <c r="F2192" s="30"/>
      <c r="H2192" s="34">
        <f t="shared" si="76"/>
        <v>0.12090052284691753</v>
      </c>
      <c r="I2192" s="35">
        <f t="shared" si="77"/>
        <v>-2.1127871967477674</v>
      </c>
      <c r="N2192" s="30"/>
      <c r="X2192" s="30"/>
    </row>
    <row r="2193" spans="3:24">
      <c r="C2193" t="s">
        <v>2194</v>
      </c>
      <c r="D2193" s="26">
        <v>0.4444002469655402</v>
      </c>
      <c r="F2193" s="30"/>
      <c r="H2193" s="34">
        <f t="shared" si="76"/>
        <v>0.29045432942951943</v>
      </c>
      <c r="I2193" s="35">
        <f t="shared" si="77"/>
        <v>-1.2363089287172824</v>
      </c>
      <c r="N2193" s="30"/>
      <c r="X2193" s="30"/>
    </row>
    <row r="2194" spans="3:24">
      <c r="C2194" t="s">
        <v>2195</v>
      </c>
      <c r="D2194" s="26">
        <v>0.73862477857254794</v>
      </c>
      <c r="F2194" s="30"/>
      <c r="H2194" s="34">
        <f t="shared" si="76"/>
        <v>0.26300189370611865</v>
      </c>
      <c r="I2194" s="35">
        <f t="shared" si="77"/>
        <v>-1.3355940464268024</v>
      </c>
      <c r="N2194" s="30"/>
      <c r="X2194" s="30"/>
    </row>
    <row r="2195" spans="3:24">
      <c r="C2195" t="s">
        <v>2196</v>
      </c>
      <c r="D2195" s="26">
        <v>6.5892048477023941</v>
      </c>
      <c r="F2195" s="30"/>
      <c r="H2195" s="34">
        <f t="shared" si="76"/>
        <v>3.6521527757747231E-2</v>
      </c>
      <c r="I2195" s="35">
        <f t="shared" si="77"/>
        <v>-3.3098533906761682</v>
      </c>
      <c r="N2195" s="30"/>
      <c r="X2195" s="30"/>
    </row>
    <row r="2196" spans="3:24">
      <c r="C2196" t="s">
        <v>2197</v>
      </c>
      <c r="D2196" s="26">
        <v>7.9406024560973147</v>
      </c>
      <c r="F2196" s="30"/>
      <c r="H2196" s="34">
        <f t="shared" si="76"/>
        <v>2.3147276573355281E-2</v>
      </c>
      <c r="I2196" s="35">
        <f t="shared" si="77"/>
        <v>-3.7658781479899721</v>
      </c>
      <c r="N2196" s="30"/>
      <c r="X2196" s="30"/>
    </row>
    <row r="2197" spans="3:24">
      <c r="C2197" t="s">
        <v>2198</v>
      </c>
      <c r="D2197" s="26">
        <v>0.84872791510546874</v>
      </c>
      <c r="F2197" s="30"/>
      <c r="H2197" s="34">
        <f t="shared" si="76"/>
        <v>0.2534096336730039</v>
      </c>
      <c r="I2197" s="35">
        <f t="shared" si="77"/>
        <v>-1.3727479941658018</v>
      </c>
      <c r="N2197" s="30"/>
      <c r="X2197" s="30"/>
    </row>
    <row r="2198" spans="3:24">
      <c r="C2198" t="s">
        <v>2199</v>
      </c>
      <c r="D2198" s="26">
        <v>0.42951814931441712</v>
      </c>
      <c r="F2198" s="30"/>
      <c r="H2198" s="34">
        <f t="shared" si="76"/>
        <v>0.29191663532406736</v>
      </c>
      <c r="I2198" s="35">
        <f t="shared" si="77"/>
        <v>-1.2312870129409668</v>
      </c>
      <c r="N2198" s="30"/>
      <c r="X2198" s="30"/>
    </row>
    <row r="2199" spans="3:24">
      <c r="C2199" t="s">
        <v>2200</v>
      </c>
      <c r="D2199" s="26">
        <v>1.206933922139994</v>
      </c>
      <c r="F2199" s="30"/>
      <c r="H2199" s="34">
        <f t="shared" si="76"/>
        <v>0.22455750579447506</v>
      </c>
      <c r="I2199" s="35">
        <f t="shared" si="77"/>
        <v>-1.4936234540685915</v>
      </c>
      <c r="N2199" s="30"/>
      <c r="X2199" s="30"/>
    </row>
    <row r="2200" spans="3:24">
      <c r="C2200" t="s">
        <v>2201</v>
      </c>
      <c r="D2200" s="26">
        <v>0.35703842356196669</v>
      </c>
      <c r="F2200" s="30"/>
      <c r="H2200" s="34">
        <f t="shared" si="76"/>
        <v>0.2991443746918821</v>
      </c>
      <c r="I2200" s="35">
        <f t="shared" si="77"/>
        <v>-1.2068289636288259</v>
      </c>
      <c r="N2200" s="30"/>
      <c r="X2200" s="30"/>
    </row>
    <row r="2201" spans="3:24">
      <c r="C2201" t="s">
        <v>2202</v>
      </c>
      <c r="D2201" s="26">
        <v>5.1593003258955905</v>
      </c>
      <c r="F2201" s="30"/>
      <c r="H2201" s="34">
        <f t="shared" si="76"/>
        <v>5.9170230363955328E-2</v>
      </c>
      <c r="I2201" s="35">
        <f t="shared" si="77"/>
        <v>-2.8273367290451499</v>
      </c>
      <c r="N2201" s="30"/>
      <c r="X2201" s="30"/>
    </row>
    <row r="2202" spans="3:24">
      <c r="C2202" t="s">
        <v>2203</v>
      </c>
      <c r="D2202" s="26">
        <v>2.9357326762947062</v>
      </c>
      <c r="F2202" s="30"/>
      <c r="H2202" s="34">
        <f t="shared" si="76"/>
        <v>0.12530543917068149</v>
      </c>
      <c r="I2202" s="35">
        <f t="shared" si="77"/>
        <v>-2.0770010088388542</v>
      </c>
      <c r="N2202" s="30"/>
      <c r="X2202" s="30"/>
    </row>
    <row r="2203" spans="3:24">
      <c r="C2203" t="s">
        <v>2204</v>
      </c>
      <c r="D2203" s="26">
        <v>1.414870117764861</v>
      </c>
      <c r="F2203" s="30"/>
      <c r="H2203" s="34">
        <f t="shared" si="76"/>
        <v>0.2093409845290139</v>
      </c>
      <c r="I2203" s="35">
        <f t="shared" si="77"/>
        <v>-1.5637908515521568</v>
      </c>
      <c r="N2203" s="30"/>
      <c r="X2203" s="30"/>
    </row>
    <row r="2204" spans="3:24">
      <c r="C2204" t="s">
        <v>2205</v>
      </c>
      <c r="D2204" s="26">
        <v>1.4077349642478176</v>
      </c>
      <c r="F2204" s="30"/>
      <c r="H2204" s="34">
        <f t="shared" si="76"/>
        <v>0.20984562932221387</v>
      </c>
      <c r="I2204" s="35">
        <f t="shared" si="77"/>
        <v>-1.5613831170476751</v>
      </c>
      <c r="N2204" s="30"/>
      <c r="X2204" s="30"/>
    </row>
    <row r="2205" spans="3:24">
      <c r="C2205" t="s">
        <v>2206</v>
      </c>
      <c r="D2205" s="26">
        <v>0.46171244226961361</v>
      </c>
      <c r="F2205" s="30"/>
      <c r="H2205" s="34">
        <f t="shared" si="76"/>
        <v>0.28876245811314949</v>
      </c>
      <c r="I2205" s="35">
        <f t="shared" si="77"/>
        <v>-1.2421508730962474</v>
      </c>
      <c r="N2205" s="30"/>
      <c r="X2205" s="30"/>
    </row>
    <row r="2206" spans="3:24">
      <c r="C2206" t="s">
        <v>2207</v>
      </c>
      <c r="D2206" s="26">
        <v>1.5878632040733247</v>
      </c>
      <c r="F2206" s="30"/>
      <c r="H2206" s="34">
        <f t="shared" si="76"/>
        <v>0.19747035450510098</v>
      </c>
      <c r="I2206" s="35">
        <f t="shared" si="77"/>
        <v>-1.6221668096792998</v>
      </c>
      <c r="N2206" s="30"/>
      <c r="X2206" s="30"/>
    </row>
    <row r="2207" spans="3:24">
      <c r="C2207" t="s">
        <v>2208</v>
      </c>
      <c r="D2207" s="26">
        <v>3.7133164180428304</v>
      </c>
      <c r="F2207" s="30"/>
      <c r="H2207" s="34">
        <f t="shared" si="76"/>
        <v>9.6386017888401621E-2</v>
      </c>
      <c r="I2207" s="35">
        <f t="shared" si="77"/>
        <v>-2.3393941305367751</v>
      </c>
      <c r="N2207" s="30"/>
      <c r="X2207" s="30"/>
    </row>
    <row r="2208" spans="3:24">
      <c r="C2208" t="s">
        <v>2209</v>
      </c>
      <c r="D2208" s="26">
        <v>3.0172688824518805</v>
      </c>
      <c r="F2208" s="30"/>
      <c r="H2208" s="34">
        <f t="shared" si="76"/>
        <v>0.12190476690590506</v>
      </c>
      <c r="I2208" s="35">
        <f t="shared" si="77"/>
        <v>-2.1045151382069505</v>
      </c>
      <c r="N2208" s="30"/>
      <c r="X2208" s="30"/>
    </row>
    <row r="2209" spans="3:24">
      <c r="C2209" t="s">
        <v>2210</v>
      </c>
      <c r="D2209" s="26">
        <v>3.1793543536465236</v>
      </c>
      <c r="F2209" s="30"/>
      <c r="H2209" s="34">
        <f t="shared" si="76"/>
        <v>0.1154162226940124</v>
      </c>
      <c r="I2209" s="35">
        <f t="shared" si="77"/>
        <v>-2.1592103568505743</v>
      </c>
      <c r="N2209" s="30"/>
      <c r="X2209" s="30"/>
    </row>
    <row r="2210" spans="3:24">
      <c r="C2210" t="s">
        <v>2211</v>
      </c>
      <c r="D2210" s="26">
        <v>1.198537949877867</v>
      </c>
      <c r="F2210" s="30"/>
      <c r="H2210" s="34">
        <f t="shared" si="76"/>
        <v>0.22519462282079378</v>
      </c>
      <c r="I2210" s="35">
        <f t="shared" si="77"/>
        <v>-1.490790260351609</v>
      </c>
      <c r="N2210" s="30"/>
      <c r="X2210" s="30"/>
    </row>
    <row r="2211" spans="3:24">
      <c r="C2211" t="s">
        <v>2212</v>
      </c>
      <c r="D2211" s="26">
        <v>2.0715242741052151</v>
      </c>
      <c r="F2211" s="30"/>
      <c r="H2211" s="34">
        <f t="shared" si="76"/>
        <v>0.16773386789215325</v>
      </c>
      <c r="I2211" s="35">
        <f t="shared" si="77"/>
        <v>-1.7853766753126958</v>
      </c>
      <c r="N2211" s="30"/>
      <c r="X2211" s="30"/>
    </row>
    <row r="2212" spans="3:24">
      <c r="C2212" t="s">
        <v>2213</v>
      </c>
      <c r="D2212" s="26">
        <v>0.84095962467929763</v>
      </c>
      <c r="F2212" s="30"/>
      <c r="H2212" s="34">
        <f t="shared" si="76"/>
        <v>0.2540747891944784</v>
      </c>
      <c r="I2212" s="35">
        <f t="shared" si="77"/>
        <v>-1.37012660965666</v>
      </c>
      <c r="N2212" s="30"/>
      <c r="X2212" s="30"/>
    </row>
    <row r="2213" spans="3:24">
      <c r="C2213" t="s">
        <v>2214</v>
      </c>
      <c r="D2213" s="26">
        <v>2.8259366917206181</v>
      </c>
      <c r="F2213" s="30"/>
      <c r="H2213" s="34">
        <f t="shared" si="76"/>
        <v>0.13003512034189618</v>
      </c>
      <c r="I2213" s="35">
        <f t="shared" si="77"/>
        <v>-2.0399507085361197</v>
      </c>
      <c r="N2213" s="30"/>
      <c r="X2213" s="30"/>
    </row>
    <row r="2214" spans="3:24">
      <c r="C2214" t="s">
        <v>2215</v>
      </c>
      <c r="D2214" s="26">
        <v>1.5839364289254696</v>
      </c>
      <c r="F2214" s="30"/>
      <c r="H2214" s="34">
        <f t="shared" si="76"/>
        <v>0.19773219148506332</v>
      </c>
      <c r="I2214" s="35">
        <f t="shared" si="77"/>
        <v>-1.6208417320909552</v>
      </c>
      <c r="N2214" s="30"/>
      <c r="X2214" s="30"/>
    </row>
    <row r="2215" spans="3:24">
      <c r="C2215" t="s">
        <v>2216</v>
      </c>
      <c r="D2215" s="26">
        <v>0.98304957548098637</v>
      </c>
      <c r="F2215" s="30"/>
      <c r="H2215" s="34">
        <f t="shared" si="76"/>
        <v>0.24217990872660364</v>
      </c>
      <c r="I2215" s="35">
        <f t="shared" si="77"/>
        <v>-1.418074404538457</v>
      </c>
      <c r="N2215" s="30"/>
      <c r="X2215" s="30"/>
    </row>
    <row r="2216" spans="3:24">
      <c r="C2216" t="s">
        <v>2217</v>
      </c>
      <c r="D2216" s="26">
        <v>0.32031023811600629</v>
      </c>
      <c r="F2216" s="30"/>
      <c r="H2216" s="34">
        <f t="shared" si="76"/>
        <v>0.30287498296217363</v>
      </c>
      <c r="I2216" s="35">
        <f t="shared" si="77"/>
        <v>-1.1944351560991058</v>
      </c>
      <c r="N2216" s="30"/>
      <c r="X2216" s="30"/>
    </row>
    <row r="2217" spans="3:24">
      <c r="C2217" t="s">
        <v>2218</v>
      </c>
      <c r="D2217" s="26">
        <v>7.1202035845122875</v>
      </c>
      <c r="F2217" s="30"/>
      <c r="H2217" s="34">
        <f t="shared" si="76"/>
        <v>3.0530252581660661E-2</v>
      </c>
      <c r="I2217" s="35">
        <f t="shared" si="77"/>
        <v>-3.4890371990412516</v>
      </c>
      <c r="N2217" s="30"/>
      <c r="X2217" s="30"/>
    </row>
    <row r="2218" spans="3:24">
      <c r="C2218" t="s">
        <v>2219</v>
      </c>
      <c r="D2218" s="26">
        <v>0.15482685473299448</v>
      </c>
      <c r="F2218" s="30"/>
      <c r="H2218" s="34">
        <f t="shared" si="76"/>
        <v>0.32026922045766842</v>
      </c>
      <c r="I2218" s="35">
        <f t="shared" si="77"/>
        <v>-1.1385933229643441</v>
      </c>
      <c r="N2218" s="30"/>
      <c r="X2218" s="30"/>
    </row>
    <row r="2219" spans="3:24">
      <c r="C2219" t="s">
        <v>2220</v>
      </c>
      <c r="D2219" s="26">
        <v>6.1637879160827929</v>
      </c>
      <c r="F2219" s="30"/>
      <c r="H2219" s="34">
        <f t="shared" si="76"/>
        <v>4.2159390933826299E-2</v>
      </c>
      <c r="I2219" s="35">
        <f t="shared" si="77"/>
        <v>-3.1662978213945046</v>
      </c>
      <c r="N2219" s="30"/>
      <c r="X2219" s="30"/>
    </row>
    <row r="2220" spans="3:24">
      <c r="C2220" t="s">
        <v>2221</v>
      </c>
      <c r="D2220" s="26">
        <v>2.1189455195681726</v>
      </c>
      <c r="F2220" s="30"/>
      <c r="H2220" s="34">
        <f t="shared" si="76"/>
        <v>0.16507112763351253</v>
      </c>
      <c r="I2220" s="35">
        <f t="shared" si="77"/>
        <v>-1.8013788214016238</v>
      </c>
      <c r="N2220" s="30"/>
      <c r="X2220" s="30"/>
    </row>
    <row r="2221" spans="3:24" ht="15.75" thickBot="1">
      <c r="C2221" t="s">
        <v>2222</v>
      </c>
      <c r="D2221" s="27">
        <v>1.4514574758512739</v>
      </c>
      <c r="F2221" s="30"/>
      <c r="H2221" s="36">
        <f t="shared" si="76"/>
        <v>0.2067722904505247</v>
      </c>
      <c r="I2221" s="37">
        <f t="shared" si="77"/>
        <v>-1.5761371373443349</v>
      </c>
      <c r="N2221" s="30"/>
      <c r="X2221" s="30"/>
    </row>
    <row r="2222" spans="3:24">
      <c r="F2222" s="30"/>
      <c r="N2222" s="30"/>
      <c r="X2222" s="3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F2222"/>
  <sheetViews>
    <sheetView workbookViewId="0">
      <selection activeCell="A23" sqref="A23"/>
    </sheetView>
  </sheetViews>
  <sheetFormatPr defaultColWidth="11.42578125" defaultRowHeight="15"/>
  <cols>
    <col min="6" max="6" width="3.28515625" customWidth="1"/>
    <col min="7" max="7" width="5.7109375" customWidth="1"/>
    <col min="8" max="8" width="15" customWidth="1"/>
    <col min="14" max="14" width="3.28515625" customWidth="1"/>
    <col min="15" max="15" width="14.28515625" customWidth="1"/>
    <col min="16" max="16" width="15.5703125" customWidth="1"/>
    <col min="21" max="21" width="4.7109375" customWidth="1"/>
    <col min="23" max="23" width="6.5703125" customWidth="1"/>
    <col min="24" max="24" width="3.28515625" customWidth="1"/>
  </cols>
  <sheetData>
    <row r="5" spans="3:31" ht="15.75" thickBot="1">
      <c r="F5" s="30"/>
      <c r="H5" s="8" t="s">
        <v>2223</v>
      </c>
      <c r="N5" s="30"/>
      <c r="P5" s="8" t="s">
        <v>2224</v>
      </c>
      <c r="X5" s="30"/>
      <c r="Z5" s="8" t="s">
        <v>2225</v>
      </c>
    </row>
    <row r="6" spans="3:31" ht="15.75" thickBot="1">
      <c r="C6" t="s">
        <v>2226</v>
      </c>
      <c r="D6" s="50">
        <f>COUNT(serie2)</f>
        <v>2212</v>
      </c>
      <c r="F6" s="30"/>
      <c r="N6" s="30"/>
      <c r="X6" s="30"/>
    </row>
    <row r="7" spans="3:31" ht="15.75" thickBot="1">
      <c r="F7" s="30"/>
      <c r="H7" t="s">
        <v>2227</v>
      </c>
      <c r="I7" s="49">
        <v>0.30247524962411571</v>
      </c>
      <c r="N7" s="30"/>
      <c r="P7" t="s">
        <v>2228</v>
      </c>
      <c r="Q7" s="28">
        <v>0.32354083107266146</v>
      </c>
      <c r="X7" s="30"/>
      <c r="Z7" t="s">
        <v>2229</v>
      </c>
    </row>
    <row r="8" spans="3:31" ht="15.75" thickBot="1">
      <c r="F8" s="30"/>
      <c r="K8" s="9" t="s">
        <v>2230</v>
      </c>
      <c r="N8" s="30"/>
      <c r="X8" s="30"/>
      <c r="Z8" t="s">
        <v>2231</v>
      </c>
    </row>
    <row r="9" spans="3:31" ht="15.75" thickBot="1">
      <c r="D9" t="s">
        <v>2254</v>
      </c>
      <c r="F9" s="30"/>
      <c r="H9" s="41" t="s">
        <v>2232</v>
      </c>
      <c r="I9" s="10" t="s">
        <v>2233</v>
      </c>
      <c r="K9" s="38">
        <f>SUM(I10:I2221)</f>
        <v>-4857.0118846699143</v>
      </c>
      <c r="N9" s="30"/>
      <c r="X9" s="30"/>
    </row>
    <row r="10" spans="3:31" ht="15.75" thickBot="1">
      <c r="C10" t="s">
        <v>4</v>
      </c>
      <c r="D10" s="25">
        <v>3.8119014279502559</v>
      </c>
      <c r="F10" s="30"/>
      <c r="H10" s="32">
        <f t="shared" ref="H10:H73" si="0">lambdagorro2*EXP(-lambdagorro2*D10)</f>
        <v>9.5487334794339143E-2</v>
      </c>
      <c r="I10" s="33">
        <f>LN(H10)</f>
        <v>-2.3487616602448202</v>
      </c>
      <c r="N10" s="30"/>
      <c r="P10" t="s">
        <v>2234</v>
      </c>
      <c r="Q10" s="28">
        <f>COUNT(Q14:Q34)</f>
        <v>21</v>
      </c>
      <c r="X10" s="30"/>
    </row>
    <row r="11" spans="3:31">
      <c r="C11" t="s">
        <v>5</v>
      </c>
      <c r="D11" s="26">
        <v>4.0092046193233131</v>
      </c>
      <c r="F11" s="30"/>
      <c r="H11" s="34">
        <f t="shared" si="0"/>
        <v>8.9955426512436792E-2</v>
      </c>
      <c r="I11" s="35">
        <f t="shared" ref="I11:I74" si="1">LN(H11)</f>
        <v>-2.4084409923070202</v>
      </c>
      <c r="K11" t="s">
        <v>2235</v>
      </c>
      <c r="N11" s="30"/>
      <c r="X11" s="30"/>
    </row>
    <row r="12" spans="3:31" ht="15.75" thickBot="1">
      <c r="C12" t="s">
        <v>6</v>
      </c>
      <c r="D12" s="26">
        <v>5.6191474749186749</v>
      </c>
      <c r="F12" s="30"/>
      <c r="H12" s="34">
        <f t="shared" si="0"/>
        <v>5.5276420188031639E-2</v>
      </c>
      <c r="I12" s="35">
        <f t="shared" si="1"/>
        <v>-2.8954088594337892</v>
      </c>
      <c r="K12" t="s">
        <v>2236</v>
      </c>
      <c r="N12" s="30"/>
      <c r="P12" s="9" t="s">
        <v>19</v>
      </c>
      <c r="Q12" t="s">
        <v>2237</v>
      </c>
      <c r="R12" t="s">
        <v>2238</v>
      </c>
      <c r="S12" t="s">
        <v>2239</v>
      </c>
      <c r="T12" t="s">
        <v>2240</v>
      </c>
      <c r="V12" s="9" t="s">
        <v>2230</v>
      </c>
      <c r="X12" s="30"/>
      <c r="Z12" s="9" t="s">
        <v>19</v>
      </c>
      <c r="AA12" t="s">
        <v>2237</v>
      </c>
      <c r="AB12" t="s">
        <v>2241</v>
      </c>
      <c r="AC12" t="s">
        <v>2242</v>
      </c>
    </row>
    <row r="13" spans="3:31" ht="15.75" thickBot="1">
      <c r="C13" t="s">
        <v>8</v>
      </c>
      <c r="D13" s="26">
        <v>0.79441247895214262</v>
      </c>
      <c r="F13" s="30"/>
      <c r="H13" s="34">
        <f t="shared" si="0"/>
        <v>0.2378664405092944</v>
      </c>
      <c r="I13" s="35">
        <f t="shared" si="1"/>
        <v>-1.4360459371586054</v>
      </c>
      <c r="K13" s="39">
        <f>1/AVERAGE(serie2)</f>
        <v>0.30247524943871706</v>
      </c>
      <c r="N13" s="30"/>
      <c r="V13" s="29">
        <f>SUM(T14:T34)</f>
        <v>-5961.4726014220814</v>
      </c>
      <c r="X13" s="30"/>
      <c r="AE13" t="s">
        <v>2243</v>
      </c>
    </row>
    <row r="14" spans="3:31" ht="15.75" thickBot="1">
      <c r="C14" t="s">
        <v>9</v>
      </c>
      <c r="D14" s="26">
        <v>15.237988455472889</v>
      </c>
      <c r="F14" s="30"/>
      <c r="H14" s="34">
        <f t="shared" si="0"/>
        <v>3.01284583690647E-3</v>
      </c>
      <c r="I14" s="35">
        <f t="shared" si="1"/>
        <v>-5.8048701861215992</v>
      </c>
      <c r="N14" s="30"/>
      <c r="O14" s="9" t="s">
        <v>2244</v>
      </c>
      <c r="P14" s="10">
        <v>0.5</v>
      </c>
      <c r="Q14" s="40">
        <f t="array" ref="Q14:Q33">FREQUENCY(serie2,P14:P33)</f>
        <v>312</v>
      </c>
      <c r="R14" s="1">
        <f t="shared" ref="R14:R33" si="2">1-EXP(-lambdagorrobis2*P14)</f>
        <v>0.14936352495726135</v>
      </c>
      <c r="S14" s="42">
        <f>R14-R13</f>
        <v>0.14936352495726135</v>
      </c>
      <c r="T14">
        <f>Q14*LN(S14)</f>
        <v>-593.22812004050286</v>
      </c>
      <c r="X14" s="30"/>
      <c r="Z14" s="10">
        <f>P14</f>
        <v>0.5</v>
      </c>
      <c r="AA14" s="10">
        <f t="shared" ref="AA14:AA34" si="3">Q14</f>
        <v>312</v>
      </c>
      <c r="AB14" s="45">
        <f t="shared" ref="AB14:AB34" si="4">numdatos2*S14</f>
        <v>330.39211720546211</v>
      </c>
      <c r="AC14">
        <f>(AA14-AB14)^2/AB14</f>
        <v>1.0238439650456139</v>
      </c>
      <c r="AE14" s="48">
        <f>SUM(AC14:AC34)</f>
        <v>32.888279923099127</v>
      </c>
    </row>
    <row r="15" spans="3:31">
      <c r="C15" t="s">
        <v>11</v>
      </c>
      <c r="D15" s="26">
        <v>0.68471545452116611</v>
      </c>
      <c r="F15" s="30"/>
      <c r="H15" s="34">
        <f t="shared" si="0"/>
        <v>0.24589140040012605</v>
      </c>
      <c r="I15" s="35">
        <f t="shared" si="1"/>
        <v>-1.4028653023108231</v>
      </c>
      <c r="N15" s="30"/>
      <c r="O15" s="9" t="s">
        <v>2245</v>
      </c>
      <c r="P15" s="11">
        <f t="shared" ref="P15:P31" si="5">P14+0.5</f>
        <v>1</v>
      </c>
      <c r="Q15" s="40">
        <v>301</v>
      </c>
      <c r="R15" s="1">
        <f t="shared" si="2"/>
        <v>0.27641758732686417</v>
      </c>
      <c r="S15" s="42">
        <f t="shared" ref="S15:S33" si="6">R15-R14</f>
        <v>0.12705406236960282</v>
      </c>
      <c r="T15">
        <f t="shared" ref="T15:T34" si="7">Q15*LN(S15)</f>
        <v>-621.00592114115159</v>
      </c>
      <c r="X15" s="30"/>
      <c r="Z15" s="11">
        <f t="shared" ref="Z15:Z34" si="8">P15</f>
        <v>1</v>
      </c>
      <c r="AA15" s="11">
        <f t="shared" si="3"/>
        <v>301</v>
      </c>
      <c r="AB15" s="46">
        <f t="shared" si="4"/>
        <v>281.0435859615614</v>
      </c>
      <c r="AC15">
        <f t="shared" ref="AC15:AC34" si="9">(AA15-AB15)^2/AB15</f>
        <v>1.417070095768203</v>
      </c>
    </row>
    <row r="16" spans="3:31" ht="15.75" thickBot="1">
      <c r="C16" t="s">
        <v>12</v>
      </c>
      <c r="D16" s="26">
        <v>1.0540699294073241</v>
      </c>
      <c r="F16" s="30"/>
      <c r="H16" s="34">
        <f t="shared" si="0"/>
        <v>0.2198992286184582</v>
      </c>
      <c r="I16" s="35">
        <f t="shared" si="1"/>
        <v>-1.5145858893017978</v>
      </c>
      <c r="N16" s="30"/>
      <c r="O16" s="9" t="s">
        <v>2246</v>
      </c>
      <c r="P16" s="11">
        <f t="shared" si="5"/>
        <v>1.5</v>
      </c>
      <c r="Q16" s="40">
        <v>247</v>
      </c>
      <c r="R16" s="1">
        <f t="shared" si="2"/>
        <v>0.3844944070808034</v>
      </c>
      <c r="S16" s="42">
        <f t="shared" si="6"/>
        <v>0.10807681975393924</v>
      </c>
      <c r="T16">
        <f t="shared" si="7"/>
        <v>-549.55351364034561</v>
      </c>
      <c r="X16" s="30"/>
      <c r="Z16" s="11">
        <f t="shared" si="8"/>
        <v>1.5</v>
      </c>
      <c r="AA16" s="11">
        <f t="shared" si="3"/>
        <v>247</v>
      </c>
      <c r="AB16" s="46">
        <f t="shared" si="4"/>
        <v>239.06592529571358</v>
      </c>
      <c r="AC16">
        <f t="shared" si="9"/>
        <v>0.2633145703861054</v>
      </c>
      <c r="AE16" t="s">
        <v>2247</v>
      </c>
    </row>
    <row r="17" spans="3:32" ht="15.75" thickBot="1">
      <c r="C17" t="s">
        <v>13</v>
      </c>
      <c r="D17" s="26">
        <v>2.0390921447484756</v>
      </c>
      <c r="F17" s="30"/>
      <c r="H17" s="34">
        <f t="shared" si="0"/>
        <v>0.1632404960335905</v>
      </c>
      <c r="I17" s="35">
        <f t="shared" si="1"/>
        <v>-1.8125307297724123</v>
      </c>
      <c r="N17" s="30"/>
      <c r="O17" s="9" t="s">
        <v>2246</v>
      </c>
      <c r="P17" s="11">
        <f t="shared" si="5"/>
        <v>2</v>
      </c>
      <c r="Q17" s="40">
        <v>200</v>
      </c>
      <c r="R17" s="1">
        <f t="shared" si="2"/>
        <v>0.47642849207012383</v>
      </c>
      <c r="S17" s="42">
        <f t="shared" si="6"/>
        <v>9.193408498932043E-2</v>
      </c>
      <c r="T17">
        <f t="shared" si="7"/>
        <v>-477.33668524519749</v>
      </c>
      <c r="X17" s="30"/>
      <c r="Z17" s="11">
        <f t="shared" si="8"/>
        <v>2</v>
      </c>
      <c r="AA17" s="11">
        <f t="shared" si="3"/>
        <v>200</v>
      </c>
      <c r="AB17" s="46">
        <f t="shared" si="4"/>
        <v>203.35819599637679</v>
      </c>
      <c r="AC17">
        <f t="shared" si="9"/>
        <v>5.5456237182011835E-2</v>
      </c>
      <c r="AE17" s="31">
        <f>Q10-1-1</f>
        <v>19</v>
      </c>
      <c r="AF17" t="s">
        <v>2248</v>
      </c>
    </row>
    <row r="18" spans="3:32">
      <c r="C18" t="s">
        <v>18</v>
      </c>
      <c r="D18" s="26">
        <v>0.6471592436159872</v>
      </c>
      <c r="F18" s="30"/>
      <c r="H18" s="34">
        <f t="shared" si="0"/>
        <v>0.24870060934818566</v>
      </c>
      <c r="I18" s="35">
        <f t="shared" si="1"/>
        <v>-1.391505478042343</v>
      </c>
      <c r="N18" s="30"/>
      <c r="O18" s="9" t="s">
        <v>2246</v>
      </c>
      <c r="P18" s="11">
        <f t="shared" si="5"/>
        <v>2.5</v>
      </c>
      <c r="Q18" s="40">
        <v>181</v>
      </c>
      <c r="R18" s="1">
        <f t="shared" si="2"/>
        <v>0.55463097806171879</v>
      </c>
      <c r="S18" s="42">
        <f t="shared" si="6"/>
        <v>7.8202485991594961E-2</v>
      </c>
      <c r="T18">
        <f t="shared" si="7"/>
        <v>-461.27014535897985</v>
      </c>
      <c r="X18" s="30"/>
      <c r="Z18" s="11">
        <f t="shared" si="8"/>
        <v>2.5</v>
      </c>
      <c r="AA18" s="11">
        <f t="shared" si="3"/>
        <v>181</v>
      </c>
      <c r="AB18" s="46">
        <f t="shared" si="4"/>
        <v>172.98389901340806</v>
      </c>
      <c r="AC18">
        <f t="shared" si="9"/>
        <v>0.37146737582935135</v>
      </c>
    </row>
    <row r="19" spans="3:32" ht="15.75" thickBot="1">
      <c r="C19" t="s">
        <v>20</v>
      </c>
      <c r="D19" s="26">
        <v>0.54822288854138912</v>
      </c>
      <c r="F19" s="30"/>
      <c r="H19" s="34">
        <f t="shared" si="0"/>
        <v>0.25625565529112782</v>
      </c>
      <c r="I19" s="35">
        <f t="shared" si="1"/>
        <v>-1.3615796793442538</v>
      </c>
      <c r="N19" s="30"/>
      <c r="O19" s="9"/>
      <c r="P19" s="11">
        <f t="shared" si="5"/>
        <v>3</v>
      </c>
      <c r="Q19" s="40">
        <v>163</v>
      </c>
      <c r="R19" s="1">
        <f t="shared" si="2"/>
        <v>0.6211528650851883</v>
      </c>
      <c r="S19" s="42">
        <f t="shared" si="6"/>
        <v>6.6521887023469506E-2</v>
      </c>
      <c r="T19">
        <f t="shared" si="7"/>
        <v>-441.76655393968002</v>
      </c>
      <c r="X19" s="30"/>
      <c r="Z19" s="11">
        <f t="shared" si="8"/>
        <v>3</v>
      </c>
      <c r="AA19" s="11">
        <f t="shared" si="3"/>
        <v>163</v>
      </c>
      <c r="AB19" s="46">
        <f t="shared" si="4"/>
        <v>147.14641409591454</v>
      </c>
      <c r="AC19">
        <f t="shared" si="9"/>
        <v>1.7080687121222584</v>
      </c>
      <c r="AE19" t="s">
        <v>2249</v>
      </c>
      <c r="AF19" s="51">
        <v>0.05</v>
      </c>
    </row>
    <row r="20" spans="3:32" ht="15.75" thickBot="1">
      <c r="C20" t="s">
        <v>21</v>
      </c>
      <c r="D20" s="26">
        <v>0.34226230939757035</v>
      </c>
      <c r="F20" s="30"/>
      <c r="H20" s="34">
        <f t="shared" si="0"/>
        <v>0.27272762246620447</v>
      </c>
      <c r="I20" s="35">
        <f t="shared" si="1"/>
        <v>-1.299281701755</v>
      </c>
      <c r="N20" s="30"/>
      <c r="O20" s="9"/>
      <c r="P20" s="11">
        <f t="shared" si="5"/>
        <v>3.5</v>
      </c>
      <c r="Q20" s="40">
        <v>98</v>
      </c>
      <c r="R20" s="1">
        <f t="shared" si="2"/>
        <v>0.67773880857602375</v>
      </c>
      <c r="S20" s="42">
        <f t="shared" si="6"/>
        <v>5.6585943490835455E-2</v>
      </c>
      <c r="T20">
        <f t="shared" si="7"/>
        <v>-281.45547793782805</v>
      </c>
      <c r="X20" s="30"/>
      <c r="Z20" s="11">
        <f t="shared" si="8"/>
        <v>3.5</v>
      </c>
      <c r="AA20" s="11">
        <f t="shared" si="3"/>
        <v>98</v>
      </c>
      <c r="AB20" s="46">
        <f t="shared" si="4"/>
        <v>125.16810700172803</v>
      </c>
      <c r="AC20">
        <f t="shared" si="9"/>
        <v>5.8969177990936119</v>
      </c>
      <c r="AE20" t="s">
        <v>2250</v>
      </c>
      <c r="AF20" s="48">
        <f>_xlfn.CHISQ.INV(1-AF19,AE17)</f>
        <v>30.143527205646159</v>
      </c>
    </row>
    <row r="21" spans="3:32">
      <c r="C21" t="s">
        <v>22</v>
      </c>
      <c r="D21" s="26">
        <v>2.9661161557323381</v>
      </c>
      <c r="F21" s="30"/>
      <c r="H21" s="34">
        <f t="shared" si="0"/>
        <v>0.12332494856855646</v>
      </c>
      <c r="I21" s="35">
        <f t="shared" si="1"/>
        <v>-2.0929325489023047</v>
      </c>
      <c r="N21" s="30"/>
      <c r="O21" s="9"/>
      <c r="P21" s="11">
        <f t="shared" si="5"/>
        <v>4</v>
      </c>
      <c r="Q21" s="40">
        <v>93</v>
      </c>
      <c r="R21" s="1">
        <f t="shared" si="2"/>
        <v>0.72587287608403561</v>
      </c>
      <c r="S21" s="42">
        <f t="shared" si="6"/>
        <v>4.8134067508011857E-2</v>
      </c>
      <c r="T21">
        <f t="shared" si="7"/>
        <v>-282.14015321853196</v>
      </c>
      <c r="X21" s="30"/>
      <c r="Z21" s="11">
        <f t="shared" si="8"/>
        <v>4</v>
      </c>
      <c r="AA21" s="11">
        <f t="shared" si="3"/>
        <v>93</v>
      </c>
      <c r="AB21" s="46">
        <f t="shared" si="4"/>
        <v>106.47255732772223</v>
      </c>
      <c r="AC21">
        <f t="shared" si="9"/>
        <v>1.704756657530778</v>
      </c>
    </row>
    <row r="22" spans="3:32">
      <c r="C22" t="s">
        <v>23</v>
      </c>
      <c r="D22" s="26">
        <v>0.37941533764782737</v>
      </c>
      <c r="F22" s="30"/>
      <c r="H22" s="34">
        <f t="shared" si="0"/>
        <v>0.26967990151478149</v>
      </c>
      <c r="I22" s="35">
        <f t="shared" si="1"/>
        <v>-1.3105195732492882</v>
      </c>
      <c r="N22" s="30"/>
      <c r="O22" s="9"/>
      <c r="P22" s="11">
        <f t="shared" si="5"/>
        <v>4.5</v>
      </c>
      <c r="Q22" s="40">
        <v>100</v>
      </c>
      <c r="R22" s="1">
        <f t="shared" si="2"/>
        <v>0.76681746959851993</v>
      </c>
      <c r="S22" s="42">
        <f t="shared" si="6"/>
        <v>4.0944593514484318E-2</v>
      </c>
      <c r="T22">
        <f t="shared" si="7"/>
        <v>-319.55355039076449</v>
      </c>
      <c r="X22" s="30"/>
      <c r="Z22" s="11">
        <f t="shared" si="8"/>
        <v>4.5</v>
      </c>
      <c r="AA22" s="11">
        <f t="shared" si="3"/>
        <v>100</v>
      </c>
      <c r="AB22" s="46">
        <f t="shared" si="4"/>
        <v>90.569440854039314</v>
      </c>
      <c r="AC22">
        <f t="shared" si="9"/>
        <v>0.98195864926217324</v>
      </c>
      <c r="AE22" t="s">
        <v>2251</v>
      </c>
      <c r="AF22" t="str">
        <f>IF(AE14&gt;AF20,"RECHAZO", "NO RECHAZO")</f>
        <v>RECHAZO</v>
      </c>
    </row>
    <row r="23" spans="3:32">
      <c r="C23" t="s">
        <v>24</v>
      </c>
      <c r="D23" s="26">
        <v>5.8057007630668913</v>
      </c>
      <c r="F23" s="30"/>
      <c r="H23" s="34">
        <f t="shared" si="0"/>
        <v>5.2243666445706841E-2</v>
      </c>
      <c r="I23" s="35">
        <f t="shared" si="1"/>
        <v>-2.9518366118346204</v>
      </c>
      <c r="N23" s="30"/>
      <c r="O23" s="9"/>
      <c r="P23" s="11">
        <f t="shared" si="5"/>
        <v>5</v>
      </c>
      <c r="Q23" s="40">
        <v>96</v>
      </c>
      <c r="R23" s="1">
        <f t="shared" si="2"/>
        <v>0.80164643429773874</v>
      </c>
      <c r="S23" s="42">
        <f t="shared" si="6"/>
        <v>3.4828964699218812E-2</v>
      </c>
      <c r="T23">
        <f t="shared" si="7"/>
        <v>-322.30136826662135</v>
      </c>
      <c r="X23" s="30"/>
      <c r="Z23" s="11">
        <f t="shared" si="8"/>
        <v>5</v>
      </c>
      <c r="AA23" s="11">
        <f t="shared" si="3"/>
        <v>96</v>
      </c>
      <c r="AB23" s="46">
        <f t="shared" si="4"/>
        <v>77.041669914672013</v>
      </c>
      <c r="AC23">
        <f t="shared" si="9"/>
        <v>4.6652451851358911</v>
      </c>
    </row>
    <row r="24" spans="3:32">
      <c r="C24" t="s">
        <v>25</v>
      </c>
      <c r="D24" s="26">
        <v>2.5814276420920592</v>
      </c>
      <c r="F24" s="30"/>
      <c r="H24" s="34">
        <f t="shared" si="0"/>
        <v>0.13854310217755852</v>
      </c>
      <c r="I24" s="35">
        <f t="shared" si="1"/>
        <v>-1.9765737947114317</v>
      </c>
      <c r="N24" s="30"/>
      <c r="O24" s="9"/>
      <c r="P24" s="11">
        <f t="shared" si="5"/>
        <v>5.5</v>
      </c>
      <c r="Q24" s="40">
        <v>57</v>
      </c>
      <c r="R24" s="1">
        <f t="shared" si="2"/>
        <v>0.83127322205887022</v>
      </c>
      <c r="S24" s="42">
        <f t="shared" si="6"/>
        <v>2.9626787761131479E-2</v>
      </c>
      <c r="T24">
        <f t="shared" si="7"/>
        <v>-200.58735109387729</v>
      </c>
      <c r="X24" s="30"/>
      <c r="Z24" s="11">
        <f t="shared" si="8"/>
        <v>5.5</v>
      </c>
      <c r="AA24" s="11">
        <f t="shared" si="3"/>
        <v>57</v>
      </c>
      <c r="AB24" s="46">
        <f t="shared" si="4"/>
        <v>65.534454527622827</v>
      </c>
      <c r="AC24">
        <f t="shared" si="9"/>
        <v>1.1114293177394337</v>
      </c>
    </row>
    <row r="25" spans="3:32">
      <c r="C25" t="s">
        <v>26</v>
      </c>
      <c r="D25" s="26">
        <v>0.41374096689844941</v>
      </c>
      <c r="F25" s="30"/>
      <c r="H25" s="34">
        <f t="shared" si="0"/>
        <v>0.26689439410362631</v>
      </c>
      <c r="I25" s="35">
        <f t="shared" si="1"/>
        <v>-1.3209022265253749</v>
      </c>
      <c r="N25" s="30"/>
      <c r="O25" s="9"/>
      <c r="P25" s="11">
        <f t="shared" si="5"/>
        <v>6</v>
      </c>
      <c r="Q25" s="40">
        <v>68</v>
      </c>
      <c r="R25" s="1">
        <f t="shared" si="2"/>
        <v>0.85647484836683851</v>
      </c>
      <c r="S25" s="42">
        <f t="shared" si="6"/>
        <v>2.5201626307968295E-2</v>
      </c>
      <c r="T25">
        <f t="shared" si="7"/>
        <v>-250.29757903513095</v>
      </c>
      <c r="X25" s="30"/>
      <c r="Z25" s="11">
        <f t="shared" si="8"/>
        <v>6</v>
      </c>
      <c r="AA25" s="11">
        <f t="shared" si="3"/>
        <v>68</v>
      </c>
      <c r="AB25" s="46">
        <f t="shared" si="4"/>
        <v>55.745997393225871</v>
      </c>
      <c r="AC25">
        <f t="shared" si="9"/>
        <v>2.6936567091554871</v>
      </c>
    </row>
    <row r="26" spans="3:32">
      <c r="C26" t="s">
        <v>27</v>
      </c>
      <c r="D26" s="26">
        <v>3.6080931220325088</v>
      </c>
      <c r="F26" s="30"/>
      <c r="H26" s="34">
        <f t="shared" si="0"/>
        <v>0.10155906871011741</v>
      </c>
      <c r="I26" s="35">
        <f t="shared" si="1"/>
        <v>-2.2871146920368814</v>
      </c>
      <c r="N26" s="30"/>
      <c r="O26" s="9"/>
      <c r="P26" s="11">
        <f t="shared" si="5"/>
        <v>6.5</v>
      </c>
      <c r="Q26" s="40">
        <v>41</v>
      </c>
      <c r="R26" s="1">
        <f t="shared" si="2"/>
        <v>0.87791227093479285</v>
      </c>
      <c r="S26" s="42">
        <f t="shared" si="6"/>
        <v>2.1437422567954334E-2</v>
      </c>
      <c r="T26">
        <f t="shared" si="7"/>
        <v>-157.54730380817179</v>
      </c>
      <c r="X26" s="30"/>
      <c r="Z26" s="11">
        <f t="shared" si="8"/>
        <v>6.5</v>
      </c>
      <c r="AA26" s="11">
        <f t="shared" si="3"/>
        <v>41</v>
      </c>
      <c r="AB26" s="46">
        <f t="shared" si="4"/>
        <v>47.419578720314988</v>
      </c>
      <c r="AC26">
        <f t="shared" si="9"/>
        <v>0.86907121611913096</v>
      </c>
    </row>
    <row r="27" spans="3:32">
      <c r="C27" t="s">
        <v>28</v>
      </c>
      <c r="D27" s="26">
        <v>14.621358707606014</v>
      </c>
      <c r="F27" s="30"/>
      <c r="H27" s="34">
        <f t="shared" si="0"/>
        <v>3.6306087348639059E-3</v>
      </c>
      <c r="I27" s="35">
        <f t="shared" si="1"/>
        <v>-5.6183549492099107</v>
      </c>
      <c r="N27" s="30"/>
      <c r="O27" s="9"/>
      <c r="P27" s="11">
        <f t="shared" si="5"/>
        <v>7</v>
      </c>
      <c r="Q27" s="40">
        <v>31</v>
      </c>
      <c r="R27" s="1">
        <f t="shared" si="2"/>
        <v>0.89614772450199931</v>
      </c>
      <c r="S27" s="42">
        <f t="shared" si="6"/>
        <v>1.8235453567206461E-2</v>
      </c>
      <c r="T27">
        <f t="shared" si="7"/>
        <v>-124.13601502926809</v>
      </c>
      <c r="X27" s="30"/>
      <c r="Z27" s="11">
        <f t="shared" si="8"/>
        <v>7</v>
      </c>
      <c r="AA27" s="11">
        <f t="shared" si="3"/>
        <v>31</v>
      </c>
      <c r="AB27" s="46">
        <f t="shared" si="4"/>
        <v>40.336823290660689</v>
      </c>
      <c r="AC27">
        <f t="shared" si="9"/>
        <v>2.1612080984376401</v>
      </c>
    </row>
    <row r="28" spans="3:32">
      <c r="C28" t="s">
        <v>29</v>
      </c>
      <c r="D28" s="26">
        <v>4.9676910419369413</v>
      </c>
      <c r="F28" s="30"/>
      <c r="H28" s="34">
        <f t="shared" si="0"/>
        <v>6.7315859773035808E-2</v>
      </c>
      <c r="I28" s="35">
        <f t="shared" si="1"/>
        <v>-2.6983594122484034</v>
      </c>
      <c r="N28" s="30"/>
      <c r="O28" s="9"/>
      <c r="P28" s="11">
        <f>P27+0.5</f>
        <v>7.5</v>
      </c>
      <c r="Q28" s="40">
        <v>28</v>
      </c>
      <c r="R28" s="1">
        <f t="shared" si="2"/>
        <v>0.91165946644521334</v>
      </c>
      <c r="S28" s="42">
        <f t="shared" si="6"/>
        <v>1.551174194321403E-2</v>
      </c>
      <c r="T28">
        <f t="shared" si="7"/>
        <v>-116.6524239195175</v>
      </c>
      <c r="X28" s="30"/>
      <c r="Z28" s="11">
        <f t="shared" si="8"/>
        <v>7.5</v>
      </c>
      <c r="AA28" s="11">
        <f t="shared" si="3"/>
        <v>28</v>
      </c>
      <c r="AB28" s="46">
        <f t="shared" si="4"/>
        <v>34.311973178389437</v>
      </c>
      <c r="AC28">
        <f t="shared" si="9"/>
        <v>1.1611400253075663</v>
      </c>
    </row>
    <row r="29" spans="3:32">
      <c r="C29" t="s">
        <v>30</v>
      </c>
      <c r="D29" s="26">
        <v>1.7564158767029079</v>
      </c>
      <c r="F29" s="30"/>
      <c r="H29" s="34">
        <f t="shared" si="0"/>
        <v>0.17781205540333228</v>
      </c>
      <c r="I29" s="35">
        <f t="shared" si="1"/>
        <v>-1.7270281550325157</v>
      </c>
      <c r="N29" s="30"/>
      <c r="O29" s="9"/>
      <c r="P29" s="11">
        <f t="shared" si="5"/>
        <v>8</v>
      </c>
      <c r="Q29" s="40">
        <v>32</v>
      </c>
      <c r="R29" s="1">
        <f t="shared" si="2"/>
        <v>0.92485431993356149</v>
      </c>
      <c r="S29" s="42">
        <f t="shared" si="6"/>
        <v>1.3194853488348146E-2</v>
      </c>
      <c r="T29">
        <f t="shared" si="7"/>
        <v>-138.49370920518268</v>
      </c>
      <c r="X29" s="30"/>
      <c r="Z29" s="11">
        <f t="shared" si="8"/>
        <v>8</v>
      </c>
      <c r="AA29" s="11">
        <f t="shared" si="3"/>
        <v>32</v>
      </c>
      <c r="AB29" s="46">
        <f t="shared" si="4"/>
        <v>29.187015916226098</v>
      </c>
      <c r="AC29">
        <f t="shared" si="9"/>
        <v>0.27110957414342063</v>
      </c>
    </row>
    <row r="30" spans="3:32">
      <c r="C30" t="s">
        <v>31</v>
      </c>
      <c r="D30" s="26">
        <v>0.70160865162172259</v>
      </c>
      <c r="F30" s="30"/>
      <c r="H30" s="34">
        <f t="shared" si="0"/>
        <v>0.24463815553893245</v>
      </c>
      <c r="I30" s="35">
        <f t="shared" si="1"/>
        <v>-1.4079750763207632</v>
      </c>
      <c r="N30" s="30"/>
      <c r="O30" s="9"/>
      <c r="P30" s="11">
        <f t="shared" si="5"/>
        <v>8.5</v>
      </c>
      <c r="Q30" s="40">
        <v>18</v>
      </c>
      <c r="R30" s="1">
        <f t="shared" si="2"/>
        <v>0.93607834359359532</v>
      </c>
      <c r="S30" s="42">
        <f t="shared" si="6"/>
        <v>1.1224023660033833E-2</v>
      </c>
      <c r="T30">
        <f t="shared" si="7"/>
        <v>-80.814578907569242</v>
      </c>
      <c r="X30" s="30"/>
      <c r="Z30" s="11">
        <f t="shared" si="8"/>
        <v>8.5</v>
      </c>
      <c r="AA30" s="11">
        <f t="shared" si="3"/>
        <v>18</v>
      </c>
      <c r="AB30" s="46">
        <f t="shared" si="4"/>
        <v>24.82754033599484</v>
      </c>
      <c r="AC30">
        <f t="shared" si="9"/>
        <v>1.8775644469320991</v>
      </c>
    </row>
    <row r="31" spans="3:32">
      <c r="C31" t="s">
        <v>32</v>
      </c>
      <c r="D31" s="26">
        <v>2.8682290689597654</v>
      </c>
      <c r="F31" s="30"/>
      <c r="H31" s="34">
        <f t="shared" si="0"/>
        <v>0.12703099999057124</v>
      </c>
      <c r="I31" s="35">
        <f t="shared" si="1"/>
        <v>-2.0633241278957937</v>
      </c>
      <c r="N31" s="30"/>
      <c r="O31" s="9"/>
      <c r="P31" s="11">
        <f t="shared" si="5"/>
        <v>9</v>
      </c>
      <c r="Q31" s="40">
        <v>22</v>
      </c>
      <c r="R31" s="1">
        <f t="shared" si="2"/>
        <v>0.94562590751556286</v>
      </c>
      <c r="S31" s="42">
        <f t="shared" si="6"/>
        <v>9.547563921967539E-3</v>
      </c>
      <c r="T31">
        <f t="shared" si="7"/>
        <v>-102.33232336216153</v>
      </c>
      <c r="X31" s="30"/>
      <c r="Z31" s="11">
        <f t="shared" si="8"/>
        <v>9</v>
      </c>
      <c r="AA31" s="11">
        <f t="shared" si="3"/>
        <v>22</v>
      </c>
      <c r="AB31" s="46">
        <f t="shared" si="4"/>
        <v>21.119211395392195</v>
      </c>
      <c r="AC31">
        <f t="shared" si="9"/>
        <v>3.6733784774569074E-2</v>
      </c>
    </row>
    <row r="32" spans="3:32">
      <c r="C32" t="s">
        <v>33</v>
      </c>
      <c r="D32" s="26">
        <v>1.1362703492867892</v>
      </c>
      <c r="F32" s="30"/>
      <c r="H32" s="34">
        <f t="shared" si="0"/>
        <v>0.21449915461212507</v>
      </c>
      <c r="I32" s="35">
        <f t="shared" si="1"/>
        <v>-1.5394494818240461</v>
      </c>
      <c r="N32" s="30"/>
      <c r="O32" s="9"/>
      <c r="P32" s="11">
        <f>P31+0.5</f>
        <v>9.5</v>
      </c>
      <c r="Q32" s="40">
        <v>12</v>
      </c>
      <c r="R32" s="1">
        <f t="shared" si="2"/>
        <v>0.95374741363539051</v>
      </c>
      <c r="S32" s="42">
        <f t="shared" si="6"/>
        <v>8.1215061198276484E-3</v>
      </c>
      <c r="T32">
        <f t="shared" si="7"/>
        <v>-57.758875911251423</v>
      </c>
      <c r="X32" s="30"/>
      <c r="Z32" s="11">
        <f t="shared" si="8"/>
        <v>9.5</v>
      </c>
      <c r="AA32" s="11">
        <f t="shared" si="3"/>
        <v>12</v>
      </c>
      <c r="AB32" s="46">
        <f t="shared" si="4"/>
        <v>17.964771537058759</v>
      </c>
      <c r="AC32">
        <f t="shared" si="9"/>
        <v>1.9804593348661821</v>
      </c>
    </row>
    <row r="33" spans="3:29">
      <c r="C33" t="s">
        <v>34</v>
      </c>
      <c r="D33" s="26">
        <v>3.2186771472983109</v>
      </c>
      <c r="F33" s="30"/>
      <c r="H33" s="34">
        <f t="shared" si="0"/>
        <v>0.11425459880772418</v>
      </c>
      <c r="I33" s="35">
        <f t="shared" si="1"/>
        <v>-2.1693259978715367</v>
      </c>
      <c r="N33" s="30"/>
      <c r="O33" s="9" t="s">
        <v>2252</v>
      </c>
      <c r="P33" s="11">
        <f>P32+0.5</f>
        <v>10</v>
      </c>
      <c r="Q33" s="40">
        <v>12</v>
      </c>
      <c r="R33" s="1">
        <f t="shared" si="2"/>
        <v>0.96065586297319872</v>
      </c>
      <c r="S33" s="42">
        <f t="shared" si="6"/>
        <v>6.908449337808209E-3</v>
      </c>
      <c r="T33">
        <f t="shared" si="7"/>
        <v>-59.700120897687412</v>
      </c>
      <c r="X33" s="30"/>
      <c r="Z33" s="11">
        <f t="shared" si="8"/>
        <v>10</v>
      </c>
      <c r="AA33" s="11">
        <f t="shared" si="3"/>
        <v>12</v>
      </c>
      <c r="AB33" s="46">
        <f t="shared" si="4"/>
        <v>15.281489935231757</v>
      </c>
      <c r="AC33">
        <f t="shared" si="9"/>
        <v>0.70465486288749213</v>
      </c>
    </row>
    <row r="34" spans="3:29" ht="15.75" thickBot="1">
      <c r="C34" t="s">
        <v>35</v>
      </c>
      <c r="D34" s="26">
        <v>1.2543259328755958</v>
      </c>
      <c r="F34" s="30"/>
      <c r="H34" s="34">
        <f t="shared" si="0"/>
        <v>0.20697477067548561</v>
      </c>
      <c r="I34" s="35">
        <f t="shared" si="1"/>
        <v>-1.5751583739395911</v>
      </c>
      <c r="N34" s="30"/>
      <c r="O34" s="9" t="s">
        <v>2253</v>
      </c>
      <c r="P34" s="12" t="s">
        <v>2253</v>
      </c>
      <c r="Q34" s="44">
        <f>numdatos2-SUM(Q14:Q33)</f>
        <v>100</v>
      </c>
      <c r="S34" s="43">
        <f>1-SUM(S14:S33)</f>
        <v>3.9344137026801285E-2</v>
      </c>
      <c r="T34">
        <f t="shared" si="7"/>
        <v>-323.54083107266138</v>
      </c>
      <c r="X34" s="30"/>
      <c r="Z34" s="12" t="str">
        <f t="shared" si="8"/>
        <v>&gt;10</v>
      </c>
      <c r="AA34" s="12">
        <f t="shared" si="3"/>
        <v>100</v>
      </c>
      <c r="AB34" s="47">
        <f t="shared" si="4"/>
        <v>87.029231103284445</v>
      </c>
      <c r="AC34">
        <f t="shared" si="9"/>
        <v>1.9331533053801082</v>
      </c>
    </row>
    <row r="35" spans="3:29">
      <c r="C35" t="s">
        <v>36</v>
      </c>
      <c r="D35" s="26">
        <v>3.6587058370882408</v>
      </c>
      <c r="F35" s="30"/>
      <c r="H35" s="34">
        <f t="shared" si="0"/>
        <v>0.10001613203472554</v>
      </c>
      <c r="I35" s="35">
        <f t="shared" si="1"/>
        <v>-2.3024237856575183</v>
      </c>
      <c r="N35" s="30"/>
      <c r="X35" s="30"/>
    </row>
    <row r="36" spans="3:29">
      <c r="C36" t="s">
        <v>37</v>
      </c>
      <c r="D36" s="26">
        <v>0.14240910737317614</v>
      </c>
      <c r="F36" s="30"/>
      <c r="H36" s="34">
        <f t="shared" si="0"/>
        <v>0.28972269008311963</v>
      </c>
      <c r="I36" s="35">
        <f t="shared" si="1"/>
        <v>-1.2388310545844925</v>
      </c>
      <c r="N36" s="30"/>
      <c r="X36" s="30"/>
    </row>
    <row r="37" spans="3:29">
      <c r="C37" t="s">
        <v>38</v>
      </c>
      <c r="D37" s="26">
        <v>0.57077090337750447</v>
      </c>
      <c r="F37" s="30"/>
      <c r="H37" s="34">
        <f t="shared" si="0"/>
        <v>0.25451388264897296</v>
      </c>
      <c r="I37" s="35">
        <f t="shared" si="1"/>
        <v>-1.3683998957603363</v>
      </c>
      <c r="N37" s="30"/>
      <c r="X37" s="30"/>
    </row>
    <row r="38" spans="3:29">
      <c r="C38" t="s">
        <v>39</v>
      </c>
      <c r="D38" s="26">
        <v>4.3815781152891455</v>
      </c>
      <c r="F38" s="30"/>
      <c r="H38" s="34">
        <f t="shared" si="0"/>
        <v>8.037317856011128E-2</v>
      </c>
      <c r="I38" s="35">
        <f t="shared" si="1"/>
        <v>-2.5210747584526905</v>
      </c>
      <c r="N38" s="30"/>
      <c r="X38" s="30"/>
    </row>
    <row r="39" spans="3:29">
      <c r="C39" t="s">
        <v>40</v>
      </c>
      <c r="D39" s="26">
        <v>0.97736519754712425</v>
      </c>
      <c r="F39" s="30"/>
      <c r="H39" s="34">
        <f t="shared" si="0"/>
        <v>0.22506081905677885</v>
      </c>
      <c r="I39" s="35">
        <f t="shared" si="1"/>
        <v>-1.4913846063850329</v>
      </c>
      <c r="N39" s="30"/>
      <c r="X39" s="30"/>
    </row>
    <row r="40" spans="3:29">
      <c r="C40" t="s">
        <v>41</v>
      </c>
      <c r="D40" s="26">
        <v>1.3595040318559533</v>
      </c>
      <c r="F40" s="30"/>
      <c r="H40" s="34">
        <f t="shared" si="0"/>
        <v>0.20049376185069132</v>
      </c>
      <c r="I40" s="35">
        <f t="shared" si="1"/>
        <v>-1.6069721456836645</v>
      </c>
      <c r="N40" s="30"/>
      <c r="X40" s="30"/>
    </row>
    <row r="41" spans="3:29">
      <c r="C41" t="s">
        <v>42</v>
      </c>
      <c r="D41" s="26">
        <v>6.8042544786464845</v>
      </c>
      <c r="F41" s="30"/>
      <c r="H41" s="34">
        <f t="shared" si="0"/>
        <v>3.8624271830850619E-2</v>
      </c>
      <c r="I41" s="35">
        <f t="shared" si="1"/>
        <v>-3.253874396217646</v>
      </c>
      <c r="N41" s="30"/>
      <c r="X41" s="30"/>
    </row>
    <row r="42" spans="3:29">
      <c r="C42" t="s">
        <v>43</v>
      </c>
      <c r="D42" s="26">
        <v>0.23017774208904959</v>
      </c>
      <c r="F42" s="30"/>
      <c r="H42" s="34">
        <f t="shared" si="0"/>
        <v>0.28213237754251125</v>
      </c>
      <c r="I42" s="35">
        <f t="shared" si="1"/>
        <v>-1.2653788942793442</v>
      </c>
      <c r="N42" s="30"/>
      <c r="X42" s="30"/>
    </row>
    <row r="43" spans="3:29">
      <c r="C43" t="s">
        <v>44</v>
      </c>
      <c r="D43" s="26">
        <v>15.145556377762388</v>
      </c>
      <c r="F43" s="30"/>
      <c r="H43" s="34">
        <f t="shared" si="0"/>
        <v>3.098268814726943E-3</v>
      </c>
      <c r="I43" s="35">
        <f t="shared" si="1"/>
        <v>-5.7769117703428394</v>
      </c>
      <c r="N43" s="30"/>
      <c r="X43" s="30"/>
    </row>
    <row r="44" spans="3:29">
      <c r="C44" t="s">
        <v>45</v>
      </c>
      <c r="D44" s="26">
        <v>4.1096043528622612</v>
      </c>
      <c r="F44" s="30"/>
      <c r="H44" s="34">
        <f t="shared" si="0"/>
        <v>8.726468463654713E-2</v>
      </c>
      <c r="I44" s="35">
        <f t="shared" si="1"/>
        <v>-2.4388094267714084</v>
      </c>
      <c r="N44" s="30"/>
      <c r="X44" s="30"/>
    </row>
    <row r="45" spans="3:29">
      <c r="C45" t="s">
        <v>46</v>
      </c>
      <c r="D45" s="26">
        <v>6.6930711925782891</v>
      </c>
      <c r="F45" s="30"/>
      <c r="H45" s="34">
        <f t="shared" si="0"/>
        <v>3.9945302266476239E-2</v>
      </c>
      <c r="I45" s="35">
        <f t="shared" si="1"/>
        <v>-3.2202442040101396</v>
      </c>
      <c r="N45" s="30"/>
      <c r="X45" s="30"/>
    </row>
    <row r="46" spans="3:29">
      <c r="C46" t="s">
        <v>47</v>
      </c>
      <c r="D46" s="26">
        <v>3.7960063825668131</v>
      </c>
      <c r="F46" s="30"/>
      <c r="H46" s="34">
        <f t="shared" si="0"/>
        <v>9.5947529713054966E-2</v>
      </c>
      <c r="I46" s="35">
        <f t="shared" si="1"/>
        <v>-2.3439538024246769</v>
      </c>
      <c r="N46" s="30"/>
      <c r="X46" s="30"/>
    </row>
    <row r="47" spans="3:29">
      <c r="C47" t="s">
        <v>48</v>
      </c>
      <c r="D47" s="26">
        <v>15.350536278133259</v>
      </c>
      <c r="F47" s="30"/>
      <c r="H47" s="34">
        <f t="shared" si="0"/>
        <v>2.9120059165268102E-3</v>
      </c>
      <c r="I47" s="35">
        <f t="shared" si="1"/>
        <v>-5.8389131168754451</v>
      </c>
      <c r="N47" s="30"/>
      <c r="X47" s="30"/>
    </row>
    <row r="48" spans="3:29">
      <c r="C48" t="s">
        <v>49</v>
      </c>
      <c r="D48" s="26">
        <v>0.26277411684507906</v>
      </c>
      <c r="F48" s="30"/>
      <c r="H48" s="34">
        <f t="shared" si="0"/>
        <v>0.27936433443263825</v>
      </c>
      <c r="I48" s="35">
        <f t="shared" si="1"/>
        <v>-1.2752384908705152</v>
      </c>
      <c r="N48" s="30"/>
      <c r="X48" s="30"/>
    </row>
    <row r="49" spans="3:24">
      <c r="C49" t="s">
        <v>50</v>
      </c>
      <c r="D49" s="26">
        <v>1.8063366968797938</v>
      </c>
      <c r="F49" s="30"/>
      <c r="H49" s="34">
        <f t="shared" si="0"/>
        <v>0.17514729601343096</v>
      </c>
      <c r="I49" s="35">
        <f t="shared" si="1"/>
        <v>-1.7421279675769596</v>
      </c>
      <c r="N49" s="30"/>
      <c r="X49" s="30"/>
    </row>
    <row r="50" spans="3:24">
      <c r="C50" t="s">
        <v>51</v>
      </c>
      <c r="D50" s="26">
        <v>6.520428070484976</v>
      </c>
      <c r="F50" s="30"/>
      <c r="H50" s="34">
        <f t="shared" si="0"/>
        <v>4.2086681908426862E-2</v>
      </c>
      <c r="I50" s="35">
        <f t="shared" si="1"/>
        <v>-3.1680239325590778</v>
      </c>
      <c r="N50" s="30"/>
      <c r="X50" s="30"/>
    </row>
    <row r="51" spans="3:24">
      <c r="C51" t="s">
        <v>52</v>
      </c>
      <c r="D51" s="26">
        <v>4.3370365397791639</v>
      </c>
      <c r="F51" s="30"/>
      <c r="H51" s="34">
        <f t="shared" si="0"/>
        <v>8.146335153538295E-2</v>
      </c>
      <c r="I51" s="35">
        <f t="shared" si="1"/>
        <v>-2.507602034281657</v>
      </c>
      <c r="N51" s="30"/>
      <c r="X51" s="30"/>
    </row>
    <row r="52" spans="3:24">
      <c r="C52" t="s">
        <v>53</v>
      </c>
      <c r="D52" s="26">
        <v>8.5896251535761234E-2</v>
      </c>
      <c r="F52" s="30"/>
      <c r="H52" s="34">
        <f t="shared" si="0"/>
        <v>0.29471770458431035</v>
      </c>
      <c r="I52" s="35">
        <f t="shared" si="1"/>
        <v>-1.2217373144080987</v>
      </c>
      <c r="N52" s="30"/>
      <c r="X52" s="30"/>
    </row>
    <row r="53" spans="3:24">
      <c r="C53" t="s">
        <v>54</v>
      </c>
      <c r="D53" s="26">
        <v>2.2012504031125046</v>
      </c>
      <c r="F53" s="30"/>
      <c r="H53" s="34">
        <f t="shared" si="0"/>
        <v>0.155426925630857</v>
      </c>
      <c r="I53" s="35">
        <f t="shared" si="1"/>
        <v>-1.8615795894496836</v>
      </c>
      <c r="N53" s="30"/>
      <c r="X53" s="30"/>
    </row>
    <row r="54" spans="3:24">
      <c r="C54" t="s">
        <v>55</v>
      </c>
      <c r="D54" s="26">
        <v>4.4253483303178278</v>
      </c>
      <c r="F54" s="30"/>
      <c r="H54" s="34">
        <f t="shared" si="0"/>
        <v>7.9316098357927883E-2</v>
      </c>
      <c r="I54" s="35">
        <f t="shared" si="1"/>
        <v>-2.5343141651695924</v>
      </c>
      <c r="N54" s="30"/>
      <c r="X54" s="30"/>
    </row>
    <row r="55" spans="3:24">
      <c r="C55" t="s">
        <v>56</v>
      </c>
      <c r="D55" s="26">
        <v>9.7181256957182978</v>
      </c>
      <c r="F55" s="30"/>
      <c r="H55" s="34">
        <f t="shared" si="0"/>
        <v>1.5998691841774545E-2</v>
      </c>
      <c r="I55" s="35">
        <f t="shared" si="1"/>
        <v>-4.1352483199739689</v>
      </c>
      <c r="N55" s="30"/>
      <c r="X55" s="30"/>
    </row>
    <row r="56" spans="3:24">
      <c r="C56" t="s">
        <v>57</v>
      </c>
      <c r="D56" s="26">
        <v>1.1302313276592657</v>
      </c>
      <c r="F56" s="30"/>
      <c r="H56" s="34">
        <f t="shared" si="0"/>
        <v>0.21489132854818541</v>
      </c>
      <c r="I56" s="35">
        <f t="shared" si="1"/>
        <v>-1.5376228272497756</v>
      </c>
      <c r="N56" s="30"/>
      <c r="X56" s="30"/>
    </row>
    <row r="57" spans="3:24">
      <c r="C57" t="s">
        <v>58</v>
      </c>
      <c r="D57" s="26">
        <v>1.8827531538552589</v>
      </c>
      <c r="F57" s="30"/>
      <c r="H57" s="34">
        <f t="shared" si="0"/>
        <v>0.17114535497158342</v>
      </c>
      <c r="I57" s="35">
        <f t="shared" si="1"/>
        <v>-1.7652420544760039</v>
      </c>
      <c r="N57" s="30"/>
      <c r="X57" s="30"/>
    </row>
    <row r="58" spans="3:24">
      <c r="C58" t="s">
        <v>59</v>
      </c>
      <c r="D58" s="26">
        <v>4.7346170726545962</v>
      </c>
      <c r="F58" s="30"/>
      <c r="H58" s="34">
        <f t="shared" si="0"/>
        <v>7.2232853264906291E-2</v>
      </c>
      <c r="I58" s="35">
        <f t="shared" si="1"/>
        <v>-2.6278603052088423</v>
      </c>
      <c r="N58" s="30"/>
      <c r="X58" s="30"/>
    </row>
    <row r="59" spans="3:24">
      <c r="C59" t="s">
        <v>60</v>
      </c>
      <c r="D59" s="26">
        <v>23.780725183364805</v>
      </c>
      <c r="F59" s="30"/>
      <c r="H59" s="34">
        <f t="shared" si="0"/>
        <v>2.2739166964557545E-4</v>
      </c>
      <c r="I59" s="35">
        <f t="shared" si="1"/>
        <v>-8.388836610363807</v>
      </c>
      <c r="N59" s="30"/>
      <c r="X59" s="30"/>
    </row>
    <row r="60" spans="3:24">
      <c r="C60" t="s">
        <v>61</v>
      </c>
      <c r="D60" s="26">
        <v>2.6002740950075149</v>
      </c>
      <c r="F60" s="30"/>
      <c r="H60" s="34">
        <f t="shared" si="0"/>
        <v>0.13775557219490883</v>
      </c>
      <c r="I60" s="35">
        <f t="shared" si="1"/>
        <v>-1.982274380261563</v>
      </c>
      <c r="N60" s="30"/>
      <c r="X60" s="30"/>
    </row>
    <row r="61" spans="3:24">
      <c r="C61" t="s">
        <v>62</v>
      </c>
      <c r="D61" s="26">
        <v>0.16630115158288039</v>
      </c>
      <c r="F61" s="30"/>
      <c r="H61" s="34">
        <f t="shared" si="0"/>
        <v>0.28763648337138459</v>
      </c>
      <c r="I61" s="35">
        <f t="shared" si="1"/>
        <v>-1.246057806620853</v>
      </c>
      <c r="N61" s="30"/>
      <c r="X61" s="30"/>
    </row>
    <row r="62" spans="3:24">
      <c r="C62" t="s">
        <v>63</v>
      </c>
      <c r="D62" s="26">
        <v>1.4671560634289955</v>
      </c>
      <c r="F62" s="30"/>
      <c r="H62" s="34">
        <f t="shared" si="0"/>
        <v>0.19407041520386845</v>
      </c>
      <c r="I62" s="35">
        <f t="shared" si="1"/>
        <v>-1.639534220806264</v>
      </c>
      <c r="N62" s="30"/>
      <c r="X62" s="30"/>
    </row>
    <row r="63" spans="3:24">
      <c r="C63" t="s">
        <v>64</v>
      </c>
      <c r="D63" s="26">
        <v>1.1823019560522814</v>
      </c>
      <c r="F63" s="30"/>
      <c r="H63" s="34">
        <f t="shared" si="0"/>
        <v>0.21153328783888833</v>
      </c>
      <c r="I63" s="35">
        <f t="shared" si="1"/>
        <v>-1.5533729035710375</v>
      </c>
      <c r="N63" s="30"/>
      <c r="X63" s="30"/>
    </row>
    <row r="64" spans="3:24">
      <c r="C64" t="s">
        <v>65</v>
      </c>
      <c r="D64" s="26">
        <v>1.7312462204835359</v>
      </c>
      <c r="F64" s="30"/>
      <c r="H64" s="34">
        <f t="shared" si="0"/>
        <v>0.17917093996156153</v>
      </c>
      <c r="I64" s="35">
        <f t="shared" si="1"/>
        <v>-1.7194149569846078</v>
      </c>
      <c r="N64" s="30"/>
      <c r="X64" s="30"/>
    </row>
    <row r="65" spans="3:24">
      <c r="C65" t="s">
        <v>66</v>
      </c>
      <c r="D65" s="26">
        <v>3.5873613893460248</v>
      </c>
      <c r="F65" s="30"/>
      <c r="H65" s="34">
        <f t="shared" si="0"/>
        <v>0.10219792997990691</v>
      </c>
      <c r="I65" s="35">
        <f t="shared" si="1"/>
        <v>-2.2808438560173969</v>
      </c>
      <c r="N65" s="30"/>
      <c r="X65" s="30"/>
    </row>
    <row r="66" spans="3:24">
      <c r="C66" t="s">
        <v>67</v>
      </c>
      <c r="D66" s="26">
        <v>5.5485894999611887</v>
      </c>
      <c r="F66" s="30"/>
      <c r="H66" s="34">
        <f t="shared" si="0"/>
        <v>5.6468810582196848E-2</v>
      </c>
      <c r="I66" s="35">
        <f t="shared" si="1"/>
        <v>-2.8740668183455513</v>
      </c>
      <c r="N66" s="30"/>
      <c r="X66" s="30"/>
    </row>
    <row r="67" spans="3:24">
      <c r="C67" t="s">
        <v>68</v>
      </c>
      <c r="D67" s="26">
        <v>4.0219898640652554</v>
      </c>
      <c r="F67" s="30"/>
      <c r="H67" s="34">
        <f t="shared" si="0"/>
        <v>8.960822087241968E-2</v>
      </c>
      <c r="I67" s="35">
        <f t="shared" si="1"/>
        <v>-2.4123082124018449</v>
      </c>
      <c r="N67" s="30"/>
      <c r="X67" s="30"/>
    </row>
    <row r="68" spans="3:24">
      <c r="C68" t="s">
        <v>69</v>
      </c>
      <c r="D68" s="26">
        <v>3.5862494990487139</v>
      </c>
      <c r="F68" s="30"/>
      <c r="H68" s="34">
        <f t="shared" si="0"/>
        <v>0.1022323068961782</v>
      </c>
      <c r="I68" s="35">
        <f t="shared" si="1"/>
        <v>-2.2805075367221632</v>
      </c>
      <c r="N68" s="30"/>
      <c r="X68" s="30"/>
    </row>
    <row r="69" spans="3:24">
      <c r="C69" t="s">
        <v>70</v>
      </c>
      <c r="D69" s="26">
        <v>0.38074753655220955</v>
      </c>
      <c r="F69" s="30"/>
      <c r="H69" s="34">
        <f t="shared" si="0"/>
        <v>0.26957125394943782</v>
      </c>
      <c r="I69" s="35">
        <f t="shared" si="1"/>
        <v>-1.3109225304454402</v>
      </c>
      <c r="N69" s="30"/>
      <c r="X69" s="30"/>
    </row>
    <row r="70" spans="3:24">
      <c r="C70" t="s">
        <v>71</v>
      </c>
      <c r="D70" s="26">
        <v>0.64396917282552568</v>
      </c>
      <c r="F70" s="30"/>
      <c r="H70" s="34">
        <f t="shared" si="0"/>
        <v>0.24894070072367749</v>
      </c>
      <c r="I70" s="35">
        <f t="shared" si="1"/>
        <v>-1.3905405605836798</v>
      </c>
      <c r="N70" s="30"/>
      <c r="X70" s="30"/>
    </row>
    <row r="71" spans="3:24">
      <c r="C71" t="s">
        <v>72</v>
      </c>
      <c r="D71" s="26">
        <v>0.7695154462559185</v>
      </c>
      <c r="F71" s="30"/>
      <c r="H71" s="34">
        <f t="shared" si="0"/>
        <v>0.23966451182143877</v>
      </c>
      <c r="I71" s="35">
        <f t="shared" si="1"/>
        <v>-1.4285152009789153</v>
      </c>
      <c r="N71" s="30"/>
      <c r="X71" s="30"/>
    </row>
    <row r="72" spans="3:24">
      <c r="C72" t="s">
        <v>73</v>
      </c>
      <c r="D72" s="26">
        <v>0.38747845147792853</v>
      </c>
      <c r="F72" s="30"/>
      <c r="H72" s="34">
        <f t="shared" si="0"/>
        <v>0.26902298266384683</v>
      </c>
      <c r="I72" s="35">
        <f t="shared" si="1"/>
        <v>-1.3129584656177957</v>
      </c>
      <c r="N72" s="30"/>
      <c r="X72" s="30"/>
    </row>
    <row r="73" spans="3:24">
      <c r="C73" t="s">
        <v>74</v>
      </c>
      <c r="D73" s="26">
        <v>0.32695821198634312</v>
      </c>
      <c r="F73" s="30"/>
      <c r="H73" s="34">
        <f t="shared" si="0"/>
        <v>0.27399303542603592</v>
      </c>
      <c r="I73" s="35">
        <f t="shared" si="1"/>
        <v>-1.2946525910702671</v>
      </c>
      <c r="N73" s="30"/>
      <c r="X73" s="30"/>
    </row>
    <row r="74" spans="3:24">
      <c r="C74" t="s">
        <v>75</v>
      </c>
      <c r="D74" s="26">
        <v>5.5279907685014846</v>
      </c>
      <c r="F74" s="30"/>
      <c r="H74" s="34">
        <f t="shared" ref="H74:H137" si="10">lambdagorro2*EXP(-lambdagorro2*D74)</f>
        <v>5.6821743869536173E-2</v>
      </c>
      <c r="I74" s="35">
        <f t="shared" si="1"/>
        <v>-2.8678362119053373</v>
      </c>
      <c r="N74" s="30"/>
      <c r="X74" s="30"/>
    </row>
    <row r="75" spans="3:24">
      <c r="C75" t="s">
        <v>76</v>
      </c>
      <c r="D75" s="26">
        <v>2.8615334864948756</v>
      </c>
      <c r="F75" s="30"/>
      <c r="H75" s="34">
        <f t="shared" si="10"/>
        <v>0.12728852995937498</v>
      </c>
      <c r="I75" s="35">
        <f t="shared" ref="I75:I138" si="11">LN(H75)</f>
        <v>-2.0612988799183474</v>
      </c>
      <c r="N75" s="30"/>
      <c r="X75" s="30"/>
    </row>
    <row r="76" spans="3:24">
      <c r="C76" t="s">
        <v>77</v>
      </c>
      <c r="D76" s="26">
        <v>7.5504899276050406</v>
      </c>
      <c r="F76" s="30"/>
      <c r="H76" s="34">
        <f t="shared" si="10"/>
        <v>3.0819978400439846E-2</v>
      </c>
      <c r="I76" s="35">
        <f t="shared" si="11"/>
        <v>-3.4795921499197497</v>
      </c>
      <c r="N76" s="30"/>
      <c r="X76" s="30"/>
    </row>
    <row r="77" spans="3:24">
      <c r="C77" t="s">
        <v>78</v>
      </c>
      <c r="D77" s="26">
        <v>6.438899804940573</v>
      </c>
      <c r="F77" s="30"/>
      <c r="H77" s="34">
        <f t="shared" si="10"/>
        <v>4.3137454294587749E-2</v>
      </c>
      <c r="I77" s="35">
        <f t="shared" si="11"/>
        <v>-3.1433636500871134</v>
      </c>
      <c r="N77" s="30"/>
      <c r="X77" s="30"/>
    </row>
    <row r="78" spans="3:24">
      <c r="C78" t="s">
        <v>79</v>
      </c>
      <c r="D78" s="26">
        <v>4.6238334025672483</v>
      </c>
      <c r="F78" s="30"/>
      <c r="H78" s="34">
        <f t="shared" si="10"/>
        <v>7.4694337947010456E-2</v>
      </c>
      <c r="I78" s="35">
        <f t="shared" si="11"/>
        <v>-2.5943509869448964</v>
      </c>
      <c r="N78" s="30"/>
      <c r="X78" s="30"/>
    </row>
    <row r="79" spans="3:24">
      <c r="C79" t="s">
        <v>80</v>
      </c>
      <c r="D79" s="26">
        <v>0.31780439586935783</v>
      </c>
      <c r="F79" s="30"/>
      <c r="H79" s="34">
        <f t="shared" si="10"/>
        <v>0.27475271933595924</v>
      </c>
      <c r="I79" s="35">
        <f t="shared" si="11"/>
        <v>-1.2918837882552687</v>
      </c>
      <c r="N79" s="30"/>
      <c r="X79" s="30"/>
    </row>
    <row r="80" spans="3:24">
      <c r="C80" t="s">
        <v>81</v>
      </c>
      <c r="D80" s="26">
        <v>7.9875433918400196</v>
      </c>
      <c r="F80" s="30"/>
      <c r="H80" s="34">
        <f t="shared" si="10"/>
        <v>2.7003467221445088E-2</v>
      </c>
      <c r="I80" s="35">
        <f t="shared" si="11"/>
        <v>-3.611790005613309</v>
      </c>
      <c r="N80" s="30"/>
      <c r="X80" s="30"/>
    </row>
    <row r="81" spans="3:24">
      <c r="C81" t="s">
        <v>82</v>
      </c>
      <c r="D81" s="26">
        <v>1.3564366330411721</v>
      </c>
      <c r="F81" s="30"/>
      <c r="H81" s="34">
        <f t="shared" si="10"/>
        <v>0.20067986873618163</v>
      </c>
      <c r="I81" s="35">
        <f t="shared" si="11"/>
        <v>-1.6060443334614671</v>
      </c>
      <c r="N81" s="30"/>
      <c r="X81" s="30"/>
    </row>
    <row r="82" spans="3:24">
      <c r="C82" t="s">
        <v>83</v>
      </c>
      <c r="D82" s="26">
        <v>0.72208845265473931</v>
      </c>
      <c r="F82" s="30"/>
      <c r="H82" s="34">
        <f t="shared" si="10"/>
        <v>0.24312739609595166</v>
      </c>
      <c r="I82" s="35">
        <f t="shared" si="11"/>
        <v>-1.4141697092504772</v>
      </c>
      <c r="N82" s="30"/>
      <c r="X82" s="30"/>
    </row>
    <row r="83" spans="3:24">
      <c r="C83" t="s">
        <v>84</v>
      </c>
      <c r="D83" s="26">
        <v>1.3594179117662952</v>
      </c>
      <c r="F83" s="30"/>
      <c r="H83" s="34">
        <f t="shared" si="10"/>
        <v>0.2004989846199379</v>
      </c>
      <c r="I83" s="35">
        <f t="shared" si="11"/>
        <v>-1.6069460964880478</v>
      </c>
      <c r="N83" s="30"/>
      <c r="X83" s="30"/>
    </row>
    <row r="84" spans="3:24">
      <c r="C84" t="s">
        <v>85</v>
      </c>
      <c r="D84" s="26">
        <v>2.4777691287180863</v>
      </c>
      <c r="F84" s="30"/>
      <c r="H84" s="34">
        <f t="shared" si="10"/>
        <v>0.14295581821354031</v>
      </c>
      <c r="I84" s="35">
        <f t="shared" si="11"/>
        <v>-1.9452196600029743</v>
      </c>
      <c r="N84" s="30"/>
      <c r="X84" s="30"/>
    </row>
    <row r="85" spans="3:24">
      <c r="C85" t="s">
        <v>86</v>
      </c>
      <c r="D85" s="26">
        <v>1.0733519973903087</v>
      </c>
      <c r="F85" s="30"/>
      <c r="H85" s="34">
        <f t="shared" si="10"/>
        <v>0.21862043253752414</v>
      </c>
      <c r="I85" s="35">
        <f t="shared" si="11"/>
        <v>-1.5204182376282203</v>
      </c>
      <c r="N85" s="30"/>
      <c r="X85" s="30"/>
    </row>
    <row r="86" spans="3:24">
      <c r="C86" t="s">
        <v>87</v>
      </c>
      <c r="D86" s="26">
        <v>4.8443515697325141</v>
      </c>
      <c r="F86" s="30"/>
      <c r="H86" s="34">
        <f t="shared" si="10"/>
        <v>6.9874655719876208E-2</v>
      </c>
      <c r="I86" s="35">
        <f t="shared" si="11"/>
        <v>-2.6610522746048622</v>
      </c>
      <c r="N86" s="30"/>
      <c r="X86" s="30"/>
    </row>
    <row r="87" spans="3:24">
      <c r="C87" t="s">
        <v>88</v>
      </c>
      <c r="D87" s="26">
        <v>5.0396123963457908</v>
      </c>
      <c r="F87" s="30"/>
      <c r="H87" s="34">
        <f t="shared" si="10"/>
        <v>6.5867255547594789E-2</v>
      </c>
      <c r="I87" s="35">
        <f t="shared" si="11"/>
        <v>-2.7201138418765245</v>
      </c>
      <c r="N87" s="30"/>
      <c r="X87" s="30"/>
    </row>
    <row r="88" spans="3:24">
      <c r="C88" t="s">
        <v>89</v>
      </c>
      <c r="D88" s="26">
        <v>1.1957099318590958</v>
      </c>
      <c r="F88" s="30"/>
      <c r="H88" s="34">
        <f t="shared" si="10"/>
        <v>0.21067713476448713</v>
      </c>
      <c r="I88" s="35">
        <f t="shared" si="11"/>
        <v>-1.5574284844001578</v>
      </c>
      <c r="N88" s="30"/>
      <c r="X88" s="30"/>
    </row>
    <row r="89" spans="3:24">
      <c r="C89" t="s">
        <v>90</v>
      </c>
      <c r="D89" s="26">
        <v>1.9088977614085141</v>
      </c>
      <c r="F89" s="30"/>
      <c r="H89" s="34">
        <f t="shared" si="10"/>
        <v>0.16979725841993776</v>
      </c>
      <c r="I89" s="35">
        <f t="shared" si="11"/>
        <v>-1.7731501511719994</v>
      </c>
      <c r="N89" s="30"/>
      <c r="X89" s="30"/>
    </row>
    <row r="90" spans="3:24">
      <c r="C90" t="s">
        <v>91</v>
      </c>
      <c r="D90" s="26">
        <v>0.21237528118195786</v>
      </c>
      <c r="F90" s="30"/>
      <c r="H90" s="34">
        <f t="shared" si="10"/>
        <v>0.28365570276597979</v>
      </c>
      <c r="I90" s="35">
        <f t="shared" si="11"/>
        <v>-1.2599940904725482</v>
      </c>
      <c r="N90" s="30"/>
      <c r="X90" s="30"/>
    </row>
    <row r="91" spans="3:24">
      <c r="C91" t="s">
        <v>92</v>
      </c>
      <c r="D91" s="26">
        <v>1.1732087150439372</v>
      </c>
      <c r="F91" s="30"/>
      <c r="H91" s="34">
        <f t="shared" si="10"/>
        <v>0.21211590686295512</v>
      </c>
      <c r="I91" s="35">
        <f t="shared" si="11"/>
        <v>-1.5506224232271464</v>
      </c>
      <c r="N91" s="30"/>
      <c r="X91" s="30"/>
    </row>
    <row r="92" spans="3:24">
      <c r="C92" t="s">
        <v>93</v>
      </c>
      <c r="D92" s="26">
        <v>4.6676242135127755</v>
      </c>
      <c r="F92" s="30"/>
      <c r="H92" s="34">
        <f t="shared" si="10"/>
        <v>7.3711487509643514E-2</v>
      </c>
      <c r="I92" s="35">
        <f t="shared" si="11"/>
        <v>-2.607596623416887</v>
      </c>
      <c r="N92" s="30"/>
      <c r="X92" s="30"/>
    </row>
    <row r="93" spans="3:24">
      <c r="C93" t="s">
        <v>94</v>
      </c>
      <c r="D93" s="26">
        <v>0.32489073499437626</v>
      </c>
      <c r="F93" s="30"/>
      <c r="H93" s="34">
        <f t="shared" si="10"/>
        <v>0.27416443346754354</v>
      </c>
      <c r="I93" s="35">
        <f t="shared" si="11"/>
        <v>-1.2940272304510299</v>
      </c>
      <c r="N93" s="30"/>
      <c r="X93" s="30"/>
    </row>
    <row r="94" spans="3:24">
      <c r="C94" t="s">
        <v>95</v>
      </c>
      <c r="D94" s="26">
        <v>1.9793672550400032</v>
      </c>
      <c r="F94" s="30"/>
      <c r="H94" s="34">
        <f t="shared" si="10"/>
        <v>0.16621628303128053</v>
      </c>
      <c r="I94" s="35">
        <f t="shared" si="11"/>
        <v>-1.7944654288490691</v>
      </c>
      <c r="N94" s="30"/>
      <c r="X94" s="30"/>
    </row>
    <row r="95" spans="3:24">
      <c r="C95" t="s">
        <v>96</v>
      </c>
      <c r="D95" s="26">
        <v>0.50756780721233752</v>
      </c>
      <c r="F95" s="30"/>
      <c r="H95" s="34">
        <f t="shared" si="10"/>
        <v>0.25942632618918726</v>
      </c>
      <c r="I95" s="35">
        <f t="shared" si="11"/>
        <v>-1.3492825234707602</v>
      </c>
      <c r="N95" s="30"/>
      <c r="X95" s="30"/>
    </row>
    <row r="96" spans="3:24">
      <c r="C96" t="s">
        <v>97</v>
      </c>
      <c r="D96" s="26">
        <v>2.2385080056669668</v>
      </c>
      <c r="F96" s="30"/>
      <c r="H96" s="34">
        <f t="shared" si="10"/>
        <v>0.15368517425282413</v>
      </c>
      <c r="I96" s="35">
        <f t="shared" si="11"/>
        <v>-1.872849092082741</v>
      </c>
      <c r="N96" s="30"/>
      <c r="X96" s="30"/>
    </row>
    <row r="97" spans="3:24">
      <c r="C97" t="s">
        <v>98</v>
      </c>
      <c r="D97" s="26">
        <v>1.2856004466077822</v>
      </c>
      <c r="F97" s="30"/>
      <c r="H97" s="34">
        <f t="shared" si="10"/>
        <v>0.2050260693664544</v>
      </c>
      <c r="I97" s="35">
        <f t="shared" si="11"/>
        <v>-1.5846181402876069</v>
      </c>
      <c r="N97" s="30"/>
      <c r="X97" s="30"/>
    </row>
    <row r="98" spans="3:24">
      <c r="C98" t="s">
        <v>99</v>
      </c>
      <c r="D98" s="26">
        <v>1.2537699003659244</v>
      </c>
      <c r="F98" s="30"/>
      <c r="H98" s="34">
        <f t="shared" si="10"/>
        <v>0.20700958387666787</v>
      </c>
      <c r="I98" s="35">
        <f t="shared" si="11"/>
        <v>-1.5749901878674291</v>
      </c>
      <c r="N98" s="30"/>
      <c r="X98" s="30"/>
    </row>
    <row r="99" spans="3:24">
      <c r="C99" t="s">
        <v>100</v>
      </c>
      <c r="D99" s="26">
        <v>2.2124478922174298</v>
      </c>
      <c r="F99" s="30"/>
      <c r="H99" s="34">
        <f t="shared" si="10"/>
        <v>0.15490139082196971</v>
      </c>
      <c r="I99" s="35">
        <f t="shared" si="11"/>
        <v>-1.8649665527618591</v>
      </c>
      <c r="N99" s="30"/>
      <c r="X99" s="30"/>
    </row>
    <row r="100" spans="3:24">
      <c r="C100" t="s">
        <v>101</v>
      </c>
      <c r="D100" s="26">
        <v>5.1296265741674762</v>
      </c>
      <c r="F100" s="30"/>
      <c r="H100" s="34">
        <f t="shared" si="10"/>
        <v>6.4098077815498894E-2</v>
      </c>
      <c r="I100" s="35">
        <f t="shared" si="11"/>
        <v>-2.7473409027828484</v>
      </c>
      <c r="N100" s="30"/>
      <c r="X100" s="30"/>
    </row>
    <row r="101" spans="3:24">
      <c r="C101" t="s">
        <v>102</v>
      </c>
      <c r="D101" s="26">
        <v>1.1108142231422635</v>
      </c>
      <c r="F101" s="30"/>
      <c r="H101" s="34">
        <f t="shared" si="10"/>
        <v>0.21615714045042925</v>
      </c>
      <c r="I101" s="35">
        <f t="shared" si="11"/>
        <v>-1.5317496337140177</v>
      </c>
      <c r="N101" s="30"/>
      <c r="X101" s="30"/>
    </row>
    <row r="102" spans="3:24">
      <c r="C102" t="s">
        <v>103</v>
      </c>
      <c r="D102" s="26">
        <v>2.5906149767201945</v>
      </c>
      <c r="F102" s="30"/>
      <c r="H102" s="34">
        <f t="shared" si="10"/>
        <v>0.13815863347963508</v>
      </c>
      <c r="I102" s="35">
        <f t="shared" si="11"/>
        <v>-1.9793527360464569</v>
      </c>
      <c r="N102" s="30"/>
      <c r="X102" s="30"/>
    </row>
    <row r="103" spans="3:24">
      <c r="C103" t="s">
        <v>104</v>
      </c>
      <c r="D103" s="26">
        <v>3.0882966710225737</v>
      </c>
      <c r="F103" s="30"/>
      <c r="H103" s="34">
        <f t="shared" si="10"/>
        <v>0.11885046998279689</v>
      </c>
      <c r="I103" s="35">
        <f t="shared" si="11"/>
        <v>-2.1298891307639223</v>
      </c>
      <c r="N103" s="30"/>
      <c r="X103" s="30"/>
    </row>
    <row r="104" spans="3:24">
      <c r="C104" t="s">
        <v>105</v>
      </c>
      <c r="D104" s="26">
        <v>3.117051333912134</v>
      </c>
      <c r="F104" s="30"/>
      <c r="H104" s="34">
        <f t="shared" si="10"/>
        <v>0.11782124162778726</v>
      </c>
      <c r="I104" s="35">
        <f t="shared" si="11"/>
        <v>-2.138586704599299</v>
      </c>
      <c r="N104" s="30"/>
      <c r="X104" s="30"/>
    </row>
    <row r="105" spans="3:24">
      <c r="C105" t="s">
        <v>106</v>
      </c>
      <c r="D105" s="26">
        <v>1.4502980229768261</v>
      </c>
      <c r="F105" s="30"/>
      <c r="H105" s="34">
        <f t="shared" si="10"/>
        <v>0.19506253474820637</v>
      </c>
      <c r="I105" s="35">
        <f t="shared" si="11"/>
        <v>-1.6344350808123205</v>
      </c>
      <c r="N105" s="30"/>
      <c r="X105" s="30"/>
    </row>
    <row r="106" spans="3:24">
      <c r="C106" t="s">
        <v>107</v>
      </c>
      <c r="D106" s="26">
        <v>4.9915327229211437</v>
      </c>
      <c r="F106" s="30"/>
      <c r="H106" s="34">
        <f t="shared" si="10"/>
        <v>6.6832156425274875E-2</v>
      </c>
      <c r="I106" s="35">
        <f t="shared" si="11"/>
        <v>-2.7055709306555582</v>
      </c>
      <c r="N106" s="30"/>
      <c r="X106" s="30"/>
    </row>
    <row r="107" spans="3:24">
      <c r="C107" t="s">
        <v>108</v>
      </c>
      <c r="D107" s="26">
        <v>15.338144891228712</v>
      </c>
      <c r="F107" s="30"/>
      <c r="H107" s="34">
        <f t="shared" si="10"/>
        <v>2.9229408502581562E-3</v>
      </c>
      <c r="I107" s="35">
        <f t="shared" si="11"/>
        <v>-5.8351650290283033</v>
      </c>
      <c r="N107" s="30"/>
      <c r="X107" s="30"/>
    </row>
    <row r="108" spans="3:24">
      <c r="C108" t="s">
        <v>109</v>
      </c>
      <c r="D108" s="26">
        <v>1.9884443594773085</v>
      </c>
      <c r="F108" s="30"/>
      <c r="H108" s="34">
        <f t="shared" si="10"/>
        <v>0.1657605456217208</v>
      </c>
      <c r="I108" s="35">
        <f t="shared" si="11"/>
        <v>-1.7972110282796072</v>
      </c>
      <c r="N108" s="30"/>
      <c r="X108" s="30"/>
    </row>
    <row r="109" spans="3:24">
      <c r="C109" t="s">
        <v>110</v>
      </c>
      <c r="D109" s="26">
        <v>17.228172515295608</v>
      </c>
      <c r="F109" s="30"/>
      <c r="H109" s="34">
        <f t="shared" si="10"/>
        <v>1.6502118482798834E-3</v>
      </c>
      <c r="I109" s="35">
        <f t="shared" si="11"/>
        <v>-6.4068516064144116</v>
      </c>
      <c r="N109" s="30"/>
      <c r="X109" s="30"/>
    </row>
    <row r="110" spans="3:24">
      <c r="C110" t="s">
        <v>111</v>
      </c>
      <c r="D110" s="26">
        <v>16.352643744630569</v>
      </c>
      <c r="F110" s="30"/>
      <c r="H110" s="34">
        <f t="shared" si="10"/>
        <v>2.1505625434409172E-3</v>
      </c>
      <c r="I110" s="35">
        <f t="shared" si="11"/>
        <v>-6.1420258229544089</v>
      </c>
      <c r="N110" s="30"/>
      <c r="X110" s="30"/>
    </row>
    <row r="111" spans="3:24">
      <c r="C111" t="s">
        <v>112</v>
      </c>
      <c r="D111" s="26">
        <v>8.4040913866734979</v>
      </c>
      <c r="F111" s="30"/>
      <c r="H111" s="34">
        <f t="shared" si="10"/>
        <v>2.3806765730054101E-2</v>
      </c>
      <c r="I111" s="35">
        <f t="shared" si="11"/>
        <v>-3.7377854643309902</v>
      </c>
      <c r="N111" s="30"/>
      <c r="X111" s="30"/>
    </row>
    <row r="112" spans="3:24">
      <c r="C112" t="s">
        <v>113</v>
      </c>
      <c r="D112" s="26">
        <v>0.17798041008492022</v>
      </c>
      <c r="F112" s="30"/>
      <c r="H112" s="34">
        <f t="shared" si="10"/>
        <v>0.28662214653403151</v>
      </c>
      <c r="I112" s="35">
        <f t="shared" si="11"/>
        <v>-1.2495904932516824</v>
      </c>
      <c r="N112" s="30"/>
      <c r="X112" s="30"/>
    </row>
    <row r="113" spans="3:24">
      <c r="C113" t="s">
        <v>114</v>
      </c>
      <c r="D113" s="26">
        <v>0.55660712711915317</v>
      </c>
      <c r="F113" s="30"/>
      <c r="H113" s="34">
        <f t="shared" si="10"/>
        <v>0.25560660797873808</v>
      </c>
      <c r="I113" s="35">
        <f t="shared" si="11"/>
        <v>-1.3641157040009713</v>
      </c>
      <c r="N113" s="30"/>
      <c r="X113" s="30"/>
    </row>
    <row r="114" spans="3:24">
      <c r="C114" t="s">
        <v>115</v>
      </c>
      <c r="D114" s="26">
        <v>3.2327169054081226</v>
      </c>
      <c r="F114" s="30"/>
      <c r="H114" s="34">
        <f t="shared" si="10"/>
        <v>0.11377042495677848</v>
      </c>
      <c r="I114" s="35">
        <f t="shared" si="11"/>
        <v>-2.1735726772104642</v>
      </c>
      <c r="N114" s="30"/>
      <c r="X114" s="30"/>
    </row>
    <row r="115" spans="3:24">
      <c r="C115" t="s">
        <v>116</v>
      </c>
      <c r="D115" s="26">
        <v>5.1845690755268041</v>
      </c>
      <c r="F115" s="30"/>
      <c r="H115" s="34">
        <f t="shared" si="10"/>
        <v>6.3041650650633344E-2</v>
      </c>
      <c r="I115" s="35">
        <f t="shared" si="11"/>
        <v>-2.7639596495964844</v>
      </c>
      <c r="N115" s="30"/>
      <c r="X115" s="30"/>
    </row>
    <row r="116" spans="3:24">
      <c r="C116" t="s">
        <v>117</v>
      </c>
      <c r="D116" s="26">
        <v>2.0460751291754953</v>
      </c>
      <c r="F116" s="30"/>
      <c r="H116" s="34">
        <f t="shared" si="10"/>
        <v>0.16289606660610309</v>
      </c>
      <c r="I116" s="35">
        <f t="shared" si="11"/>
        <v>-1.8146429097300962</v>
      </c>
      <c r="N116" s="30"/>
      <c r="X116" s="30"/>
    </row>
    <row r="117" spans="3:24">
      <c r="C117" t="s">
        <v>118</v>
      </c>
      <c r="D117" s="26">
        <v>8.6191538204136968</v>
      </c>
      <c r="F117" s="30"/>
      <c r="H117" s="34">
        <f t="shared" si="10"/>
        <v>2.2307406454333791E-2</v>
      </c>
      <c r="I117" s="35">
        <f t="shared" si="11"/>
        <v>-3.8028365276613272</v>
      </c>
      <c r="N117" s="30"/>
      <c r="X117" s="30"/>
    </row>
    <row r="118" spans="3:24">
      <c r="C118" t="s">
        <v>119</v>
      </c>
      <c r="D118" s="26">
        <v>4.7491543821772879</v>
      </c>
      <c r="F118" s="30"/>
      <c r="H118" s="34">
        <f t="shared" si="10"/>
        <v>7.1915929966975253E-2</v>
      </c>
      <c r="I118" s="35">
        <f t="shared" si="11"/>
        <v>-2.6322574815355817</v>
      </c>
      <c r="N118" s="30"/>
      <c r="X118" s="30"/>
    </row>
    <row r="119" spans="3:24">
      <c r="C119" t="s">
        <v>120</v>
      </c>
      <c r="D119" s="26">
        <v>4.3960699070553648</v>
      </c>
      <c r="F119" s="30"/>
      <c r="H119" s="34">
        <f t="shared" si="10"/>
        <v>8.0021641128473681E-2</v>
      </c>
      <c r="I119" s="35">
        <f t="shared" si="11"/>
        <v>-2.525458166784678</v>
      </c>
      <c r="N119" s="30"/>
      <c r="X119" s="30"/>
    </row>
    <row r="120" spans="3:24">
      <c r="C120" t="s">
        <v>121</v>
      </c>
      <c r="D120" s="26">
        <v>2.8726822761021982</v>
      </c>
      <c r="F120" s="30"/>
      <c r="H120" s="34">
        <f t="shared" si="10"/>
        <v>0.12686000633520553</v>
      </c>
      <c r="I120" s="35">
        <f t="shared" si="11"/>
        <v>-2.0646711128378286</v>
      </c>
      <c r="N120" s="30"/>
      <c r="X120" s="30"/>
    </row>
    <row r="121" spans="3:24">
      <c r="C121" t="s">
        <v>122</v>
      </c>
      <c r="D121" s="26">
        <v>1.0778679383292709</v>
      </c>
      <c r="F121" s="30"/>
      <c r="H121" s="34">
        <f t="shared" si="10"/>
        <v>0.21832200955556294</v>
      </c>
      <c r="I121" s="35">
        <f t="shared" si="11"/>
        <v>-1.5217841979910207</v>
      </c>
      <c r="N121" s="30"/>
      <c r="X121" s="30"/>
    </row>
    <row r="122" spans="3:24">
      <c r="C122" t="s">
        <v>123</v>
      </c>
      <c r="D122" s="26">
        <v>4.0440778346771937</v>
      </c>
      <c r="F122" s="30"/>
      <c r="H122" s="34">
        <f t="shared" si="10"/>
        <v>8.9011538033537313E-2</v>
      </c>
      <c r="I122" s="35">
        <f t="shared" si="11"/>
        <v>-2.4189892768263808</v>
      </c>
      <c r="N122" s="30"/>
      <c r="X122" s="30"/>
    </row>
    <row r="123" spans="3:24">
      <c r="C123" t="s">
        <v>124</v>
      </c>
      <c r="D123" s="26">
        <v>0.31410659705008004</v>
      </c>
      <c r="F123" s="30"/>
      <c r="H123" s="34">
        <f t="shared" si="10"/>
        <v>0.27506020015057003</v>
      </c>
      <c r="I123" s="35">
        <f t="shared" si="11"/>
        <v>-1.2907652956343478</v>
      </c>
      <c r="N123" s="30"/>
      <c r="X123" s="30"/>
    </row>
    <row r="124" spans="3:24">
      <c r="C124" t="s">
        <v>125</v>
      </c>
      <c r="D124" s="26">
        <v>2.9395969709452756</v>
      </c>
      <c r="F124" s="30"/>
      <c r="H124" s="34">
        <f t="shared" si="10"/>
        <v>0.12431816511235058</v>
      </c>
      <c r="I124" s="35">
        <f t="shared" si="11"/>
        <v>-2.0849111518640102</v>
      </c>
      <c r="N124" s="30"/>
      <c r="X124" s="30"/>
    </row>
    <row r="125" spans="3:24">
      <c r="C125" t="s">
        <v>126</v>
      </c>
      <c r="D125" s="26">
        <v>0.37987047994270196</v>
      </c>
      <c r="F125" s="30"/>
      <c r="H125" s="34">
        <f t="shared" si="10"/>
        <v>0.26964277743259141</v>
      </c>
      <c r="I125" s="35">
        <f t="shared" si="11"/>
        <v>-1.3106572425285448</v>
      </c>
      <c r="N125" s="30"/>
      <c r="X125" s="30"/>
    </row>
    <row r="126" spans="3:24">
      <c r="C126" t="s">
        <v>127</v>
      </c>
      <c r="D126" s="26">
        <v>3.5606285583957868</v>
      </c>
      <c r="F126" s="30"/>
      <c r="H126" s="34">
        <f t="shared" si="10"/>
        <v>0.10302765452016692</v>
      </c>
      <c r="I126" s="35">
        <f t="shared" si="11"/>
        <v>-2.2727578363025644</v>
      </c>
      <c r="N126" s="30"/>
      <c r="X126" s="30"/>
    </row>
    <row r="127" spans="3:24">
      <c r="C127" t="s">
        <v>128</v>
      </c>
      <c r="D127" s="26">
        <v>0.34864598841237915</v>
      </c>
      <c r="F127" s="30"/>
      <c r="H127" s="34">
        <f t="shared" si="10"/>
        <v>0.27220151945356125</v>
      </c>
      <c r="I127" s="35">
        <f t="shared" si="11"/>
        <v>-1.3012126066585246</v>
      </c>
      <c r="N127" s="30"/>
      <c r="X127" s="30"/>
    </row>
    <row r="128" spans="3:24">
      <c r="C128" t="s">
        <v>129</v>
      </c>
      <c r="D128" s="26">
        <v>3.0564896489931286</v>
      </c>
      <c r="F128" s="30"/>
      <c r="H128" s="34">
        <f t="shared" si="10"/>
        <v>0.11999942908507713</v>
      </c>
      <c r="I128" s="35">
        <f t="shared" si="11"/>
        <v>-2.1202682938357658</v>
      </c>
      <c r="N128" s="30"/>
      <c r="X128" s="30"/>
    </row>
    <row r="129" spans="3:24">
      <c r="C129" t="s">
        <v>130</v>
      </c>
      <c r="D129" s="26">
        <v>5.8288443476674177</v>
      </c>
      <c r="F129" s="30"/>
      <c r="H129" s="34">
        <f t="shared" si="10"/>
        <v>5.1879219013179718E-2</v>
      </c>
      <c r="I129" s="35">
        <f t="shared" si="11"/>
        <v>-2.9588369733638613</v>
      </c>
      <c r="N129" s="30"/>
      <c r="X129" s="30"/>
    </row>
    <row r="130" spans="3:24">
      <c r="C130" t="s">
        <v>131</v>
      </c>
      <c r="D130" s="26">
        <v>3.6913941493737488</v>
      </c>
      <c r="F130" s="30"/>
      <c r="H130" s="34">
        <f t="shared" si="10"/>
        <v>9.9032104743900229E-2</v>
      </c>
      <c r="I130" s="35">
        <f t="shared" si="11"/>
        <v>-2.3123111910758687</v>
      </c>
      <c r="N130" s="30"/>
      <c r="X130" s="30"/>
    </row>
    <row r="131" spans="3:24">
      <c r="C131" t="s">
        <v>132</v>
      </c>
      <c r="D131" s="26">
        <v>2.1734942598468217</v>
      </c>
      <c r="F131" s="30"/>
      <c r="H131" s="34">
        <f t="shared" si="10"/>
        <v>0.15673731260141652</v>
      </c>
      <c r="I131" s="35">
        <f t="shared" si="11"/>
        <v>-1.8531840430867936</v>
      </c>
      <c r="N131" s="30"/>
      <c r="X131" s="30"/>
    </row>
    <row r="132" spans="3:24">
      <c r="C132" t="s">
        <v>133</v>
      </c>
      <c r="D132" s="26">
        <v>14.347581653993524</v>
      </c>
      <c r="F132" s="30"/>
      <c r="H132" s="34">
        <f t="shared" si="10"/>
        <v>3.944061825305877E-3</v>
      </c>
      <c r="I132" s="35">
        <f t="shared" si="11"/>
        <v>-5.5355441665771181</v>
      </c>
      <c r="N132" s="30"/>
      <c r="X132" s="30"/>
    </row>
    <row r="133" spans="3:24">
      <c r="C133" t="s">
        <v>134</v>
      </c>
      <c r="D133" s="26">
        <v>0.71676618404641113</v>
      </c>
      <c r="F133" s="30"/>
      <c r="H133" s="34">
        <f t="shared" si="10"/>
        <v>0.24351911105236923</v>
      </c>
      <c r="I133" s="35">
        <f t="shared" si="11"/>
        <v>-1.4125598547246065</v>
      </c>
      <c r="N133" s="30"/>
      <c r="X133" s="30"/>
    </row>
    <row r="134" spans="3:24">
      <c r="C134" t="s">
        <v>135</v>
      </c>
      <c r="D134" s="26">
        <v>1.5227171591294184</v>
      </c>
      <c r="F134" s="30"/>
      <c r="H134" s="34">
        <f t="shared" si="10"/>
        <v>0.19083614912364433</v>
      </c>
      <c r="I134" s="35">
        <f t="shared" si="11"/>
        <v>-1.6563400770976386</v>
      </c>
      <c r="N134" s="30"/>
      <c r="X134" s="30"/>
    </row>
    <row r="135" spans="3:24">
      <c r="C135" t="s">
        <v>136</v>
      </c>
      <c r="D135" s="26">
        <v>0.6871366186628971</v>
      </c>
      <c r="F135" s="30"/>
      <c r="H135" s="34">
        <f t="shared" si="10"/>
        <v>0.24571138966684994</v>
      </c>
      <c r="I135" s="35">
        <f t="shared" si="11"/>
        <v>-1.4035976445389742</v>
      </c>
      <c r="N135" s="30"/>
      <c r="X135" s="30"/>
    </row>
    <row r="136" spans="3:24">
      <c r="C136" t="s">
        <v>137</v>
      </c>
      <c r="D136" s="26">
        <v>0.30104729833687804</v>
      </c>
      <c r="F136" s="30"/>
      <c r="H136" s="34">
        <f t="shared" si="10"/>
        <v>0.27614886823986945</v>
      </c>
      <c r="I136" s="35">
        <f t="shared" si="11"/>
        <v>-1.2868151809961563</v>
      </c>
      <c r="N136" s="30"/>
      <c r="X136" s="30"/>
    </row>
    <row r="137" spans="3:24">
      <c r="C137" t="s">
        <v>138</v>
      </c>
      <c r="D137" s="26">
        <v>0.16835911434408585</v>
      </c>
      <c r="F137" s="30"/>
      <c r="H137" s="34">
        <f t="shared" si="10"/>
        <v>0.28745749032368495</v>
      </c>
      <c r="I137" s="35">
        <f t="shared" si="11"/>
        <v>-1.246680289420766</v>
      </c>
      <c r="N137" s="30"/>
      <c r="X137" s="30"/>
    </row>
    <row r="138" spans="3:24">
      <c r="C138" t="s">
        <v>139</v>
      </c>
      <c r="D138" s="26">
        <v>1.6031251587934072</v>
      </c>
      <c r="F138" s="30"/>
      <c r="H138" s="34">
        <f t="shared" ref="H138:H201" si="12">lambdagorro2*EXP(-lambdagorro2*D138)</f>
        <v>0.186250729143113</v>
      </c>
      <c r="I138" s="35">
        <f t="shared" si="11"/>
        <v>-1.6806615068677795</v>
      </c>
      <c r="N138" s="30"/>
      <c r="X138" s="30"/>
    </row>
    <row r="139" spans="3:24">
      <c r="C139" t="s">
        <v>140</v>
      </c>
      <c r="D139" s="26">
        <v>3.7224566370619021</v>
      </c>
      <c r="F139" s="30"/>
      <c r="H139" s="34">
        <f t="shared" si="12"/>
        <v>9.8105992878323264E-2</v>
      </c>
      <c r="I139" s="35">
        <f t="shared" ref="I139:I202" si="13">LN(H139)</f>
        <v>-2.3217068247932886</v>
      </c>
      <c r="N139" s="30"/>
      <c r="X139" s="30"/>
    </row>
    <row r="140" spans="3:24">
      <c r="C140" t="s">
        <v>141</v>
      </c>
      <c r="D140" s="26">
        <v>5.8638954748788894</v>
      </c>
      <c r="F140" s="30"/>
      <c r="H140" s="34">
        <f t="shared" si="12"/>
        <v>5.1332095877134935E-2</v>
      </c>
      <c r="I140" s="35">
        <f t="shared" si="13"/>
        <v>-2.9694390718167578</v>
      </c>
      <c r="N140" s="30"/>
      <c r="X140" s="30"/>
    </row>
    <row r="141" spans="3:24">
      <c r="C141" t="s">
        <v>142</v>
      </c>
      <c r="D141" s="26">
        <v>6.7450418013492488</v>
      </c>
      <c r="F141" s="30"/>
      <c r="H141" s="34">
        <f t="shared" si="12"/>
        <v>3.9322278928670143E-2</v>
      </c>
      <c r="I141" s="35">
        <f t="shared" si="13"/>
        <v>-3.2359640268712528</v>
      </c>
      <c r="N141" s="30"/>
      <c r="X141" s="30"/>
    </row>
    <row r="142" spans="3:24">
      <c r="C142" t="s">
        <v>143</v>
      </c>
      <c r="D142" s="26">
        <v>1.3038348456428257</v>
      </c>
      <c r="F142" s="30"/>
      <c r="H142" s="34">
        <f t="shared" si="12"/>
        <v>0.2038983701755494</v>
      </c>
      <c r="I142" s="35">
        <f t="shared" si="13"/>
        <v>-1.5901335946874775</v>
      </c>
      <c r="N142" s="30"/>
      <c r="X142" s="30"/>
    </row>
    <row r="143" spans="3:24">
      <c r="C143" t="s">
        <v>144</v>
      </c>
      <c r="D143" s="26">
        <v>2.8815190985378987</v>
      </c>
      <c r="F143" s="30"/>
      <c r="H143" s="34">
        <f t="shared" si="12"/>
        <v>0.12652137245019093</v>
      </c>
      <c r="I143" s="35">
        <f t="shared" si="13"/>
        <v>-2.0673440329099511</v>
      </c>
      <c r="N143" s="30"/>
      <c r="X143" s="30"/>
    </row>
    <row r="144" spans="3:24">
      <c r="C144" t="s">
        <v>145</v>
      </c>
      <c r="D144" s="26">
        <v>3.5266090682037388</v>
      </c>
      <c r="F144" s="30"/>
      <c r="H144" s="34">
        <f t="shared" si="12"/>
        <v>0.10409328793652479</v>
      </c>
      <c r="I144" s="35">
        <f t="shared" si="13"/>
        <v>-2.2624677825146398</v>
      </c>
      <c r="N144" s="30"/>
      <c r="X144" s="30"/>
    </row>
    <row r="145" spans="3:24">
      <c r="C145" t="s">
        <v>146</v>
      </c>
      <c r="D145" s="26">
        <v>8.9568498231727602</v>
      </c>
      <c r="F145" s="30"/>
      <c r="H145" s="34">
        <f t="shared" si="12"/>
        <v>2.0141332935464641E-2</v>
      </c>
      <c r="I145" s="35">
        <f t="shared" si="13"/>
        <v>-3.9049812103929411</v>
      </c>
      <c r="N145" s="30"/>
      <c r="X145" s="30"/>
    </row>
    <row r="146" spans="3:24">
      <c r="C146" t="s">
        <v>147</v>
      </c>
      <c r="D146" s="26">
        <v>0.86067677256429886</v>
      </c>
      <c r="F146" s="30"/>
      <c r="H146" s="34">
        <f t="shared" si="12"/>
        <v>0.23314627191880299</v>
      </c>
      <c r="I146" s="35">
        <f t="shared" si="13"/>
        <v>-1.456089245910108</v>
      </c>
      <c r="N146" s="30"/>
      <c r="X146" s="30"/>
    </row>
    <row r="147" spans="3:24">
      <c r="C147" t="s">
        <v>148</v>
      </c>
      <c r="D147" s="26">
        <v>1.7110926855751636</v>
      </c>
      <c r="F147" s="30"/>
      <c r="H147" s="34">
        <f t="shared" si="12"/>
        <v>0.18026649206750681</v>
      </c>
      <c r="I147" s="35">
        <f t="shared" si="13"/>
        <v>-1.7133190114823897</v>
      </c>
      <c r="N147" s="30"/>
      <c r="X147" s="30"/>
    </row>
    <row r="148" spans="3:24">
      <c r="C148" t="s">
        <v>149</v>
      </c>
      <c r="D148" s="26">
        <v>0.6677751463031214</v>
      </c>
      <c r="F148" s="30"/>
      <c r="H148" s="34">
        <f t="shared" si="12"/>
        <v>0.24715458736290502</v>
      </c>
      <c r="I148" s="35">
        <f t="shared" si="13"/>
        <v>-1.3977412783538605</v>
      </c>
      <c r="N148" s="30"/>
      <c r="X148" s="30"/>
    </row>
    <row r="149" spans="3:24">
      <c r="C149" t="s">
        <v>150</v>
      </c>
      <c r="D149" s="26">
        <v>1.3209136961131616</v>
      </c>
      <c r="F149" s="30"/>
      <c r="H149" s="34">
        <f t="shared" si="12"/>
        <v>0.20284776157941578</v>
      </c>
      <c r="I149" s="35">
        <f t="shared" si="13"/>
        <v>-1.5952995242467853</v>
      </c>
      <c r="N149" s="30"/>
      <c r="X149" s="30"/>
    </row>
    <row r="150" spans="3:24">
      <c r="C150" t="s">
        <v>151</v>
      </c>
      <c r="D150" s="26">
        <v>4.4808757711598819</v>
      </c>
      <c r="F150" s="30"/>
      <c r="H150" s="34">
        <f t="shared" si="12"/>
        <v>7.799505578298177E-2</v>
      </c>
      <c r="I150" s="35">
        <f t="shared" si="13"/>
        <v>-2.5511098416992808</v>
      </c>
      <c r="N150" s="30"/>
      <c r="X150" s="30"/>
    </row>
    <row r="151" spans="3:24">
      <c r="C151" t="s">
        <v>152</v>
      </c>
      <c r="D151" s="26">
        <v>3.3790380330409264</v>
      </c>
      <c r="F151" s="30"/>
      <c r="H151" s="34">
        <f t="shared" si="12"/>
        <v>0.10884491622342449</v>
      </c>
      <c r="I151" s="35">
        <f t="shared" si="13"/>
        <v>-2.2178311968164786</v>
      </c>
      <c r="N151" s="30"/>
      <c r="X151" s="30"/>
    </row>
    <row r="152" spans="3:24">
      <c r="C152" t="s">
        <v>153</v>
      </c>
      <c r="D152" s="26">
        <v>1.4820281670671869</v>
      </c>
      <c r="F152" s="30"/>
      <c r="H152" s="34">
        <f t="shared" si="12"/>
        <v>0.19319936111513594</v>
      </c>
      <c r="I152" s="35">
        <f t="shared" si="13"/>
        <v>-1.6440326640666616</v>
      </c>
      <c r="N152" s="30"/>
      <c r="X152" s="30"/>
    </row>
    <row r="153" spans="3:24">
      <c r="C153" t="s">
        <v>154</v>
      </c>
      <c r="D153" s="26">
        <v>3.5818883958164407</v>
      </c>
      <c r="F153" s="30"/>
      <c r="H153" s="34">
        <f t="shared" si="12"/>
        <v>0.10236725315463191</v>
      </c>
      <c r="I153" s="35">
        <f t="shared" si="13"/>
        <v>-2.2791884109333447</v>
      </c>
      <c r="N153" s="30"/>
      <c r="X153" s="30"/>
    </row>
    <row r="154" spans="3:24">
      <c r="C154" t="s">
        <v>155</v>
      </c>
      <c r="D154" s="26">
        <v>0.93921983960905409</v>
      </c>
      <c r="F154" s="30"/>
      <c r="H154" s="34">
        <f t="shared" si="12"/>
        <v>0.22767261530072075</v>
      </c>
      <c r="I154" s="35">
        <f t="shared" si="13"/>
        <v>-1.4798465797207141</v>
      </c>
      <c r="N154" s="30"/>
      <c r="X154" s="30"/>
    </row>
    <row r="155" spans="3:24">
      <c r="C155" t="s">
        <v>156</v>
      </c>
      <c r="D155" s="26">
        <v>0.70503734256186634</v>
      </c>
      <c r="F155" s="30"/>
      <c r="H155" s="34">
        <f t="shared" si="12"/>
        <v>0.24438457425600543</v>
      </c>
      <c r="I155" s="35">
        <f t="shared" si="13"/>
        <v>-1.409012170468767</v>
      </c>
      <c r="N155" s="30"/>
      <c r="X155" s="30"/>
    </row>
    <row r="156" spans="3:24">
      <c r="C156" t="s">
        <v>157</v>
      </c>
      <c r="D156" s="26">
        <v>2.0010932207606515</v>
      </c>
      <c r="F156" s="30"/>
      <c r="H156" s="34">
        <f t="shared" si="12"/>
        <v>0.16512756282360977</v>
      </c>
      <c r="I156" s="35">
        <f t="shared" si="13"/>
        <v>-1.8010369957537471</v>
      </c>
      <c r="N156" s="30"/>
      <c r="X156" s="30"/>
    </row>
    <row r="157" spans="3:24">
      <c r="C157" t="s">
        <v>158</v>
      </c>
      <c r="D157" s="26">
        <v>1.3699137104503696</v>
      </c>
      <c r="F157" s="30"/>
      <c r="H157" s="34">
        <f t="shared" si="12"/>
        <v>0.19986346594890525</v>
      </c>
      <c r="I157" s="35">
        <f t="shared" si="13"/>
        <v>-1.6101208158150175</v>
      </c>
      <c r="N157" s="30"/>
      <c r="X157" s="30"/>
    </row>
    <row r="158" spans="3:24">
      <c r="C158" t="s">
        <v>159</v>
      </c>
      <c r="D158" s="26">
        <v>2.9228167681442501</v>
      </c>
      <c r="F158" s="30"/>
      <c r="H158" s="34">
        <f t="shared" si="12"/>
        <v>0.12495075793252397</v>
      </c>
      <c r="I158" s="35">
        <f t="shared" si="13"/>
        <v>-2.0798355558330268</v>
      </c>
      <c r="N158" s="30"/>
      <c r="X158" s="30"/>
    </row>
    <row r="159" spans="3:24">
      <c r="C159" t="s">
        <v>160</v>
      </c>
      <c r="D159" s="26">
        <v>15.847511586471871</v>
      </c>
      <c r="F159" s="30"/>
      <c r="H159" s="34">
        <f t="shared" si="12"/>
        <v>2.5055779629580481E-3</v>
      </c>
      <c r="I159" s="35">
        <f t="shared" si="13"/>
        <v>-5.9892358473221892</v>
      </c>
      <c r="N159" s="30"/>
      <c r="X159" s="30"/>
    </row>
    <row r="160" spans="3:24">
      <c r="C160" t="s">
        <v>161</v>
      </c>
      <c r="D160" s="26">
        <v>9.4159631141990179</v>
      </c>
      <c r="F160" s="30"/>
      <c r="H160" s="34">
        <f t="shared" si="12"/>
        <v>1.7529824040828413E-2</v>
      </c>
      <c r="I160" s="35">
        <f t="shared" si="13"/>
        <v>-4.0438516177018577</v>
      </c>
      <c r="N160" s="30"/>
      <c r="X160" s="30"/>
    </row>
    <row r="161" spans="3:24">
      <c r="C161" t="s">
        <v>162</v>
      </c>
      <c r="D161" s="26">
        <v>0.65187063145205415</v>
      </c>
      <c r="F161" s="30"/>
      <c r="H161" s="34">
        <f t="shared" si="12"/>
        <v>0.24834644394518218</v>
      </c>
      <c r="I161" s="35">
        <f t="shared" si="13"/>
        <v>-1.3929305562541334</v>
      </c>
      <c r="N161" s="30"/>
      <c r="X161" s="30"/>
    </row>
    <row r="162" spans="3:24">
      <c r="C162" t="s">
        <v>163</v>
      </c>
      <c r="D162" s="26">
        <v>3.0781584375556306</v>
      </c>
      <c r="F162" s="30"/>
      <c r="H162" s="34">
        <f t="shared" si="12"/>
        <v>0.11921549203428401</v>
      </c>
      <c r="I162" s="35">
        <f t="shared" si="13"/>
        <v>-2.1268225660652611</v>
      </c>
      <c r="N162" s="30"/>
      <c r="X162" s="30"/>
    </row>
    <row r="163" spans="3:24">
      <c r="C163" t="s">
        <v>164</v>
      </c>
      <c r="D163" s="26">
        <v>1.5461422550252557</v>
      </c>
      <c r="F163" s="30"/>
      <c r="H163" s="34">
        <f t="shared" si="12"/>
        <v>0.18948875647110688</v>
      </c>
      <c r="I163" s="35">
        <f t="shared" si="13"/>
        <v>-1.6634255888262008</v>
      </c>
      <c r="N163" s="30"/>
      <c r="X163" s="30"/>
    </row>
    <row r="164" spans="3:24">
      <c r="C164" t="s">
        <v>165</v>
      </c>
      <c r="D164" s="26">
        <v>2.2167313033258158</v>
      </c>
      <c r="F164" s="30"/>
      <c r="H164" s="34">
        <f t="shared" si="12"/>
        <v>0.15470082653290476</v>
      </c>
      <c r="I164" s="35">
        <f t="shared" si="13"/>
        <v>-1.8662621786061111</v>
      </c>
      <c r="N164" s="30"/>
      <c r="X164" s="30"/>
    </row>
    <row r="165" spans="3:24">
      <c r="C165" t="s">
        <v>166</v>
      </c>
      <c r="D165" s="26">
        <v>0.52212048461464111</v>
      </c>
      <c r="F165" s="30"/>
      <c r="H165" s="34">
        <f t="shared" si="12"/>
        <v>0.25828688661742766</v>
      </c>
      <c r="I165" s="35">
        <f t="shared" si="13"/>
        <v>-1.3536843482007213</v>
      </c>
      <c r="N165" s="30"/>
      <c r="X165" s="30"/>
    </row>
    <row r="166" spans="3:24">
      <c r="C166" t="s">
        <v>167</v>
      </c>
      <c r="D166" s="26">
        <v>0.61082855974915395</v>
      </c>
      <c r="F166" s="30"/>
      <c r="H166" s="34">
        <f t="shared" si="12"/>
        <v>0.25144868516974195</v>
      </c>
      <c r="I166" s="35">
        <f t="shared" si="13"/>
        <v>-1.3805163453707081</v>
      </c>
      <c r="N166" s="30"/>
      <c r="X166" s="30"/>
    </row>
    <row r="167" spans="3:24">
      <c r="C167" t="s">
        <v>168</v>
      </c>
      <c r="D167" s="26">
        <v>14.170321614755917</v>
      </c>
      <c r="F167" s="30"/>
      <c r="H167" s="34">
        <f t="shared" si="12"/>
        <v>4.1613015045872731E-3</v>
      </c>
      <c r="I167" s="35">
        <f t="shared" si="13"/>
        <v>-5.4819273919603422</v>
      </c>
      <c r="N167" s="30"/>
      <c r="X167" s="30"/>
    </row>
    <row r="168" spans="3:24">
      <c r="C168" t="s">
        <v>169</v>
      </c>
      <c r="D168" s="26">
        <v>4.5602675907882348</v>
      </c>
      <c r="F168" s="30"/>
      <c r="H168" s="34">
        <f t="shared" si="12"/>
        <v>7.6144387760035862E-2</v>
      </c>
      <c r="I168" s="35">
        <f t="shared" si="13"/>
        <v>-2.5751239021594796</v>
      </c>
      <c r="N168" s="30"/>
      <c r="X168" s="30"/>
    </row>
    <row r="169" spans="3:24">
      <c r="C169" t="s">
        <v>170</v>
      </c>
      <c r="D169" s="26">
        <v>0.78135852395326866</v>
      </c>
      <c r="F169" s="30"/>
      <c r="H169" s="34">
        <f t="shared" si="12"/>
        <v>0.2388075124323106</v>
      </c>
      <c r="I169" s="35">
        <f t="shared" si="13"/>
        <v>-1.4320974388617389</v>
      </c>
      <c r="N169" s="30"/>
      <c r="X169" s="30"/>
    </row>
    <row r="170" spans="3:24">
      <c r="C170" t="s">
        <v>171</v>
      </c>
      <c r="D170" s="26">
        <v>2.5976661444781324</v>
      </c>
      <c r="F170" s="30"/>
      <c r="H170" s="34">
        <f t="shared" si="12"/>
        <v>0.13786428223942368</v>
      </c>
      <c r="I170" s="35">
        <f t="shared" si="13"/>
        <v>-1.9814855397741808</v>
      </c>
      <c r="N170" s="30"/>
      <c r="X170" s="30"/>
    </row>
    <row r="171" spans="3:24">
      <c r="C171" t="s">
        <v>172</v>
      </c>
      <c r="D171" s="26">
        <v>3.6605782477641413</v>
      </c>
      <c r="F171" s="30"/>
      <c r="H171" s="34">
        <f t="shared" si="12"/>
        <v>9.9959503147183479E-2</v>
      </c>
      <c r="I171" s="35">
        <f t="shared" si="13"/>
        <v>-2.3029901435441102</v>
      </c>
      <c r="N171" s="30"/>
      <c r="X171" s="30"/>
    </row>
    <row r="172" spans="3:24">
      <c r="C172" t="s">
        <v>173</v>
      </c>
      <c r="D172" s="26">
        <v>7.2263616196226437</v>
      </c>
      <c r="F172" s="30"/>
      <c r="H172" s="34">
        <f t="shared" si="12"/>
        <v>3.3994675857560795E-2</v>
      </c>
      <c r="I172" s="35">
        <f t="shared" si="13"/>
        <v>-3.3815513590525321</v>
      </c>
      <c r="N172" s="30"/>
      <c r="X172" s="30"/>
    </row>
    <row r="173" spans="3:24">
      <c r="C173" t="s">
        <v>174</v>
      </c>
      <c r="D173" s="26">
        <v>0.72672616530014855</v>
      </c>
      <c r="F173" s="30"/>
      <c r="H173" s="34">
        <f t="shared" si="12"/>
        <v>0.24278657772082179</v>
      </c>
      <c r="I173" s="35">
        <f t="shared" si="13"/>
        <v>-1.4155725025405823</v>
      </c>
      <c r="N173" s="30"/>
      <c r="X173" s="30"/>
    </row>
    <row r="174" spans="3:24">
      <c r="C174" t="s">
        <v>175</v>
      </c>
      <c r="D174" s="26">
        <v>3.5465642539798408</v>
      </c>
      <c r="F174" s="30"/>
      <c r="H174" s="34">
        <f t="shared" si="12"/>
        <v>0.10346687846600802</v>
      </c>
      <c r="I174" s="35">
        <f t="shared" si="13"/>
        <v>-2.2685037323135617</v>
      </c>
      <c r="N174" s="30"/>
      <c r="X174" s="30"/>
    </row>
    <row r="175" spans="3:24">
      <c r="C175" t="s">
        <v>176</v>
      </c>
      <c r="D175" s="26">
        <v>8.5126257043055951</v>
      </c>
      <c r="F175" s="30"/>
      <c r="H175" s="34">
        <f t="shared" si="12"/>
        <v>2.3037904238795946E-2</v>
      </c>
      <c r="I175" s="35">
        <f t="shared" si="13"/>
        <v>-3.7706144091495419</v>
      </c>
      <c r="N175" s="30"/>
      <c r="X175" s="30"/>
    </row>
    <row r="176" spans="3:24">
      <c r="C176" t="s">
        <v>177</v>
      </c>
      <c r="D176" s="26">
        <v>1.2258753411915717</v>
      </c>
      <c r="F176" s="30"/>
      <c r="H176" s="34">
        <f t="shared" si="12"/>
        <v>0.20876359865445826</v>
      </c>
      <c r="I176" s="35">
        <f t="shared" si="13"/>
        <v>-1.5665527741180121</v>
      </c>
      <c r="N176" s="30"/>
      <c r="X176" s="30"/>
    </row>
    <row r="177" spans="3:24">
      <c r="C177" t="s">
        <v>178</v>
      </c>
      <c r="D177" s="26">
        <v>3.3983256895917187</v>
      </c>
      <c r="F177" s="30"/>
      <c r="H177" s="34">
        <f t="shared" si="12"/>
        <v>0.10821175949291496</v>
      </c>
      <c r="I177" s="35">
        <f t="shared" si="13"/>
        <v>-2.2236652355463438</v>
      </c>
      <c r="N177" s="30"/>
      <c r="X177" s="30"/>
    </row>
    <row r="178" spans="3:24">
      <c r="C178" t="s">
        <v>179</v>
      </c>
      <c r="D178" s="26">
        <v>6.4657486135108977</v>
      </c>
      <c r="F178" s="30"/>
      <c r="H178" s="34">
        <f t="shared" si="12"/>
        <v>4.2788549374777919E-2</v>
      </c>
      <c r="I178" s="35">
        <f t="shared" si="13"/>
        <v>-3.1514847501615324</v>
      </c>
      <c r="N178" s="30"/>
      <c r="X178" s="30"/>
    </row>
    <row r="179" spans="3:24">
      <c r="C179" t="s">
        <v>180</v>
      </c>
      <c r="D179" s="26">
        <v>1.7778382445043341</v>
      </c>
      <c r="F179" s="30"/>
      <c r="H179" s="34">
        <f t="shared" si="12"/>
        <v>0.17666360506397633</v>
      </c>
      <c r="I179" s="35">
        <f t="shared" si="13"/>
        <v>-1.7335078910807915</v>
      </c>
      <c r="N179" s="30"/>
      <c r="X179" s="30"/>
    </row>
    <row r="180" spans="3:24">
      <c r="C180" t="s">
        <v>181</v>
      </c>
      <c r="D180" s="26">
        <v>1.1909070100174897</v>
      </c>
      <c r="F180" s="30"/>
      <c r="H180" s="34">
        <f t="shared" si="12"/>
        <v>0.2109834215560783</v>
      </c>
      <c r="I180" s="35">
        <f t="shared" si="13"/>
        <v>-1.555975719417193</v>
      </c>
      <c r="N180" s="30"/>
      <c r="X180" s="30"/>
    </row>
    <row r="181" spans="3:24">
      <c r="C181" t="s">
        <v>182</v>
      </c>
      <c r="D181" s="26">
        <v>4.7261367985867224</v>
      </c>
      <c r="F181" s="30"/>
      <c r="H181" s="34">
        <f t="shared" si="12"/>
        <v>7.2418373642589601E-2</v>
      </c>
      <c r="I181" s="35">
        <f t="shared" si="13"/>
        <v>-2.6252952321932814</v>
      </c>
      <c r="N181" s="30"/>
      <c r="X181" s="30"/>
    </row>
    <row r="182" spans="3:24">
      <c r="C182" t="s">
        <v>183</v>
      </c>
      <c r="D182" s="26">
        <v>2.1415807775510447</v>
      </c>
      <c r="F182" s="30"/>
      <c r="H182" s="34">
        <f t="shared" si="12"/>
        <v>0.15825762995366621</v>
      </c>
      <c r="I182" s="35">
        <f t="shared" si="13"/>
        <v>-1.8435310045630033</v>
      </c>
      <c r="N182" s="30"/>
      <c r="X182" s="30"/>
    </row>
    <row r="183" spans="3:24">
      <c r="C183" t="s">
        <v>184</v>
      </c>
      <c r="D183" s="26">
        <v>0.15006581816382944</v>
      </c>
      <c r="F183" s="30"/>
      <c r="H183" s="34">
        <f t="shared" si="12"/>
        <v>0.28905247871885709</v>
      </c>
      <c r="I183" s="35">
        <f t="shared" si="13"/>
        <v>-1.241147020092195</v>
      </c>
      <c r="N183" s="30"/>
      <c r="X183" s="30"/>
    </row>
    <row r="184" spans="3:24">
      <c r="C184" t="s">
        <v>185</v>
      </c>
      <c r="D184" s="26">
        <v>9.0113745361756674</v>
      </c>
      <c r="F184" s="30"/>
      <c r="H184" s="34">
        <f t="shared" si="12"/>
        <v>1.98118787051055E-2</v>
      </c>
      <c r="I184" s="35">
        <f t="shared" si="13"/>
        <v>-3.9214735865691783</v>
      </c>
      <c r="N184" s="30"/>
      <c r="X184" s="30"/>
    </row>
    <row r="185" spans="3:24">
      <c r="C185" t="s">
        <v>186</v>
      </c>
      <c r="D185" s="26">
        <v>4.0545007219064395</v>
      </c>
      <c r="F185" s="30"/>
      <c r="H185" s="34">
        <f t="shared" si="12"/>
        <v>8.8731356327566971E-2</v>
      </c>
      <c r="I185" s="35">
        <f t="shared" si="13"/>
        <v>-2.4221419422428512</v>
      </c>
      <c r="N185" s="30"/>
      <c r="X185" s="30"/>
    </row>
    <row r="186" spans="3:24">
      <c r="C186" t="s">
        <v>187</v>
      </c>
      <c r="D186" s="26">
        <v>7.1054632904126009</v>
      </c>
      <c r="F186" s="30"/>
      <c r="H186" s="34">
        <f t="shared" si="12"/>
        <v>3.5260828452840662E-2</v>
      </c>
      <c r="I186" s="35">
        <f t="shared" si="13"/>
        <v>-3.3449826067455852</v>
      </c>
      <c r="N186" s="30"/>
      <c r="X186" s="30"/>
    </row>
    <row r="187" spans="3:24">
      <c r="C187" t="s">
        <v>188</v>
      </c>
      <c r="D187" s="26">
        <v>3.3338060747469553</v>
      </c>
      <c r="F187" s="30"/>
      <c r="H187" s="34">
        <f t="shared" si="12"/>
        <v>0.11034431682769476</v>
      </c>
      <c r="I187" s="35">
        <f t="shared" si="13"/>
        <v>-2.2041496489405219</v>
      </c>
      <c r="N187" s="30"/>
      <c r="X187" s="30"/>
    </row>
    <row r="188" spans="3:24">
      <c r="C188" t="s">
        <v>189</v>
      </c>
      <c r="D188" s="26">
        <v>0.1178918710079062</v>
      </c>
      <c r="F188" s="30"/>
      <c r="H188" s="34">
        <f t="shared" si="12"/>
        <v>0.29187921854777521</v>
      </c>
      <c r="I188" s="35">
        <f t="shared" si="13"/>
        <v>-1.231415197394814</v>
      </c>
      <c r="N188" s="30"/>
      <c r="X188" s="30"/>
    </row>
    <row r="189" spans="3:24">
      <c r="C189" t="s">
        <v>190</v>
      </c>
      <c r="D189" s="26">
        <v>0.57124776020611567</v>
      </c>
      <c r="F189" s="30"/>
      <c r="H189" s="34">
        <f t="shared" si="12"/>
        <v>0.25447717487864152</v>
      </c>
      <c r="I189" s="35">
        <f t="shared" si="13"/>
        <v>-1.3685441331486055</v>
      </c>
      <c r="N189" s="30"/>
      <c r="X189" s="30"/>
    </row>
    <row r="190" spans="3:24">
      <c r="C190" t="s">
        <v>191</v>
      </c>
      <c r="D190" s="26">
        <v>6.2401651476274171</v>
      </c>
      <c r="F190" s="30"/>
      <c r="H190" s="34">
        <f t="shared" si="12"/>
        <v>4.5810070367701697E-2</v>
      </c>
      <c r="I190" s="35">
        <f t="shared" si="13"/>
        <v>-3.0832513350073532</v>
      </c>
      <c r="N190" s="30"/>
      <c r="X190" s="30"/>
    </row>
    <row r="191" spans="3:24">
      <c r="C191" t="s">
        <v>192</v>
      </c>
      <c r="D191" s="26">
        <v>1.2981352075381005</v>
      </c>
      <c r="F191" s="30"/>
      <c r="H191" s="34">
        <f t="shared" si="12"/>
        <v>0.20425019404025582</v>
      </c>
      <c r="I191" s="35">
        <f t="shared" si="13"/>
        <v>-1.5884095952289836</v>
      </c>
      <c r="N191" s="30"/>
      <c r="X191" s="30"/>
    </row>
    <row r="192" spans="3:24">
      <c r="C192" t="s">
        <v>193</v>
      </c>
      <c r="D192" s="26">
        <v>4.1024624193067343</v>
      </c>
      <c r="F192" s="30"/>
      <c r="H192" s="34">
        <f t="shared" si="12"/>
        <v>8.7453402647850509E-2</v>
      </c>
      <c r="I192" s="35">
        <f t="shared" si="13"/>
        <v>-2.4366491686364018</v>
      </c>
      <c r="N192" s="30"/>
      <c r="X192" s="30"/>
    </row>
    <row r="193" spans="3:24">
      <c r="C193" t="s">
        <v>194</v>
      </c>
      <c r="D193" s="26">
        <v>1.5133065574404818</v>
      </c>
      <c r="F193" s="30"/>
      <c r="H193" s="34">
        <f t="shared" si="12"/>
        <v>0.19138013312940103</v>
      </c>
      <c r="I193" s="35">
        <f t="shared" si="13"/>
        <v>-1.6534936030026646</v>
      </c>
      <c r="N193" s="30"/>
      <c r="X193" s="30"/>
    </row>
    <row r="194" spans="3:24">
      <c r="C194" t="s">
        <v>195</v>
      </c>
      <c r="D194" s="26">
        <v>0.36840547546319741</v>
      </c>
      <c r="F194" s="30"/>
      <c r="H194" s="34">
        <f t="shared" si="12"/>
        <v>0.27057948951620586</v>
      </c>
      <c r="I194" s="35">
        <f t="shared" si="13"/>
        <v>-1.3071893624366653</v>
      </c>
      <c r="N194" s="30"/>
      <c r="X194" s="30"/>
    </row>
    <row r="195" spans="3:24">
      <c r="C195" t="s">
        <v>196</v>
      </c>
      <c r="D195" s="26">
        <v>7.8978934071716287</v>
      </c>
      <c r="F195" s="30"/>
      <c r="H195" s="34">
        <f t="shared" si="12"/>
        <v>2.7745736114644239E-2</v>
      </c>
      <c r="I195" s="35">
        <f t="shared" si="13"/>
        <v>-3.5846731041219395</v>
      </c>
      <c r="N195" s="30"/>
      <c r="X195" s="30"/>
    </row>
    <row r="196" spans="3:24">
      <c r="C196" t="s">
        <v>197</v>
      </c>
      <c r="D196" s="26">
        <v>5.5844839758075313</v>
      </c>
      <c r="F196" s="30"/>
      <c r="H196" s="34">
        <f t="shared" si="12"/>
        <v>5.5859034165366091E-2</v>
      </c>
      <c r="I196" s="35">
        <f t="shared" si="13"/>
        <v>-2.8849240088873009</v>
      </c>
      <c r="N196" s="30"/>
      <c r="X196" s="30"/>
    </row>
    <row r="197" spans="3:24">
      <c r="C197" t="s">
        <v>198</v>
      </c>
      <c r="D197" s="26">
        <v>4.3077848250533082</v>
      </c>
      <c r="F197" s="30"/>
      <c r="H197" s="34">
        <f t="shared" si="12"/>
        <v>8.2187330861753616E-2</v>
      </c>
      <c r="I197" s="35">
        <f t="shared" si="13"/>
        <v>-2.4987541145680203</v>
      </c>
      <c r="N197" s="30"/>
      <c r="X197" s="30"/>
    </row>
    <row r="198" spans="3:24">
      <c r="C198" t="s">
        <v>199</v>
      </c>
      <c r="D198" s="26">
        <v>1.8895659327196683</v>
      </c>
      <c r="F198" s="30"/>
      <c r="H198" s="34">
        <f t="shared" si="12"/>
        <v>0.17079303938665097</v>
      </c>
      <c r="I198" s="35">
        <f t="shared" si="13"/>
        <v>-1.7673027514636503</v>
      </c>
      <c r="N198" s="30"/>
      <c r="X198" s="30"/>
    </row>
    <row r="199" spans="3:24">
      <c r="C199" t="s">
        <v>200</v>
      </c>
      <c r="D199" s="26">
        <v>1.952791422863436</v>
      </c>
      <c r="F199" s="30"/>
      <c r="H199" s="34">
        <f t="shared" si="12"/>
        <v>0.16755780255311384</v>
      </c>
      <c r="I199" s="35">
        <f t="shared" si="13"/>
        <v>-1.7864268973774935</v>
      </c>
      <c r="N199" s="30"/>
      <c r="X199" s="30"/>
    </row>
    <row r="200" spans="3:24">
      <c r="C200" t="s">
        <v>201</v>
      </c>
      <c r="D200" s="26">
        <v>4.0759749197249491</v>
      </c>
      <c r="F200" s="30"/>
      <c r="H200" s="34">
        <f t="shared" si="12"/>
        <v>8.8156877250822024E-2</v>
      </c>
      <c r="I200" s="35">
        <f t="shared" si="13"/>
        <v>-2.4286373555884824</v>
      </c>
      <c r="N200" s="30"/>
      <c r="X200" s="30"/>
    </row>
    <row r="201" spans="3:24">
      <c r="C201" t="s">
        <v>202</v>
      </c>
      <c r="D201" s="26">
        <v>0.90573155066232269</v>
      </c>
      <c r="F201" s="30"/>
      <c r="H201" s="34">
        <f t="shared" si="12"/>
        <v>0.22999051704177895</v>
      </c>
      <c r="I201" s="35">
        <f t="shared" si="13"/>
        <v>-1.4697172011620669</v>
      </c>
      <c r="N201" s="30"/>
      <c r="X201" s="30"/>
    </row>
    <row r="202" spans="3:24">
      <c r="C202" t="s">
        <v>203</v>
      </c>
      <c r="D202" s="26">
        <v>0.6939669460099448</v>
      </c>
      <c r="F202" s="30"/>
      <c r="H202" s="34">
        <f t="shared" ref="H202:H265" si="14">lambdagorro2*EXP(-lambdagorro2*D202)</f>
        <v>0.24520427274819898</v>
      </c>
      <c r="I202" s="35">
        <f t="shared" si="13"/>
        <v>-1.4056636495082868</v>
      </c>
      <c r="N202" s="30"/>
      <c r="X202" s="30"/>
    </row>
    <row r="203" spans="3:24">
      <c r="C203" t="s">
        <v>204</v>
      </c>
      <c r="D203" s="26">
        <v>3.3617920816139448</v>
      </c>
      <c r="F203" s="30"/>
      <c r="H203" s="34">
        <f t="shared" si="14"/>
        <v>0.10941418634080873</v>
      </c>
      <c r="I203" s="35">
        <f t="shared" ref="I203:I266" si="15">LN(H203)</f>
        <v>-2.2126147233535969</v>
      </c>
      <c r="N203" s="30"/>
      <c r="X203" s="30"/>
    </row>
    <row r="204" spans="3:24">
      <c r="C204" t="s">
        <v>205</v>
      </c>
      <c r="D204" s="26">
        <v>8.9667136022172933</v>
      </c>
      <c r="F204" s="30"/>
      <c r="H204" s="34">
        <f t="shared" si="14"/>
        <v>2.0081329836751226E-2</v>
      </c>
      <c r="I204" s="35">
        <f t="shared" si="15"/>
        <v>-3.9079647594216729</v>
      </c>
      <c r="N204" s="30"/>
      <c r="X204" s="30"/>
    </row>
    <row r="205" spans="3:24">
      <c r="C205" t="s">
        <v>206</v>
      </c>
      <c r="D205" s="26">
        <v>3.6723873280655845</v>
      </c>
      <c r="F205" s="30"/>
      <c r="H205" s="34">
        <f t="shared" si="14"/>
        <v>9.9603089274920953E-2</v>
      </c>
      <c r="I205" s="35">
        <f t="shared" si="15"/>
        <v>-2.3065620980561206</v>
      </c>
      <c r="N205" s="30"/>
      <c r="X205" s="30"/>
    </row>
    <row r="206" spans="3:24">
      <c r="C206" t="s">
        <v>207</v>
      </c>
      <c r="D206" s="26">
        <v>0.56868883970764028</v>
      </c>
      <c r="F206" s="30"/>
      <c r="H206" s="34">
        <f t="shared" si="14"/>
        <v>0.25467421903367471</v>
      </c>
      <c r="I206" s="35">
        <f t="shared" si="15"/>
        <v>-1.3677701230320607</v>
      </c>
      <c r="N206" s="30"/>
      <c r="X206" s="30"/>
    </row>
    <row r="207" spans="3:24">
      <c r="C207" t="s">
        <v>208</v>
      </c>
      <c r="D207" s="26">
        <v>1.9891806341983012</v>
      </c>
      <c r="F207" s="30"/>
      <c r="H207" s="34">
        <f t="shared" si="14"/>
        <v>0.16572363404964152</v>
      </c>
      <c r="I207" s="35">
        <f t="shared" si="15"/>
        <v>-1.7974337331596315</v>
      </c>
      <c r="N207" s="30"/>
      <c r="X207" s="30"/>
    </row>
    <row r="208" spans="3:24">
      <c r="C208" t="s">
        <v>209</v>
      </c>
      <c r="D208" s="26">
        <v>5.3146938081817803</v>
      </c>
      <c r="F208" s="30"/>
      <c r="H208" s="34">
        <f t="shared" si="14"/>
        <v>6.0608558858638438E-2</v>
      </c>
      <c r="I208" s="35">
        <f t="shared" si="15"/>
        <v>-2.8033191605885697</v>
      </c>
      <c r="N208" s="30"/>
      <c r="X208" s="30"/>
    </row>
    <row r="209" spans="3:24">
      <c r="C209" t="s">
        <v>210</v>
      </c>
      <c r="D209" s="26">
        <v>3.7062690203458932</v>
      </c>
      <c r="F209" s="30"/>
      <c r="H209" s="34">
        <f t="shared" si="14"/>
        <v>9.8587532422647353E-2</v>
      </c>
      <c r="I209" s="35">
        <f t="shared" si="15"/>
        <v>-2.3168104713862943</v>
      </c>
      <c r="N209" s="30"/>
      <c r="X209" s="30"/>
    </row>
    <row r="210" spans="3:24">
      <c r="C210" t="s">
        <v>211</v>
      </c>
      <c r="D210" s="26">
        <v>4.1880182149415228</v>
      </c>
      <c r="F210" s="30"/>
      <c r="H210" s="34">
        <f t="shared" si="14"/>
        <v>8.5219271511239356E-2</v>
      </c>
      <c r="I210" s="35">
        <f t="shared" si="15"/>
        <v>-2.4625276792778239</v>
      </c>
      <c r="N210" s="30"/>
      <c r="X210" s="30"/>
    </row>
    <row r="211" spans="3:24">
      <c r="C211" t="s">
        <v>212</v>
      </c>
      <c r="D211" s="26">
        <v>1.0211332499825061</v>
      </c>
      <c r="F211" s="30"/>
      <c r="H211" s="34">
        <f t="shared" si="14"/>
        <v>0.22210093040345052</v>
      </c>
      <c r="I211" s="35">
        <f t="shared" si="15"/>
        <v>-1.5046233589709865</v>
      </c>
      <c r="N211" s="30"/>
      <c r="X211" s="30"/>
    </row>
    <row r="212" spans="3:24">
      <c r="C212" t="s">
        <v>213</v>
      </c>
      <c r="D212" s="26">
        <v>0.28984697661356684</v>
      </c>
      <c r="F212" s="30"/>
      <c r="H212" s="34">
        <f t="shared" si="14"/>
        <v>0.27708599744507761</v>
      </c>
      <c r="I212" s="35">
        <f t="shared" si="15"/>
        <v>-1.2834273608870272</v>
      </c>
      <c r="N212" s="30"/>
      <c r="X212" s="30"/>
    </row>
    <row r="213" spans="3:24">
      <c r="C213" t="s">
        <v>214</v>
      </c>
      <c r="D213" s="26">
        <v>4.0323236248295524</v>
      </c>
      <c r="F213" s="30"/>
      <c r="H213" s="34">
        <f t="shared" si="14"/>
        <v>8.9328569123502774E-2</v>
      </c>
      <c r="I213" s="35">
        <f t="shared" si="15"/>
        <v>-2.4154339192685814</v>
      </c>
      <c r="N213" s="30"/>
      <c r="X213" s="30"/>
    </row>
    <row r="214" spans="3:24">
      <c r="C214" t="s">
        <v>215</v>
      </c>
      <c r="D214" s="26">
        <v>7.8328343916659318</v>
      </c>
      <c r="F214" s="30"/>
      <c r="H214" s="34">
        <f t="shared" si="14"/>
        <v>2.8297145018327727E-2</v>
      </c>
      <c r="I214" s="35">
        <f t="shared" si="15"/>
        <v>-3.5649943621665545</v>
      </c>
      <c r="N214" s="30"/>
      <c r="X214" s="30"/>
    </row>
    <row r="215" spans="3:24">
      <c r="C215" t="s">
        <v>216</v>
      </c>
      <c r="D215" s="26">
        <v>1.6073755259719944</v>
      </c>
      <c r="F215" s="30"/>
      <c r="H215" s="34">
        <f t="shared" si="14"/>
        <v>0.18601143331155945</v>
      </c>
      <c r="I215" s="35">
        <f t="shared" si="15"/>
        <v>-1.6819471377411168</v>
      </c>
      <c r="N215" s="30"/>
      <c r="X215" s="30"/>
    </row>
    <row r="216" spans="3:24">
      <c r="C216" t="s">
        <v>217</v>
      </c>
      <c r="D216" s="26">
        <v>3.2720008185809917</v>
      </c>
      <c r="F216" s="30"/>
      <c r="H216" s="34">
        <f t="shared" si="14"/>
        <v>0.11242655795953863</v>
      </c>
      <c r="I216" s="35">
        <f t="shared" si="15"/>
        <v>-2.1854550886536397</v>
      </c>
      <c r="N216" s="30"/>
      <c r="X216" s="30"/>
    </row>
    <row r="217" spans="3:24">
      <c r="C217" t="s">
        <v>218</v>
      </c>
      <c r="D217" s="26">
        <v>0.93841935576615687</v>
      </c>
      <c r="F217" s="30"/>
      <c r="H217" s="34">
        <f t="shared" si="14"/>
        <v>0.22772774755986114</v>
      </c>
      <c r="I217" s="35">
        <f t="shared" si="15"/>
        <v>-1.4796044531705137</v>
      </c>
      <c r="N217" s="30"/>
      <c r="X217" s="30"/>
    </row>
    <row r="218" spans="3:24">
      <c r="C218" t="s">
        <v>219</v>
      </c>
      <c r="D218" s="26">
        <v>2.1631023715353113</v>
      </c>
      <c r="F218" s="30"/>
      <c r="H218" s="34">
        <f t="shared" si="14"/>
        <v>0.15723075838882369</v>
      </c>
      <c r="I218" s="35">
        <f t="shared" si="15"/>
        <v>-1.8500407540757033</v>
      </c>
      <c r="N218" s="30"/>
      <c r="X218" s="30"/>
    </row>
    <row r="219" spans="3:24">
      <c r="C219" t="s">
        <v>220</v>
      </c>
      <c r="D219" s="26">
        <v>7.5400861334399822</v>
      </c>
      <c r="F219" s="30"/>
      <c r="H219" s="34">
        <f t="shared" si="14"/>
        <v>3.0917118253640099E-2</v>
      </c>
      <c r="I219" s="35">
        <f t="shared" si="15"/>
        <v>-3.4764452596826358</v>
      </c>
      <c r="N219" s="30"/>
      <c r="X219" s="30"/>
    </row>
    <row r="220" spans="3:24">
      <c r="C220" t="s">
        <v>221</v>
      </c>
      <c r="D220" s="26">
        <v>0.86254873174670665</v>
      </c>
      <c r="F220" s="30"/>
      <c r="H220" s="34">
        <f t="shared" si="14"/>
        <v>0.23301429689579634</v>
      </c>
      <c r="I220" s="35">
        <f t="shared" si="15"/>
        <v>-1.456655467231093</v>
      </c>
      <c r="N220" s="30"/>
      <c r="X220" s="30"/>
    </row>
    <row r="221" spans="3:24">
      <c r="C221" t="s">
        <v>222</v>
      </c>
      <c r="D221" s="26">
        <v>5.0872990233976703</v>
      </c>
      <c r="F221" s="30"/>
      <c r="H221" s="34">
        <f t="shared" si="14"/>
        <v>6.4924003742319381E-2</v>
      </c>
      <c r="I221" s="35">
        <f t="shared" si="15"/>
        <v>-2.734537866297774</v>
      </c>
      <c r="N221" s="30"/>
      <c r="X221" s="30"/>
    </row>
    <row r="222" spans="3:24">
      <c r="C222" t="s">
        <v>223</v>
      </c>
      <c r="D222" s="26">
        <v>0.38827867683805334</v>
      </c>
      <c r="F222" s="30"/>
      <c r="H222" s="34">
        <f t="shared" si="14"/>
        <v>0.26895787397063942</v>
      </c>
      <c r="I222" s="35">
        <f t="shared" si="15"/>
        <v>-1.3132005139833551</v>
      </c>
      <c r="N222" s="30"/>
      <c r="X222" s="30"/>
    </row>
    <row r="223" spans="3:24">
      <c r="C223" t="s">
        <v>224</v>
      </c>
      <c r="D223" s="26">
        <v>2.9619665318266919</v>
      </c>
      <c r="F223" s="30"/>
      <c r="H223" s="34">
        <f t="shared" si="14"/>
        <v>0.12347983811444031</v>
      </c>
      <c r="I223" s="35">
        <f t="shared" si="15"/>
        <v>-2.0916773903755983</v>
      </c>
      <c r="N223" s="30"/>
      <c r="X223" s="30"/>
    </row>
    <row r="224" spans="3:24">
      <c r="C224" t="s">
        <v>225</v>
      </c>
      <c r="D224" s="26">
        <v>5.2877120280063652</v>
      </c>
      <c r="F224" s="30"/>
      <c r="H224" s="34">
        <f t="shared" si="14"/>
        <v>6.1105228728509202E-2</v>
      </c>
      <c r="I224" s="35">
        <f t="shared" si="15"/>
        <v>-2.7951578398947081</v>
      </c>
      <c r="N224" s="30"/>
      <c r="X224" s="30"/>
    </row>
    <row r="225" spans="3:24">
      <c r="C225" t="s">
        <v>226</v>
      </c>
      <c r="D225" s="26">
        <v>1.717414876331735</v>
      </c>
      <c r="F225" s="30"/>
      <c r="H225" s="34">
        <f t="shared" si="14"/>
        <v>0.17992209673178347</v>
      </c>
      <c r="I225" s="35">
        <f t="shared" si="15"/>
        <v>-1.715231317709655</v>
      </c>
      <c r="N225" s="30"/>
      <c r="X225" s="30"/>
    </row>
    <row r="226" spans="3:24">
      <c r="C226" t="s">
        <v>227</v>
      </c>
      <c r="D226" s="26">
        <v>2.3528028723341476</v>
      </c>
      <c r="F226" s="30"/>
      <c r="H226" s="34">
        <f t="shared" si="14"/>
        <v>0.14846285890453795</v>
      </c>
      <c r="I226" s="35">
        <f t="shared" si="15"/>
        <v>-1.9074204604086513</v>
      </c>
      <c r="N226" s="30"/>
      <c r="X226" s="30"/>
    </row>
    <row r="227" spans="3:24">
      <c r="C227" t="s">
        <v>228</v>
      </c>
      <c r="D227" s="26">
        <v>3.2374793257605021</v>
      </c>
      <c r="F227" s="30"/>
      <c r="H227" s="34">
        <f t="shared" si="14"/>
        <v>0.11360665501921589</v>
      </c>
      <c r="I227" s="35">
        <f t="shared" si="15"/>
        <v>-2.1750131914953652</v>
      </c>
      <c r="N227" s="30"/>
      <c r="X227" s="30"/>
    </row>
    <row r="228" spans="3:24">
      <c r="C228" t="s">
        <v>229</v>
      </c>
      <c r="D228" s="26">
        <v>0.35120727308712618</v>
      </c>
      <c r="F228" s="30"/>
      <c r="H228" s="34">
        <f t="shared" si="14"/>
        <v>0.2719907197376219</v>
      </c>
      <c r="I228" s="35">
        <f t="shared" si="15"/>
        <v>-1.3019873318798769</v>
      </c>
      <c r="N228" s="30"/>
      <c r="X228" s="30"/>
    </row>
    <row r="229" spans="3:24">
      <c r="C229" t="s">
        <v>230</v>
      </c>
      <c r="D229" s="26">
        <v>2.8895293677522371</v>
      </c>
      <c r="F229" s="30"/>
      <c r="H229" s="34">
        <f t="shared" si="14"/>
        <v>0.12621519385301441</v>
      </c>
      <c r="I229" s="35">
        <f t="shared" si="15"/>
        <v>-2.0697669410901147</v>
      </c>
      <c r="N229" s="30"/>
      <c r="X229" s="30"/>
    </row>
    <row r="230" spans="3:24">
      <c r="C230" t="s">
        <v>231</v>
      </c>
      <c r="D230" s="26">
        <v>0.48465094269123893</v>
      </c>
      <c r="F230" s="30"/>
      <c r="H230" s="34">
        <f t="shared" si="14"/>
        <v>0.26123086062453721</v>
      </c>
      <c r="I230" s="35">
        <f t="shared" si="15"/>
        <v>-1.3423507391541392</v>
      </c>
      <c r="N230" s="30"/>
      <c r="X230" s="30"/>
    </row>
    <row r="231" spans="3:24">
      <c r="C231" t="s">
        <v>232</v>
      </c>
      <c r="D231" s="26">
        <v>3.9293260823524756</v>
      </c>
      <c r="F231" s="30"/>
      <c r="H231" s="34">
        <f t="shared" si="14"/>
        <v>9.2155334069981373E-2</v>
      </c>
      <c r="I231" s="35">
        <f t="shared" si="15"/>
        <v>-2.384279711897157</v>
      </c>
      <c r="N231" s="30"/>
      <c r="X231" s="30"/>
    </row>
    <row r="232" spans="3:24">
      <c r="C232" t="s">
        <v>233</v>
      </c>
      <c r="D232" s="26">
        <v>4.6315119176477744</v>
      </c>
      <c r="F232" s="30"/>
      <c r="H232" s="34">
        <f t="shared" si="14"/>
        <v>7.452105711379918E-2</v>
      </c>
      <c r="I232" s="35">
        <f t="shared" si="15"/>
        <v>-2.5966735477106209</v>
      </c>
      <c r="N232" s="30"/>
      <c r="X232" s="30"/>
    </row>
    <row r="233" spans="3:24">
      <c r="C233" t="s">
        <v>234</v>
      </c>
      <c r="D233" s="26">
        <v>1.3153726192790187</v>
      </c>
      <c r="F233" s="30"/>
      <c r="H233" s="34">
        <f t="shared" si="14"/>
        <v>0.20318802732707109</v>
      </c>
      <c r="I233" s="35">
        <f t="shared" si="15"/>
        <v>-1.5936234856481917</v>
      </c>
      <c r="N233" s="30"/>
      <c r="X233" s="30"/>
    </row>
    <row r="234" spans="3:24">
      <c r="C234" t="s">
        <v>235</v>
      </c>
      <c r="D234" s="26">
        <v>4.2382964550910227</v>
      </c>
      <c r="F234" s="30"/>
      <c r="H234" s="34">
        <f t="shared" si="14"/>
        <v>8.3933068400056057E-2</v>
      </c>
      <c r="I234" s="35">
        <f t="shared" si="15"/>
        <v>-2.4777356025177055</v>
      </c>
      <c r="N234" s="30"/>
      <c r="X234" s="30"/>
    </row>
    <row r="235" spans="3:24">
      <c r="C235" t="s">
        <v>236</v>
      </c>
      <c r="D235" s="26">
        <v>4.1775653041003915</v>
      </c>
      <c r="F235" s="30"/>
      <c r="H235" s="34">
        <f t="shared" si="14"/>
        <v>8.5489139674187156E-2</v>
      </c>
      <c r="I235" s="35">
        <f t="shared" si="15"/>
        <v>-2.459365932461854</v>
      </c>
      <c r="N235" s="30"/>
      <c r="X235" s="30"/>
    </row>
    <row r="236" spans="3:24">
      <c r="C236" t="s">
        <v>237</v>
      </c>
      <c r="D236" s="26">
        <v>2.5157054327712407</v>
      </c>
      <c r="F236" s="30"/>
      <c r="H236" s="34">
        <f t="shared" si="14"/>
        <v>0.14132480544924375</v>
      </c>
      <c r="I236" s="35">
        <f t="shared" si="15"/>
        <v>-1.9566944530412684</v>
      </c>
      <c r="N236" s="30"/>
      <c r="X236" s="30"/>
    </row>
    <row r="237" spans="3:24">
      <c r="C237" t="s">
        <v>238</v>
      </c>
      <c r="D237" s="26">
        <v>0.23464703246101096</v>
      </c>
      <c r="F237" s="30"/>
      <c r="H237" s="34">
        <f t="shared" si="14"/>
        <v>0.28175123464867524</v>
      </c>
      <c r="I237" s="35">
        <f t="shared" si="15"/>
        <v>-1.2667307440002458</v>
      </c>
      <c r="N237" s="30"/>
      <c r="X237" s="30"/>
    </row>
    <row r="238" spans="3:24">
      <c r="C238" t="s">
        <v>239</v>
      </c>
      <c r="D238" s="26">
        <v>2.8112520914313941</v>
      </c>
      <c r="F238" s="30"/>
      <c r="H238" s="34">
        <f t="shared" si="14"/>
        <v>0.12923924209114276</v>
      </c>
      <c r="I238" s="35">
        <f t="shared" si="15"/>
        <v>-2.0460900023950717</v>
      </c>
      <c r="N238" s="30"/>
      <c r="X238" s="30"/>
    </row>
    <row r="239" spans="3:24">
      <c r="C239" t="s">
        <v>240</v>
      </c>
      <c r="D239" s="26">
        <v>4.9075947958019915E-2</v>
      </c>
      <c r="F239" s="30"/>
      <c r="H239" s="34">
        <f t="shared" si="14"/>
        <v>0.29801838972559114</v>
      </c>
      <c r="I239" s="35">
        <f t="shared" si="15"/>
        <v>-1.2106000838921855</v>
      </c>
      <c r="N239" s="30"/>
      <c r="X239" s="30"/>
    </row>
    <row r="240" spans="3:24">
      <c r="C240" t="s">
        <v>241</v>
      </c>
      <c r="D240" s="26">
        <v>1.2682173729531736</v>
      </c>
      <c r="F240" s="30"/>
      <c r="H240" s="34">
        <f t="shared" si="14"/>
        <v>0.20610692514662904</v>
      </c>
      <c r="I240" s="35">
        <f t="shared" si="15"/>
        <v>-1.5793601907446948</v>
      </c>
      <c r="N240" s="30"/>
      <c r="X240" s="30"/>
    </row>
    <row r="241" spans="3:24">
      <c r="C241" t="s">
        <v>242</v>
      </c>
      <c r="D241" s="26">
        <v>2.5458476375265953</v>
      </c>
      <c r="F241" s="30"/>
      <c r="H241" s="34">
        <f t="shared" si="14"/>
        <v>0.14004216488764418</v>
      </c>
      <c r="I241" s="35">
        <f t="shared" si="15"/>
        <v>-1.9658117239488657</v>
      </c>
      <c r="N241" s="30"/>
      <c r="X241" s="30"/>
    </row>
    <row r="242" spans="3:24">
      <c r="C242" t="s">
        <v>243</v>
      </c>
      <c r="D242" s="26">
        <v>0.91119653572992754</v>
      </c>
      <c r="F242" s="30"/>
      <c r="H242" s="34">
        <f t="shared" si="14"/>
        <v>0.22961065154079607</v>
      </c>
      <c r="I242" s="35">
        <f t="shared" si="15"/>
        <v>-1.4713702238845827</v>
      </c>
      <c r="N242" s="30"/>
      <c r="X242" s="30"/>
    </row>
    <row r="243" spans="3:24">
      <c r="C243" t="s">
        <v>244</v>
      </c>
      <c r="D243" s="26">
        <v>1.6755933866236143</v>
      </c>
      <c r="F243" s="30"/>
      <c r="H243" s="34">
        <f t="shared" si="14"/>
        <v>0.18221256166280994</v>
      </c>
      <c r="I243" s="35">
        <f t="shared" si="15"/>
        <v>-1.7025813521705386</v>
      </c>
      <c r="N243" s="30"/>
      <c r="X243" s="30"/>
    </row>
    <row r="244" spans="3:24">
      <c r="C244" t="s">
        <v>245</v>
      </c>
      <c r="D244" s="26">
        <v>0.71650236178144944</v>
      </c>
      <c r="F244" s="30"/>
      <c r="H244" s="34">
        <f t="shared" si="14"/>
        <v>0.24353854458108742</v>
      </c>
      <c r="I244" s="35">
        <f t="shared" si="15"/>
        <v>-1.4124800550191559</v>
      </c>
      <c r="N244" s="30"/>
      <c r="X244" s="30"/>
    </row>
    <row r="245" spans="3:24">
      <c r="C245" t="s">
        <v>246</v>
      </c>
      <c r="D245" s="26">
        <v>1.1971722435179357</v>
      </c>
      <c r="F245" s="30"/>
      <c r="H245" s="34">
        <f t="shared" si="14"/>
        <v>0.21058397011676383</v>
      </c>
      <c r="I245" s="35">
        <f t="shared" si="15"/>
        <v>-1.5578707974841939</v>
      </c>
      <c r="N245" s="30"/>
      <c r="X245" s="30"/>
    </row>
    <row r="246" spans="3:24">
      <c r="C246" t="s">
        <v>247</v>
      </c>
      <c r="D246" s="26">
        <v>0.29506019169648096</v>
      </c>
      <c r="F246" s="30"/>
      <c r="H246" s="34">
        <f t="shared" si="14"/>
        <v>0.27664941356277695</v>
      </c>
      <c r="I246" s="35">
        <f t="shared" si="15"/>
        <v>-1.2850042294205761</v>
      </c>
      <c r="N246" s="30"/>
      <c r="X246" s="30"/>
    </row>
    <row r="247" spans="3:24">
      <c r="C247" t="s">
        <v>248</v>
      </c>
      <c r="D247" s="26">
        <v>4.4752785122419434</v>
      </c>
      <c r="F247" s="30"/>
      <c r="H247" s="34">
        <f t="shared" si="14"/>
        <v>7.812721577475755E-2</v>
      </c>
      <c r="I247" s="35">
        <f t="shared" si="15"/>
        <v>-2.5494168094108662</v>
      </c>
      <c r="N247" s="30"/>
      <c r="X247" s="30"/>
    </row>
    <row r="248" spans="3:24">
      <c r="C248" t="s">
        <v>249</v>
      </c>
      <c r="D248" s="26">
        <v>0.33298526752264801</v>
      </c>
      <c r="F248" s="30"/>
      <c r="H248" s="34">
        <f t="shared" si="14"/>
        <v>0.27349399152316534</v>
      </c>
      <c r="I248" s="35">
        <f t="shared" si="15"/>
        <v>-1.2964756261981094</v>
      </c>
      <c r="N248" s="30"/>
      <c r="X248" s="30"/>
    </row>
    <row r="249" spans="3:24">
      <c r="C249" t="s">
        <v>250</v>
      </c>
      <c r="D249" s="26">
        <v>2.194543995738155</v>
      </c>
      <c r="F249" s="30"/>
      <c r="H249" s="34">
        <f t="shared" si="14"/>
        <v>0.15574253260657586</v>
      </c>
      <c r="I249" s="35">
        <f t="shared" si="15"/>
        <v>-1.8595510672050464</v>
      </c>
      <c r="N249" s="30"/>
      <c r="X249" s="30"/>
    </row>
    <row r="250" spans="3:24">
      <c r="C250" t="s">
        <v>251</v>
      </c>
      <c r="D250" s="26">
        <v>0.80784440069038832</v>
      </c>
      <c r="F250" s="30"/>
      <c r="H250" s="34">
        <f t="shared" si="14"/>
        <v>0.23690199157409955</v>
      </c>
      <c r="I250" s="35">
        <f t="shared" si="15"/>
        <v>-1.4401087610393128</v>
      </c>
      <c r="N250" s="30"/>
      <c r="X250" s="30"/>
    </row>
    <row r="251" spans="3:24">
      <c r="C251" t="s">
        <v>252</v>
      </c>
      <c r="D251" s="26">
        <v>1.9260580182624847</v>
      </c>
      <c r="F251" s="30"/>
      <c r="H251" s="34">
        <f t="shared" si="14"/>
        <v>0.16891820012794759</v>
      </c>
      <c r="I251" s="35">
        <f t="shared" si="15"/>
        <v>-1.7783407041475181</v>
      </c>
      <c r="N251" s="30"/>
      <c r="X251" s="30"/>
    </row>
    <row r="252" spans="3:24">
      <c r="C252" t="s">
        <v>253</v>
      </c>
      <c r="D252" s="26">
        <v>1.6183061501481115</v>
      </c>
      <c r="F252" s="30"/>
      <c r="H252" s="34">
        <f t="shared" si="14"/>
        <v>0.18539744980958611</v>
      </c>
      <c r="I252" s="35">
        <f t="shared" si="15"/>
        <v>-1.6852533810173351</v>
      </c>
      <c r="N252" s="30"/>
      <c r="X252" s="30"/>
    </row>
    <row r="253" spans="3:24">
      <c r="C253" t="s">
        <v>254</v>
      </c>
      <c r="D253" s="26">
        <v>4.8567889140746034</v>
      </c>
      <c r="F253" s="30"/>
      <c r="H253" s="34">
        <f t="shared" si="14"/>
        <v>6.9612281878410509E-2</v>
      </c>
      <c r="I253" s="35">
        <f t="shared" si="15"/>
        <v>-2.6648142634393968</v>
      </c>
      <c r="N253" s="30"/>
      <c r="X253" s="30"/>
    </row>
    <row r="254" spans="3:24">
      <c r="C254" t="s">
        <v>255</v>
      </c>
      <c r="D254" s="26">
        <v>0.40615005798500747</v>
      </c>
      <c r="F254" s="30"/>
      <c r="H254" s="34">
        <f t="shared" si="14"/>
        <v>0.26750790425738014</v>
      </c>
      <c r="I254" s="35">
        <f t="shared" si="15"/>
        <v>-1.3186061644569078</v>
      </c>
      <c r="N254" s="30"/>
      <c r="X254" s="30"/>
    </row>
    <row r="255" spans="3:24">
      <c r="C255" t="s">
        <v>256</v>
      </c>
      <c r="D255" s="26">
        <v>0.30966279739604757</v>
      </c>
      <c r="F255" s="30"/>
      <c r="H255" s="34">
        <f t="shared" si="14"/>
        <v>0.27543016799409126</v>
      </c>
      <c r="I255" s="35">
        <f t="shared" si="15"/>
        <v>-1.2894211562247149</v>
      </c>
      <c r="N255" s="30"/>
      <c r="X255" s="30"/>
    </row>
    <row r="256" spans="3:24">
      <c r="C256" t="s">
        <v>257</v>
      </c>
      <c r="D256" s="26">
        <v>0.51000593230873881</v>
      </c>
      <c r="F256" s="30"/>
      <c r="H256" s="34">
        <f t="shared" si="14"/>
        <v>0.25923507693778569</v>
      </c>
      <c r="I256" s="35">
        <f t="shared" si="15"/>
        <v>-1.3500199959679091</v>
      </c>
      <c r="N256" s="30"/>
      <c r="X256" s="30"/>
    </row>
    <row r="257" spans="3:24">
      <c r="C257" t="s">
        <v>258</v>
      </c>
      <c r="D257" s="26">
        <v>6.7980544109770387</v>
      </c>
      <c r="F257" s="30"/>
      <c r="H257" s="34">
        <f t="shared" si="14"/>
        <v>3.8696774479547932E-2</v>
      </c>
      <c r="I257" s="35">
        <f t="shared" si="15"/>
        <v>-3.2519990292016443</v>
      </c>
      <c r="N257" s="30"/>
      <c r="X257" s="30"/>
    </row>
    <row r="258" spans="3:24">
      <c r="C258" t="s">
        <v>259</v>
      </c>
      <c r="D258" s="26">
        <v>1.0011653925632946</v>
      </c>
      <c r="F258" s="30"/>
      <c r="H258" s="34">
        <f t="shared" si="14"/>
        <v>0.22344643092623653</v>
      </c>
      <c r="I258" s="35">
        <f t="shared" si="15"/>
        <v>-1.4985835763136519</v>
      </c>
      <c r="N258" s="30"/>
      <c r="X258" s="30"/>
    </row>
    <row r="259" spans="3:24">
      <c r="C259" t="s">
        <v>260</v>
      </c>
      <c r="D259" s="26">
        <v>5.992632971615631</v>
      </c>
      <c r="F259" s="30"/>
      <c r="H259" s="34">
        <f t="shared" si="14"/>
        <v>4.9371646439598925E-2</v>
      </c>
      <c r="I259" s="35">
        <f t="shared" si="15"/>
        <v>-3.0083789782781878</v>
      </c>
      <c r="N259" s="30"/>
      <c r="X259" s="30"/>
    </row>
    <row r="260" spans="3:24">
      <c r="C260" t="s">
        <v>261</v>
      </c>
      <c r="D260" s="26">
        <v>1.1793711741165263</v>
      </c>
      <c r="F260" s="30"/>
      <c r="H260" s="34">
        <f t="shared" si="14"/>
        <v>0.21172089291381749</v>
      </c>
      <c r="I260" s="35">
        <f t="shared" si="15"/>
        <v>-1.5524864145734263</v>
      </c>
      <c r="N260" s="30"/>
      <c r="X260" s="30"/>
    </row>
    <row r="261" spans="3:24">
      <c r="C261" t="s">
        <v>262</v>
      </c>
      <c r="D261" s="26">
        <v>3.7898975000642312</v>
      </c>
      <c r="F261" s="30"/>
      <c r="H261" s="34">
        <f t="shared" si="14"/>
        <v>9.6124984090501103E-2</v>
      </c>
      <c r="I261" s="35">
        <f t="shared" si="15"/>
        <v>-2.3421060166647836</v>
      </c>
      <c r="N261" s="30"/>
      <c r="X261" s="30"/>
    </row>
    <row r="262" spans="3:24">
      <c r="C262" t="s">
        <v>263</v>
      </c>
      <c r="D262" s="26">
        <v>0.64216555786185614</v>
      </c>
      <c r="F262" s="30"/>
      <c r="H262" s="34">
        <f t="shared" si="14"/>
        <v>0.24907654709777721</v>
      </c>
      <c r="I262" s="35">
        <f t="shared" si="15"/>
        <v>-1.3899950116973179</v>
      </c>
      <c r="N262" s="30"/>
      <c r="X262" s="30"/>
    </row>
    <row r="263" spans="3:24">
      <c r="C263" t="s">
        <v>264</v>
      </c>
      <c r="D263" s="26">
        <v>0.77498853350431873</v>
      </c>
      <c r="F263" s="30"/>
      <c r="H263" s="34">
        <f t="shared" si="14"/>
        <v>0.23926808181980852</v>
      </c>
      <c r="I263" s="35">
        <f t="shared" si="15"/>
        <v>-1.4301706744105895</v>
      </c>
      <c r="N263" s="30"/>
      <c r="X263" s="30"/>
    </row>
    <row r="264" spans="3:24">
      <c r="C264" t="s">
        <v>265</v>
      </c>
      <c r="D264" s="26">
        <v>1.7398908099857053</v>
      </c>
      <c r="F264" s="30"/>
      <c r="H264" s="34">
        <f t="shared" si="14"/>
        <v>0.17870306034672531</v>
      </c>
      <c r="I264" s="35">
        <f t="shared" si="15"/>
        <v>-1.7220297313521746</v>
      </c>
      <c r="N264" s="30"/>
      <c r="X264" s="30"/>
    </row>
    <row r="265" spans="3:24">
      <c r="C265" t="s">
        <v>266</v>
      </c>
      <c r="D265" s="26">
        <v>4.801569907441599</v>
      </c>
      <c r="F265" s="30"/>
      <c r="H265" s="34">
        <f t="shared" si="14"/>
        <v>7.0784736999641718E-2</v>
      </c>
      <c r="I265" s="35">
        <f t="shared" si="15"/>
        <v>-2.6481118806240831</v>
      </c>
      <c r="N265" s="30"/>
      <c r="X265" s="30"/>
    </row>
    <row r="266" spans="3:24">
      <c r="C266" t="s">
        <v>267</v>
      </c>
      <c r="D266" s="26">
        <v>8.8530321798153135</v>
      </c>
      <c r="F266" s="30"/>
      <c r="H266" s="34">
        <f t="shared" ref="H266:H329" si="16">lambdagorro2*EXP(-lambdagorro2*D266)</f>
        <v>2.0783851940525733E-2</v>
      </c>
      <c r="I266" s="35">
        <f t="shared" si="15"/>
        <v>-3.8735789428030096</v>
      </c>
      <c r="N266" s="30"/>
      <c r="X266" s="30"/>
    </row>
    <row r="267" spans="3:24">
      <c r="C267" t="s">
        <v>268</v>
      </c>
      <c r="D267" s="26">
        <v>0.64299923544291504</v>
      </c>
      <c r="F267" s="30"/>
      <c r="H267" s="34">
        <f t="shared" si="16"/>
        <v>0.24901374617185124</v>
      </c>
      <c r="I267" s="35">
        <f t="shared" ref="I267:I330" si="17">LN(H267)</f>
        <v>-1.3902471785317547</v>
      </c>
      <c r="N267" s="30"/>
      <c r="X267" s="30"/>
    </row>
    <row r="268" spans="3:24">
      <c r="C268" t="s">
        <v>269</v>
      </c>
      <c r="D268" s="26">
        <v>1.5895131776092717</v>
      </c>
      <c r="F268" s="30"/>
      <c r="H268" s="34">
        <f t="shared" si="16"/>
        <v>0.1870191577598713</v>
      </c>
      <c r="I268" s="35">
        <f t="shared" si="17"/>
        <v>-1.6765442194612292</v>
      </c>
      <c r="N268" s="30"/>
      <c r="X268" s="30"/>
    </row>
    <row r="269" spans="3:24">
      <c r="C269" t="s">
        <v>270</v>
      </c>
      <c r="D269" s="26">
        <v>5.0144948105095697</v>
      </c>
      <c r="F269" s="30"/>
      <c r="H269" s="34">
        <f t="shared" si="16"/>
        <v>6.6369584391932857E-2</v>
      </c>
      <c r="I269" s="35">
        <f t="shared" si="17"/>
        <v>-2.7125163938307586</v>
      </c>
      <c r="N269" s="30"/>
      <c r="X269" s="30"/>
    </row>
    <row r="270" spans="3:24">
      <c r="C270" t="s">
        <v>271</v>
      </c>
      <c r="D270" s="26">
        <v>0.43160446405912256</v>
      </c>
      <c r="F270" s="30"/>
      <c r="H270" s="34">
        <f t="shared" si="16"/>
        <v>0.26545618178245384</v>
      </c>
      <c r="I270" s="35">
        <f t="shared" si="17"/>
        <v>-1.3263054922882092</v>
      </c>
      <c r="N270" s="30"/>
      <c r="X270" s="30"/>
    </row>
    <row r="271" spans="3:24">
      <c r="C271" t="s">
        <v>272</v>
      </c>
      <c r="D271" s="26">
        <v>7.9492350604710422</v>
      </c>
      <c r="F271" s="30"/>
      <c r="H271" s="34">
        <f t="shared" si="16"/>
        <v>2.7318184940252718E-2</v>
      </c>
      <c r="I271" s="35">
        <f t="shared" si="17"/>
        <v>-3.6002026835197944</v>
      </c>
      <c r="N271" s="30"/>
      <c r="X271" s="30"/>
    </row>
    <row r="272" spans="3:24">
      <c r="C272" t="s">
        <v>273</v>
      </c>
      <c r="D272" s="26">
        <v>0.73241154826096</v>
      </c>
      <c r="F272" s="30"/>
      <c r="H272" s="34">
        <f t="shared" si="16"/>
        <v>0.24236941944009094</v>
      </c>
      <c r="I272" s="35">
        <f t="shared" si="17"/>
        <v>-1.4172921901708624</v>
      </c>
      <c r="N272" s="30"/>
      <c r="X272" s="30"/>
    </row>
    <row r="273" spans="3:24">
      <c r="C273" t="s">
        <v>274</v>
      </c>
      <c r="D273" s="26">
        <v>0.84338667983565818</v>
      </c>
      <c r="F273" s="30"/>
      <c r="H273" s="34">
        <f t="shared" si="16"/>
        <v>0.23436878011256659</v>
      </c>
      <c r="I273" s="35">
        <f t="shared" si="17"/>
        <v>-1.4508594207959882</v>
      </c>
      <c r="N273" s="30"/>
      <c r="X273" s="30"/>
    </row>
    <row r="274" spans="3:24">
      <c r="C274" t="s">
        <v>275</v>
      </c>
      <c r="D274" s="26">
        <v>1.6560165023812621</v>
      </c>
      <c r="F274" s="30"/>
      <c r="H274" s="34">
        <f t="shared" si="16"/>
        <v>0.18329473843325472</v>
      </c>
      <c r="I274" s="35">
        <f t="shared" si="17"/>
        <v>-1.6966598292224706</v>
      </c>
      <c r="N274" s="30"/>
      <c r="X274" s="30"/>
    </row>
    <row r="275" spans="3:24">
      <c r="C275" t="s">
        <v>276</v>
      </c>
      <c r="D275" s="26">
        <v>2.370381986098181</v>
      </c>
      <c r="F275" s="30"/>
      <c r="H275" s="34">
        <f t="shared" si="16"/>
        <v>0.14767554027828109</v>
      </c>
      <c r="I275" s="35">
        <f t="shared" si="17"/>
        <v>-1.912737707232598</v>
      </c>
      <c r="N275" s="30"/>
      <c r="X275" s="30"/>
    </row>
    <row r="276" spans="3:24">
      <c r="C276" t="s">
        <v>277</v>
      </c>
      <c r="D276" s="26">
        <v>5.790255164740902</v>
      </c>
      <c r="F276" s="30"/>
      <c r="H276" s="34">
        <f t="shared" si="16"/>
        <v>5.2488315260365861E-2</v>
      </c>
      <c r="I276" s="35">
        <f t="shared" si="17"/>
        <v>-2.9471647006253727</v>
      </c>
      <c r="N276" s="30"/>
      <c r="X276" s="30"/>
    </row>
    <row r="277" spans="3:24">
      <c r="C277" t="s">
        <v>278</v>
      </c>
      <c r="D277" s="26">
        <v>1.9070188230226102</v>
      </c>
      <c r="F277" s="30"/>
      <c r="H277" s="34">
        <f t="shared" si="16"/>
        <v>0.16989378712367406</v>
      </c>
      <c r="I277" s="35">
        <f t="shared" si="17"/>
        <v>-1.7725818188146947</v>
      </c>
      <c r="N277" s="30"/>
      <c r="X277" s="30"/>
    </row>
    <row r="278" spans="3:24">
      <c r="C278" t="s">
        <v>279</v>
      </c>
      <c r="D278" s="26">
        <v>1.0519205193923882</v>
      </c>
      <c r="F278" s="30"/>
      <c r="H278" s="34">
        <f t="shared" si="16"/>
        <v>0.22004224111966977</v>
      </c>
      <c r="I278" s="35">
        <f t="shared" si="17"/>
        <v>-1.5139357459709855</v>
      </c>
      <c r="N278" s="30"/>
      <c r="X278" s="30"/>
    </row>
    <row r="279" spans="3:24">
      <c r="C279" t="s">
        <v>280</v>
      </c>
      <c r="D279" s="26">
        <v>2.8866426116190822</v>
      </c>
      <c r="F279" s="30"/>
      <c r="H279" s="34">
        <f t="shared" si="16"/>
        <v>0.12632544959097355</v>
      </c>
      <c r="I279" s="35">
        <f t="shared" si="17"/>
        <v>-2.0688937688081346</v>
      </c>
      <c r="N279" s="30"/>
      <c r="X279" s="30"/>
    </row>
    <row r="280" spans="3:24">
      <c r="C280" t="s">
        <v>281</v>
      </c>
      <c r="D280" s="26">
        <v>0.3336409826486057</v>
      </c>
      <c r="F280" s="30"/>
      <c r="H280" s="34">
        <f t="shared" si="16"/>
        <v>0.27343975276122567</v>
      </c>
      <c r="I280" s="35">
        <f t="shared" si="17"/>
        <v>-1.2966739637945157</v>
      </c>
      <c r="N280" s="30"/>
      <c r="X280" s="30"/>
    </row>
    <row r="281" spans="3:24">
      <c r="C281" t="s">
        <v>282</v>
      </c>
      <c r="D281" s="26">
        <v>3.4227561957750798</v>
      </c>
      <c r="F281" s="30"/>
      <c r="H281" s="34">
        <f t="shared" si="16"/>
        <v>0.10741506260712221</v>
      </c>
      <c r="I281" s="35">
        <f t="shared" si="17"/>
        <v>-2.2310548590025996</v>
      </c>
      <c r="N281" s="30"/>
      <c r="X281" s="30"/>
    </row>
    <row r="282" spans="3:24">
      <c r="C282" t="s">
        <v>283</v>
      </c>
      <c r="D282" s="26">
        <v>0.92711002838533452</v>
      </c>
      <c r="F282" s="30"/>
      <c r="H282" s="34">
        <f t="shared" si="16"/>
        <v>0.22850809066557332</v>
      </c>
      <c r="I282" s="35">
        <f t="shared" si="17"/>
        <v>-1.4761836615479185</v>
      </c>
      <c r="N282" s="30"/>
      <c r="X282" s="30"/>
    </row>
    <row r="283" spans="3:24">
      <c r="C283" t="s">
        <v>284</v>
      </c>
      <c r="D283" s="26">
        <v>2.6647667694321107</v>
      </c>
      <c r="F283" s="30"/>
      <c r="H283" s="34">
        <f t="shared" si="16"/>
        <v>0.13509435509398363</v>
      </c>
      <c r="I283" s="35">
        <f t="shared" si="17"/>
        <v>-2.0017818180570695</v>
      </c>
      <c r="N283" s="30"/>
      <c r="X283" s="30"/>
    </row>
    <row r="284" spans="3:24">
      <c r="C284" t="s">
        <v>285</v>
      </c>
      <c r="D284" s="26">
        <v>0.33134074985022388</v>
      </c>
      <c r="F284" s="30"/>
      <c r="H284" s="34">
        <f t="shared" si="16"/>
        <v>0.27363006835752418</v>
      </c>
      <c r="I284" s="35">
        <f t="shared" si="17"/>
        <v>-1.2959782003046316</v>
      </c>
      <c r="N284" s="30"/>
      <c r="X284" s="30"/>
    </row>
    <row r="285" spans="3:24">
      <c r="C285" t="s">
        <v>286</v>
      </c>
      <c r="D285" s="26">
        <v>0.41371119632255954</v>
      </c>
      <c r="F285" s="30"/>
      <c r="H285" s="34">
        <f t="shared" si="16"/>
        <v>0.26689679746173445</v>
      </c>
      <c r="I285" s="35">
        <f t="shared" si="17"/>
        <v>-1.3208932216630014</v>
      </c>
      <c r="N285" s="30"/>
      <c r="X285" s="30"/>
    </row>
    <row r="286" spans="3:24">
      <c r="C286" t="s">
        <v>287</v>
      </c>
      <c r="D286" s="26">
        <v>2.4341696506243231</v>
      </c>
      <c r="F286" s="30"/>
      <c r="H286" s="34">
        <f t="shared" si="16"/>
        <v>0.14485357172400351</v>
      </c>
      <c r="I286" s="35">
        <f t="shared" si="17"/>
        <v>-1.9320318969830821</v>
      </c>
      <c r="N286" s="30"/>
      <c r="X286" s="30"/>
    </row>
    <row r="287" spans="3:24">
      <c r="C287" t="s">
        <v>288</v>
      </c>
      <c r="D287" s="26">
        <v>0.11289730791019141</v>
      </c>
      <c r="F287" s="30"/>
      <c r="H287" s="34">
        <f t="shared" si="16"/>
        <v>0.29232050298884188</v>
      </c>
      <c r="I287" s="35">
        <f t="shared" si="17"/>
        <v>-1.2299044656750693</v>
      </c>
      <c r="N287" s="30"/>
      <c r="X287" s="30"/>
    </row>
    <row r="288" spans="3:24">
      <c r="C288" t="s">
        <v>289</v>
      </c>
      <c r="D288" s="26">
        <v>1.1899749408043605</v>
      </c>
      <c r="F288" s="30"/>
      <c r="H288" s="34">
        <f t="shared" si="16"/>
        <v>0.21104291204790129</v>
      </c>
      <c r="I288" s="35">
        <f t="shared" si="17"/>
        <v>-1.5556937915492848</v>
      </c>
      <c r="N288" s="30"/>
      <c r="X288" s="30"/>
    </row>
    <row r="289" spans="3:24">
      <c r="C289" t="s">
        <v>290</v>
      </c>
      <c r="D289" s="26">
        <v>6.6747016441906517</v>
      </c>
      <c r="F289" s="30"/>
      <c r="H289" s="34">
        <f t="shared" si="16"/>
        <v>4.0167869453152753E-2</v>
      </c>
      <c r="I289" s="35">
        <f t="shared" si="17"/>
        <v>-3.2146878702761068</v>
      </c>
      <c r="N289" s="30"/>
      <c r="X289" s="30"/>
    </row>
    <row r="290" spans="3:24">
      <c r="C290" t="s">
        <v>291</v>
      </c>
      <c r="D290" s="26">
        <v>3.5259170273333238</v>
      </c>
      <c r="F290" s="30"/>
      <c r="H290" s="34">
        <f t="shared" si="16"/>
        <v>0.1041150795691768</v>
      </c>
      <c r="I290" s="35">
        <f t="shared" si="17"/>
        <v>-2.2622584572796103</v>
      </c>
      <c r="N290" s="30"/>
      <c r="X290" s="30"/>
    </row>
    <row r="291" spans="3:24">
      <c r="C291" t="s">
        <v>292</v>
      </c>
      <c r="D291" s="26">
        <v>3.4685725137325827</v>
      </c>
      <c r="F291" s="30"/>
      <c r="H291" s="34">
        <f t="shared" si="16"/>
        <v>0.10593673939200215</v>
      </c>
      <c r="I291" s="35">
        <f t="shared" si="17"/>
        <v>-2.244913161213653</v>
      </c>
      <c r="N291" s="30"/>
      <c r="X291" s="30"/>
    </row>
    <row r="292" spans="3:24">
      <c r="C292" t="s">
        <v>293</v>
      </c>
      <c r="D292" s="26">
        <v>2.7303321132574272</v>
      </c>
      <c r="F292" s="30"/>
      <c r="H292" s="34">
        <f t="shared" si="16"/>
        <v>0.13244157002004983</v>
      </c>
      <c r="I292" s="35">
        <f t="shared" si="17"/>
        <v>-2.0216137117973232</v>
      </c>
      <c r="N292" s="30"/>
      <c r="X292" s="30"/>
    </row>
    <row r="293" spans="3:24">
      <c r="C293" t="s">
        <v>294</v>
      </c>
      <c r="D293" s="26">
        <v>1.7452976720833964</v>
      </c>
      <c r="F293" s="30"/>
      <c r="H293" s="34">
        <f t="shared" si="16"/>
        <v>0.17841104071863942</v>
      </c>
      <c r="I293" s="35">
        <f t="shared" si="17"/>
        <v>-1.7236651733148569</v>
      </c>
      <c r="N293" s="30"/>
      <c r="X293" s="30"/>
    </row>
    <row r="294" spans="3:24">
      <c r="C294" t="s">
        <v>295</v>
      </c>
      <c r="D294" s="26">
        <v>3.7037388191005536</v>
      </c>
      <c r="F294" s="30"/>
      <c r="H294" s="34">
        <f t="shared" si="16"/>
        <v>9.8663012633390279E-2</v>
      </c>
      <c r="I294" s="35">
        <f t="shared" si="17"/>
        <v>-2.3160451481330107</v>
      </c>
      <c r="N294" s="30"/>
      <c r="X294" s="30"/>
    </row>
    <row r="295" spans="3:24">
      <c r="C295" t="s">
        <v>296</v>
      </c>
      <c r="D295" s="26">
        <v>2.5910506292869022</v>
      </c>
      <c r="F295" s="30"/>
      <c r="H295" s="34">
        <f t="shared" si="16"/>
        <v>0.13814042894691428</v>
      </c>
      <c r="I295" s="35">
        <f t="shared" si="17"/>
        <v>-1.9794845101653213</v>
      </c>
      <c r="N295" s="30"/>
      <c r="X295" s="30"/>
    </row>
    <row r="296" spans="3:24">
      <c r="C296" t="s">
        <v>297</v>
      </c>
      <c r="D296" s="26">
        <v>5.5076085344702737</v>
      </c>
      <c r="F296" s="30"/>
      <c r="H296" s="34">
        <f t="shared" si="16"/>
        <v>5.717313889796076E-2</v>
      </c>
      <c r="I296" s="35">
        <f t="shared" si="17"/>
        <v>-2.8616710905788496</v>
      </c>
      <c r="N296" s="30"/>
      <c r="X296" s="30"/>
    </row>
    <row r="297" spans="3:24">
      <c r="C297" t="s">
        <v>298</v>
      </c>
      <c r="D297" s="26">
        <v>4.8679233820437755</v>
      </c>
      <c r="F297" s="30"/>
      <c r="H297" s="34">
        <f t="shared" si="16"/>
        <v>6.937822896092169E-2</v>
      </c>
      <c r="I297" s="35">
        <f t="shared" si="17"/>
        <v>-2.6681821644178041</v>
      </c>
      <c r="N297" s="30"/>
      <c r="X297" s="30"/>
    </row>
    <row r="298" spans="3:24">
      <c r="C298" t="s">
        <v>299</v>
      </c>
      <c r="D298" s="26">
        <v>0.30574661930612901</v>
      </c>
      <c r="F298" s="30"/>
      <c r="H298" s="34">
        <f t="shared" si="16"/>
        <v>0.27575662126968109</v>
      </c>
      <c r="I298" s="35">
        <f t="shared" si="17"/>
        <v>-1.2882366092793942</v>
      </c>
      <c r="N298" s="30"/>
      <c r="X298" s="30"/>
    </row>
    <row r="299" spans="3:24">
      <c r="C299" t="s">
        <v>300</v>
      </c>
      <c r="D299" s="26">
        <v>5.6572246583145249</v>
      </c>
      <c r="F299" s="30"/>
      <c r="H299" s="34">
        <f t="shared" si="16"/>
        <v>5.4643431430524046E-2</v>
      </c>
      <c r="I299" s="35">
        <f t="shared" si="17"/>
        <v>-2.9069262649864323</v>
      </c>
      <c r="N299" s="30"/>
      <c r="X299" s="30"/>
    </row>
    <row r="300" spans="3:24">
      <c r="C300" t="s">
        <v>301</v>
      </c>
      <c r="D300" s="26">
        <v>6.4520618074123535</v>
      </c>
      <c r="F300" s="30"/>
      <c r="H300" s="34">
        <f t="shared" si="16"/>
        <v>4.2966057731689711E-2</v>
      </c>
      <c r="I300" s="35">
        <f t="shared" si="17"/>
        <v>-3.1473448300703182</v>
      </c>
      <c r="N300" s="30"/>
      <c r="X300" s="30"/>
    </row>
    <row r="301" spans="3:24">
      <c r="C301" t="s">
        <v>302</v>
      </c>
      <c r="D301" s="26">
        <v>1.0257512702210649</v>
      </c>
      <c r="F301" s="30"/>
      <c r="H301" s="34">
        <f t="shared" si="16"/>
        <v>0.22179090822073241</v>
      </c>
      <c r="I301" s="35">
        <f t="shared" si="17"/>
        <v>-1.5060201957954138</v>
      </c>
      <c r="N301" s="30"/>
      <c r="X301" s="30"/>
    </row>
    <row r="302" spans="3:24">
      <c r="C302" t="s">
        <v>303</v>
      </c>
      <c r="D302" s="26">
        <v>2.1938953929252238</v>
      </c>
      <c r="F302" s="30"/>
      <c r="H302" s="34">
        <f t="shared" si="16"/>
        <v>0.15577309015483801</v>
      </c>
      <c r="I302" s="35">
        <f t="shared" si="17"/>
        <v>-1.8593548809072979</v>
      </c>
      <c r="N302" s="30"/>
      <c r="X302" s="30"/>
    </row>
    <row r="303" spans="3:24">
      <c r="C303" t="s">
        <v>304</v>
      </c>
      <c r="D303" s="26">
        <v>14.110361148027376</v>
      </c>
      <c r="F303" s="30"/>
      <c r="H303" s="34">
        <f t="shared" si="16"/>
        <v>4.2374617417197148E-3</v>
      </c>
      <c r="I303" s="35">
        <f t="shared" si="17"/>
        <v>-5.463790834819048</v>
      </c>
      <c r="N303" s="30"/>
      <c r="X303" s="30"/>
    </row>
    <row r="304" spans="3:24">
      <c r="C304" t="s">
        <v>305</v>
      </c>
      <c r="D304" s="26">
        <v>9.9106904413180192</v>
      </c>
      <c r="F304" s="30"/>
      <c r="H304" s="34">
        <f t="shared" si="16"/>
        <v>1.5093450220895137E-2</v>
      </c>
      <c r="I304" s="35">
        <f t="shared" si="17"/>
        <v>-4.1934943894680492</v>
      </c>
      <c r="N304" s="30"/>
      <c r="X304" s="30"/>
    </row>
    <row r="305" spans="3:24">
      <c r="C305" t="s">
        <v>306</v>
      </c>
      <c r="D305" s="26">
        <v>1.8635842479468219</v>
      </c>
      <c r="F305" s="30"/>
      <c r="H305" s="34">
        <f t="shared" si="16"/>
        <v>0.17214055857532068</v>
      </c>
      <c r="I305" s="35">
        <f t="shared" si="17"/>
        <v>-1.7594439348763284</v>
      </c>
      <c r="N305" s="30"/>
      <c r="X305" s="30"/>
    </row>
    <row r="306" spans="3:24">
      <c r="C306" t="s">
        <v>307</v>
      </c>
      <c r="D306" s="26">
        <v>4.8841729746703653</v>
      </c>
      <c r="F306" s="30"/>
      <c r="H306" s="34">
        <f t="shared" si="16"/>
        <v>6.9038064711869893E-2</v>
      </c>
      <c r="I306" s="35">
        <f t="shared" si="17"/>
        <v>-2.6730972640038217</v>
      </c>
      <c r="N306" s="30"/>
      <c r="X306" s="30"/>
    </row>
    <row r="307" spans="3:24">
      <c r="C307" t="s">
        <v>308</v>
      </c>
      <c r="D307" s="26">
        <v>5.7618236519640096</v>
      </c>
      <c r="F307" s="30"/>
      <c r="H307" s="34">
        <f t="shared" si="16"/>
        <v>5.2941652308711708E-2</v>
      </c>
      <c r="I307" s="35">
        <f t="shared" si="17"/>
        <v>-2.9385648717009913</v>
      </c>
      <c r="N307" s="30"/>
      <c r="X307" s="30"/>
    </row>
    <row r="308" spans="3:24">
      <c r="C308" t="s">
        <v>309</v>
      </c>
      <c r="D308" s="26">
        <v>1.5547867220940403</v>
      </c>
      <c r="F308" s="30"/>
      <c r="H308" s="34">
        <f t="shared" si="16"/>
        <v>0.18899394033412312</v>
      </c>
      <c r="I308" s="35">
        <f t="shared" si="17"/>
        <v>-1.6660403261606991</v>
      </c>
      <c r="N308" s="30"/>
      <c r="X308" s="30"/>
    </row>
    <row r="309" spans="3:24">
      <c r="C309" t="s">
        <v>310</v>
      </c>
      <c r="D309" s="26">
        <v>2.2283322164217929</v>
      </c>
      <c r="F309" s="30"/>
      <c r="H309" s="34">
        <f t="shared" si="16"/>
        <v>0.15415893432417568</v>
      </c>
      <c r="I309" s="35">
        <f t="shared" si="17"/>
        <v>-1.8697711676906845</v>
      </c>
      <c r="N309" s="30"/>
      <c r="X309" s="30"/>
    </row>
    <row r="310" spans="3:24">
      <c r="C310" t="s">
        <v>311</v>
      </c>
      <c r="D310" s="26">
        <v>4.6862258952257978</v>
      </c>
      <c r="F310" s="30"/>
      <c r="H310" s="34">
        <f t="shared" si="16"/>
        <v>7.3297910859052115E-2</v>
      </c>
      <c r="I310" s="35">
        <f t="shared" si="17"/>
        <v>-2.6132231717364616</v>
      </c>
      <c r="N310" s="30"/>
      <c r="X310" s="30"/>
    </row>
    <row r="311" spans="3:24">
      <c r="C311" t="s">
        <v>312</v>
      </c>
      <c r="D311" s="26">
        <v>3.8518578134200836</v>
      </c>
      <c r="F311" s="30"/>
      <c r="H311" s="34">
        <f t="shared" si="16"/>
        <v>9.434023804013339E-2</v>
      </c>
      <c r="I311" s="35">
        <f t="shared" si="17"/>
        <v>-2.3608474779138837</v>
      </c>
      <c r="N311" s="30"/>
      <c r="X311" s="30"/>
    </row>
    <row r="312" spans="3:24">
      <c r="C312" t="s">
        <v>313</v>
      </c>
      <c r="D312" s="26">
        <v>2.9989101006494967</v>
      </c>
      <c r="F312" s="30"/>
      <c r="H312" s="34">
        <f t="shared" si="16"/>
        <v>0.12210769160064197</v>
      </c>
      <c r="I312" s="35">
        <f t="shared" si="17"/>
        <v>-2.1028519055772819</v>
      </c>
      <c r="N312" s="30"/>
      <c r="X312" s="30"/>
    </row>
    <row r="313" spans="3:24">
      <c r="C313" t="s">
        <v>314</v>
      </c>
      <c r="D313" s="26">
        <v>0.44746650573839608</v>
      </c>
      <c r="F313" s="30"/>
      <c r="H313" s="34">
        <f t="shared" si="16"/>
        <v>0.26418560666755186</v>
      </c>
      <c r="I313" s="35">
        <f t="shared" si="17"/>
        <v>-1.3311033673046957</v>
      </c>
      <c r="N313" s="30"/>
      <c r="X313" s="30"/>
    </row>
    <row r="314" spans="3:24">
      <c r="C314" t="s">
        <v>315</v>
      </c>
      <c r="D314" s="26">
        <v>1.0187090042320148</v>
      </c>
      <c r="F314" s="30"/>
      <c r="H314" s="34">
        <f t="shared" si="16"/>
        <v>0.22226385104174057</v>
      </c>
      <c r="I314" s="35">
        <f t="shared" si="17"/>
        <v>-1.5038900846324565</v>
      </c>
      <c r="N314" s="30"/>
      <c r="X314" s="30"/>
    </row>
    <row r="315" spans="3:24">
      <c r="C315" t="s">
        <v>316</v>
      </c>
      <c r="D315" s="26">
        <v>2.6705209181569551</v>
      </c>
      <c r="F315" s="30"/>
      <c r="H315" s="34">
        <f t="shared" si="16"/>
        <v>0.13485942954970581</v>
      </c>
      <c r="I315" s="35">
        <f t="shared" si="17"/>
        <v>-2.0035223056289913</v>
      </c>
      <c r="N315" s="30"/>
      <c r="X315" s="30"/>
    </row>
    <row r="316" spans="3:24">
      <c r="C316" t="s">
        <v>317</v>
      </c>
      <c r="D316" s="26">
        <v>5.2747412749178517</v>
      </c>
      <c r="F316" s="30"/>
      <c r="H316" s="34">
        <f t="shared" si="16"/>
        <v>6.1345435711927292E-2</v>
      </c>
      <c r="I316" s="35">
        <f t="shared" si="17"/>
        <v>-2.7912345081164474</v>
      </c>
      <c r="N316" s="30"/>
      <c r="X316" s="30"/>
    </row>
    <row r="317" spans="3:24">
      <c r="C317" t="s">
        <v>318</v>
      </c>
      <c r="D317" s="26">
        <v>16.364865392919757</v>
      </c>
      <c r="F317" s="30"/>
      <c r="H317" s="34">
        <f t="shared" si="16"/>
        <v>2.1426271363386476E-3</v>
      </c>
      <c r="I317" s="35">
        <f t="shared" si="17"/>
        <v>-6.1457225690714994</v>
      </c>
      <c r="N317" s="30"/>
      <c r="X317" s="30"/>
    </row>
    <row r="318" spans="3:24">
      <c r="C318" t="s">
        <v>319</v>
      </c>
      <c r="D318" s="26">
        <v>2.4339489412861486</v>
      </c>
      <c r="F318" s="30"/>
      <c r="H318" s="34">
        <f t="shared" si="16"/>
        <v>0.1448632423426422</v>
      </c>
      <c r="I318" s="35">
        <f t="shared" si="17"/>
        <v>-1.9319651378709235</v>
      </c>
      <c r="N318" s="30"/>
      <c r="X318" s="30"/>
    </row>
    <row r="319" spans="3:24">
      <c r="C319" t="s">
        <v>320</v>
      </c>
      <c r="D319" s="26">
        <v>0.66553587917170531</v>
      </c>
      <c r="F319" s="30"/>
      <c r="H319" s="34">
        <f t="shared" si="16"/>
        <v>0.24732204752684603</v>
      </c>
      <c r="I319" s="35">
        <f t="shared" si="17"/>
        <v>-1.3970639554693103</v>
      </c>
      <c r="N319" s="30"/>
      <c r="X319" s="30"/>
    </row>
    <row r="320" spans="3:24">
      <c r="C320" t="s">
        <v>321</v>
      </c>
      <c r="D320" s="26">
        <v>1.8411562884565311</v>
      </c>
      <c r="F320" s="30"/>
      <c r="H320" s="34">
        <f t="shared" si="16"/>
        <v>0.17331231340756431</v>
      </c>
      <c r="I320" s="35">
        <f t="shared" si="17"/>
        <v>-1.7526600322309431</v>
      </c>
      <c r="N320" s="30"/>
      <c r="X320" s="30"/>
    </row>
    <row r="321" spans="3:24">
      <c r="C321" t="s">
        <v>322</v>
      </c>
      <c r="D321" s="26">
        <v>9.3643249667672031</v>
      </c>
      <c r="F321" s="30"/>
      <c r="H321" s="34">
        <f t="shared" si="16"/>
        <v>1.7805776423273537E-2</v>
      </c>
      <c r="I321" s="35">
        <f t="shared" si="17"/>
        <v>-4.0282323561672921</v>
      </c>
      <c r="N321" s="30"/>
      <c r="X321" s="30"/>
    </row>
    <row r="322" spans="3:24">
      <c r="C322" t="s">
        <v>323</v>
      </c>
      <c r="D322" s="26">
        <v>4.6544723476305485</v>
      </c>
      <c r="F322" s="30"/>
      <c r="H322" s="34">
        <f t="shared" si="16"/>
        <v>7.4005304234577032E-2</v>
      </c>
      <c r="I322" s="35">
        <f t="shared" si="17"/>
        <v>-2.6036185095011373</v>
      </c>
      <c r="N322" s="30"/>
      <c r="X322" s="30"/>
    </row>
    <row r="323" spans="3:24">
      <c r="C323" t="s">
        <v>324</v>
      </c>
      <c r="D323" s="26">
        <v>4.830803222821098</v>
      </c>
      <c r="F323" s="30"/>
      <c r="H323" s="34">
        <f t="shared" si="16"/>
        <v>7.0161592364334432E-2</v>
      </c>
      <c r="I323" s="35">
        <f t="shared" si="17"/>
        <v>-2.6569542349908377</v>
      </c>
      <c r="N323" s="30"/>
      <c r="X323" s="30"/>
    </row>
    <row r="324" spans="3:24">
      <c r="C324" t="s">
        <v>325</v>
      </c>
      <c r="D324" s="26">
        <v>1.9135579092601074</v>
      </c>
      <c r="F324" s="30"/>
      <c r="H324" s="34">
        <f t="shared" si="16"/>
        <v>0.16955808431193864</v>
      </c>
      <c r="I324" s="35">
        <f t="shared" si="17"/>
        <v>-1.7745597305566956</v>
      </c>
      <c r="N324" s="30"/>
      <c r="X324" s="30"/>
    </row>
    <row r="325" spans="3:24">
      <c r="C325" t="s">
        <v>326</v>
      </c>
      <c r="D325" s="26">
        <v>1.565417193464594</v>
      </c>
      <c r="F325" s="30"/>
      <c r="H325" s="34">
        <f t="shared" si="16"/>
        <v>0.18838721489348306</v>
      </c>
      <c r="I325" s="35">
        <f t="shared" si="17"/>
        <v>-1.6692557806421293</v>
      </c>
      <c r="N325" s="30"/>
      <c r="X325" s="30"/>
    </row>
    <row r="326" spans="3:24">
      <c r="C326" t="s">
        <v>327</v>
      </c>
      <c r="D326" s="26">
        <v>2.6620325836524987</v>
      </c>
      <c r="F326" s="30"/>
      <c r="H326" s="34">
        <f t="shared" si="16"/>
        <v>0.13520612751674496</v>
      </c>
      <c r="I326" s="35">
        <f t="shared" si="17"/>
        <v>-2.000954794530863</v>
      </c>
      <c r="N326" s="30"/>
      <c r="X326" s="30"/>
    </row>
    <row r="327" spans="3:24">
      <c r="C327" t="s">
        <v>328</v>
      </c>
      <c r="D327" s="26">
        <v>2.3194491807872124</v>
      </c>
      <c r="F327" s="30"/>
      <c r="H327" s="34">
        <f t="shared" si="16"/>
        <v>0.14996823196256864</v>
      </c>
      <c r="I327" s="35">
        <f t="shared" si="17"/>
        <v>-1.8973317942321062</v>
      </c>
      <c r="N327" s="30"/>
      <c r="X327" s="30"/>
    </row>
    <row r="328" spans="3:24">
      <c r="C328" t="s">
        <v>329</v>
      </c>
      <c r="D328" s="26">
        <v>4.670082002509603</v>
      </c>
      <c r="F328" s="30"/>
      <c r="H328" s="34">
        <f t="shared" si="16"/>
        <v>7.3656709254669578E-2</v>
      </c>
      <c r="I328" s="35">
        <f t="shared" si="17"/>
        <v>-2.6083400437572255</v>
      </c>
      <c r="N328" s="30"/>
      <c r="X328" s="30"/>
    </row>
    <row r="329" spans="3:24">
      <c r="C329" t="s">
        <v>330</v>
      </c>
      <c r="D329" s="26">
        <v>5.6525172499073033</v>
      </c>
      <c r="F329" s="30"/>
      <c r="H329" s="34">
        <f t="shared" si="16"/>
        <v>5.4721292239793835E-2</v>
      </c>
      <c r="I329" s="35">
        <f t="shared" si="17"/>
        <v>-2.9055023904533752</v>
      </c>
      <c r="N329" s="30"/>
      <c r="X329" s="30"/>
    </row>
    <row r="330" spans="3:24">
      <c r="C330" t="s">
        <v>331</v>
      </c>
      <c r="D330" s="26">
        <v>8.179158945967572</v>
      </c>
      <c r="F330" s="30"/>
      <c r="H330" s="34">
        <f t="shared" ref="H330:H393" si="18">lambdagorro2*EXP(-lambdagorro2*D330)</f>
        <v>2.5482866154093561E-2</v>
      </c>
      <c r="I330" s="35">
        <f t="shared" si="17"/>
        <v>-3.669748968179904</v>
      </c>
      <c r="N330" s="30"/>
      <c r="X330" s="30"/>
    </row>
    <row r="331" spans="3:24">
      <c r="C331" t="s">
        <v>332</v>
      </c>
      <c r="D331" s="26">
        <v>3.2248727991453388</v>
      </c>
      <c r="F331" s="30"/>
      <c r="H331" s="34">
        <f t="shared" si="18"/>
        <v>0.11404068261436319</v>
      </c>
      <c r="I331" s="35">
        <f t="shared" ref="I331:I394" si="19">LN(H331)</f>
        <v>-2.1712000292105507</v>
      </c>
      <c r="N331" s="30"/>
      <c r="X331" s="30"/>
    </row>
    <row r="332" spans="3:24">
      <c r="C332" t="s">
        <v>333</v>
      </c>
      <c r="D332" s="26">
        <v>1.2286013062230157</v>
      </c>
      <c r="F332" s="30"/>
      <c r="H332" s="34">
        <f t="shared" si="18"/>
        <v>0.20859153629848637</v>
      </c>
      <c r="I332" s="35">
        <f t="shared" si="19"/>
        <v>-1.5673773110713647</v>
      </c>
      <c r="N332" s="30"/>
      <c r="X332" s="30"/>
    </row>
    <row r="333" spans="3:24">
      <c r="C333" t="s">
        <v>334</v>
      </c>
      <c r="D333" s="26">
        <v>6.380207529484502</v>
      </c>
      <c r="F333" s="30"/>
      <c r="H333" s="34">
        <f t="shared" si="18"/>
        <v>4.3910109994291707E-2</v>
      </c>
      <c r="I333" s="35">
        <f t="shared" si="19"/>
        <v>-3.1256106894175306</v>
      </c>
      <c r="N333" s="30"/>
      <c r="X333" s="30"/>
    </row>
    <row r="334" spans="3:24">
      <c r="C334" t="s">
        <v>335</v>
      </c>
      <c r="D334" s="26">
        <v>1.7658986601135358</v>
      </c>
      <c r="F334" s="30"/>
      <c r="H334" s="34">
        <f t="shared" si="18"/>
        <v>0.17730276653812604</v>
      </c>
      <c r="I334" s="35">
        <f t="shared" si="19"/>
        <v>-1.7298964623117767</v>
      </c>
      <c r="N334" s="30"/>
      <c r="X334" s="30"/>
    </row>
    <row r="335" spans="3:24">
      <c r="C335" t="s">
        <v>336</v>
      </c>
      <c r="D335" s="26">
        <v>2.743270769139341</v>
      </c>
      <c r="F335" s="30"/>
      <c r="H335" s="34">
        <f t="shared" si="18"/>
        <v>0.1319242565684931</v>
      </c>
      <c r="I335" s="35">
        <f t="shared" si="19"/>
        <v>-2.0255273349650058</v>
      </c>
      <c r="N335" s="30"/>
      <c r="X335" s="30"/>
    </row>
    <row r="336" spans="3:24">
      <c r="C336" t="s">
        <v>337</v>
      </c>
      <c r="D336" s="26">
        <v>2.8135803508732118</v>
      </c>
      <c r="F336" s="30"/>
      <c r="H336" s="34">
        <f t="shared" si="18"/>
        <v>0.12914825857759665</v>
      </c>
      <c r="I336" s="35">
        <f t="shared" si="19"/>
        <v>-2.0467942432509254</v>
      </c>
      <c r="N336" s="30"/>
      <c r="X336" s="30"/>
    </row>
    <row r="337" spans="3:24">
      <c r="C337" t="s">
        <v>338</v>
      </c>
      <c r="D337" s="26">
        <v>18.719738800395003</v>
      </c>
      <c r="F337" s="30"/>
      <c r="H337" s="34">
        <f t="shared" si="18"/>
        <v>1.0509996807656892E-3</v>
      </c>
      <c r="I337" s="35">
        <f t="shared" si="19"/>
        <v>-6.8580134908307668</v>
      </c>
      <c r="N337" s="30"/>
      <c r="X337" s="30"/>
    </row>
    <row r="338" spans="3:24">
      <c r="C338" t="s">
        <v>339</v>
      </c>
      <c r="D338" s="26">
        <v>2.2552438412458042</v>
      </c>
      <c r="F338" s="30"/>
      <c r="H338" s="34">
        <f t="shared" si="18"/>
        <v>0.15290915866625823</v>
      </c>
      <c r="I338" s="35">
        <f t="shared" si="19"/>
        <v>-1.8779112681271175</v>
      </c>
      <c r="N338" s="30"/>
      <c r="X338" s="30"/>
    </row>
    <row r="339" spans="3:24">
      <c r="C339" t="s">
        <v>340</v>
      </c>
      <c r="D339" s="26">
        <v>2.063329314932004</v>
      </c>
      <c r="F339" s="30"/>
      <c r="H339" s="34">
        <f t="shared" si="18"/>
        <v>0.16204813246889446</v>
      </c>
      <c r="I339" s="35">
        <f t="shared" si="19"/>
        <v>-1.819861873873857</v>
      </c>
      <c r="N339" s="30"/>
      <c r="X339" s="30"/>
    </row>
    <row r="340" spans="3:24">
      <c r="C340" t="s">
        <v>341</v>
      </c>
      <c r="D340" s="26">
        <v>2.9283584114488836</v>
      </c>
      <c r="F340" s="30"/>
      <c r="H340" s="34">
        <f t="shared" si="18"/>
        <v>0.12474148966760111</v>
      </c>
      <c r="I340" s="35">
        <f t="shared" si="19"/>
        <v>-2.0815117657749234</v>
      </c>
      <c r="N340" s="30"/>
      <c r="X340" s="30"/>
    </row>
    <row r="341" spans="3:24">
      <c r="C341" t="s">
        <v>342</v>
      </c>
      <c r="D341" s="26">
        <v>0.93523907402806605</v>
      </c>
      <c r="F341" s="30"/>
      <c r="H341" s="34">
        <f t="shared" si="18"/>
        <v>0.22794691714863274</v>
      </c>
      <c r="I341" s="35">
        <f t="shared" si="19"/>
        <v>-1.4786424966579095</v>
      </c>
      <c r="N341" s="30"/>
      <c r="X341" s="30"/>
    </row>
    <row r="342" spans="3:24">
      <c r="C342" t="s">
        <v>343</v>
      </c>
      <c r="D342" s="26">
        <v>9.8462200730772196</v>
      </c>
      <c r="F342" s="30"/>
      <c r="H342" s="34">
        <f t="shared" si="18"/>
        <v>1.5390671517136479E-2</v>
      </c>
      <c r="I342" s="35">
        <f t="shared" si="19"/>
        <v>-4.1739936987410546</v>
      </c>
      <c r="N342" s="30"/>
      <c r="X342" s="30"/>
    </row>
    <row r="343" spans="3:24">
      <c r="C343" t="s">
        <v>344</v>
      </c>
      <c r="D343" s="26">
        <v>1.7351078648488136</v>
      </c>
      <c r="F343" s="30"/>
      <c r="H343" s="34">
        <f t="shared" si="18"/>
        <v>0.17896178119278833</v>
      </c>
      <c r="I343" s="35">
        <f t="shared" si="19"/>
        <v>-1.7205830088279548</v>
      </c>
      <c r="N343" s="30"/>
      <c r="X343" s="30"/>
    </row>
    <row r="344" spans="3:24">
      <c r="C344" t="s">
        <v>345</v>
      </c>
      <c r="D344" s="26">
        <v>1.2630135311332571</v>
      </c>
      <c r="F344" s="30"/>
      <c r="H344" s="34">
        <f t="shared" si="18"/>
        <v>0.20643159977850964</v>
      </c>
      <c r="I344" s="35">
        <f t="shared" si="19"/>
        <v>-1.5777861573912111</v>
      </c>
      <c r="N344" s="30"/>
      <c r="X344" s="30"/>
    </row>
    <row r="345" spans="3:24">
      <c r="C345" t="s">
        <v>346</v>
      </c>
      <c r="D345" s="26">
        <v>1.9112418630104466</v>
      </c>
      <c r="F345" s="30"/>
      <c r="H345" s="34">
        <f t="shared" si="18"/>
        <v>0.16967690927921009</v>
      </c>
      <c r="I345" s="35">
        <f t="shared" si="19"/>
        <v>-1.7738591838891884</v>
      </c>
      <c r="N345" s="30"/>
      <c r="X345" s="30"/>
    </row>
    <row r="346" spans="3:24">
      <c r="C346" t="s">
        <v>347</v>
      </c>
      <c r="D346" s="26">
        <v>5.4076649090429996</v>
      </c>
      <c r="F346" s="30"/>
      <c r="H346" s="34">
        <f t="shared" si="18"/>
        <v>5.8927899925610844E-2</v>
      </c>
      <c r="I346" s="35">
        <f t="shared" si="19"/>
        <v>-2.8314406175293958</v>
      </c>
      <c r="N346" s="30"/>
      <c r="X346" s="30"/>
    </row>
    <row r="347" spans="3:24">
      <c r="C347" t="s">
        <v>348</v>
      </c>
      <c r="D347" s="26">
        <v>3.4742257257560025</v>
      </c>
      <c r="F347" s="30"/>
      <c r="H347" s="34">
        <f t="shared" si="18"/>
        <v>0.10575574694152921</v>
      </c>
      <c r="I347" s="35">
        <f t="shared" si="19"/>
        <v>-2.2466231179316152</v>
      </c>
      <c r="N347" s="30"/>
      <c r="X347" s="30"/>
    </row>
    <row r="348" spans="3:24">
      <c r="C348" t="s">
        <v>349</v>
      </c>
      <c r="D348" s="26">
        <v>0.74923149927592836</v>
      </c>
      <c r="F348" s="30"/>
      <c r="H348" s="34">
        <f t="shared" si="18"/>
        <v>0.24113946762138755</v>
      </c>
      <c r="I348" s="35">
        <f t="shared" si="19"/>
        <v>-1.4223798090527804</v>
      </c>
      <c r="N348" s="30"/>
      <c r="X348" s="30"/>
    </row>
    <row r="349" spans="3:24">
      <c r="C349" t="s">
        <v>350</v>
      </c>
      <c r="D349" s="26">
        <v>1.7317618952395506</v>
      </c>
      <c r="F349" s="30"/>
      <c r="H349" s="34">
        <f t="shared" si="18"/>
        <v>0.17914299526374186</v>
      </c>
      <c r="I349" s="35">
        <f t="shared" si="19"/>
        <v>-1.7195709358351583</v>
      </c>
      <c r="N349" s="30"/>
      <c r="X349" s="30"/>
    </row>
    <row r="350" spans="3:24">
      <c r="C350" t="s">
        <v>351</v>
      </c>
      <c r="D350" s="26">
        <v>1.6356344204721545</v>
      </c>
      <c r="F350" s="30"/>
      <c r="H350" s="34">
        <f t="shared" si="18"/>
        <v>0.18442825481693104</v>
      </c>
      <c r="I350" s="35">
        <f t="shared" si="19"/>
        <v>-1.6904947539091542</v>
      </c>
      <c r="N350" s="30"/>
      <c r="X350" s="30"/>
    </row>
    <row r="351" spans="3:24">
      <c r="C351" t="s">
        <v>352</v>
      </c>
      <c r="D351" s="26">
        <v>3.9312424476835917</v>
      </c>
      <c r="F351" s="30"/>
      <c r="H351" s="34">
        <f t="shared" si="18"/>
        <v>9.2101931425573116E-2</v>
      </c>
      <c r="I351" s="35">
        <f t="shared" si="19"/>
        <v>-2.3848593649790577</v>
      </c>
      <c r="N351" s="30"/>
      <c r="X351" s="30"/>
    </row>
    <row r="352" spans="3:24">
      <c r="C352" t="s">
        <v>353</v>
      </c>
      <c r="D352" s="26">
        <v>7.0704212049464186</v>
      </c>
      <c r="F352" s="30"/>
      <c r="H352" s="34">
        <f t="shared" si="18"/>
        <v>3.5636558524799397E-2</v>
      </c>
      <c r="I352" s="35">
        <f t="shared" si="19"/>
        <v>-3.3343832431968528</v>
      </c>
      <c r="N352" s="30"/>
      <c r="X352" s="30"/>
    </row>
    <row r="353" spans="3:24">
      <c r="C353" t="s">
        <v>354</v>
      </c>
      <c r="D353" s="26">
        <v>0.23947781965483089</v>
      </c>
      <c r="F353" s="30"/>
      <c r="H353" s="34">
        <f t="shared" si="18"/>
        <v>0.28133984219362757</v>
      </c>
      <c r="I353" s="35">
        <f t="shared" si="19"/>
        <v>-1.2681919375625774</v>
      </c>
      <c r="N353" s="30"/>
      <c r="X353" s="30"/>
    </row>
    <row r="354" spans="3:24">
      <c r="C354" t="s">
        <v>355</v>
      </c>
      <c r="D354" s="26">
        <v>6.242243649918982</v>
      </c>
      <c r="F354" s="30"/>
      <c r="H354" s="34">
        <f t="shared" si="18"/>
        <v>4.5781278834132536E-2</v>
      </c>
      <c r="I354" s="35">
        <f t="shared" si="19"/>
        <v>-3.083880030506839</v>
      </c>
      <c r="N354" s="30"/>
      <c r="X354" s="30"/>
    </row>
    <row r="355" spans="3:24">
      <c r="C355" t="s">
        <v>356</v>
      </c>
      <c r="D355" s="26">
        <v>1.9982492343339948</v>
      </c>
      <c r="F355" s="30"/>
      <c r="H355" s="34">
        <f t="shared" si="18"/>
        <v>0.16526967253103866</v>
      </c>
      <c r="I355" s="35">
        <f t="shared" si="19"/>
        <v>-1.8001767602494165</v>
      </c>
      <c r="N355" s="30"/>
      <c r="X355" s="30"/>
    </row>
    <row r="356" spans="3:24">
      <c r="C356" t="s">
        <v>357</v>
      </c>
      <c r="D356" s="26">
        <v>0.7859122257703669</v>
      </c>
      <c r="F356" s="30"/>
      <c r="H356" s="34">
        <f t="shared" si="18"/>
        <v>0.23847880966743037</v>
      </c>
      <c r="I356" s="35">
        <f t="shared" si="19"/>
        <v>-1.4334748209555797</v>
      </c>
      <c r="N356" s="30"/>
      <c r="X356" s="30"/>
    </row>
    <row r="357" spans="3:24">
      <c r="C357" t="s">
        <v>358</v>
      </c>
      <c r="D357" s="26">
        <v>3.8188220561750996</v>
      </c>
      <c r="F357" s="30"/>
      <c r="H357" s="34">
        <f t="shared" si="18"/>
        <v>9.5287658432090847E-2</v>
      </c>
      <c r="I357" s="35">
        <f t="shared" si="19"/>
        <v>-2.3508549789946858</v>
      </c>
      <c r="N357" s="30"/>
      <c r="X357" s="30"/>
    </row>
    <row r="358" spans="3:24">
      <c r="C358" t="s">
        <v>359</v>
      </c>
      <c r="D358" s="26">
        <v>1.8387602183277081</v>
      </c>
      <c r="F358" s="30"/>
      <c r="H358" s="34">
        <f t="shared" si="18"/>
        <v>0.17343796736626377</v>
      </c>
      <c r="I358" s="35">
        <f t="shared" si="19"/>
        <v>-1.7519352803206105</v>
      </c>
      <c r="N358" s="30"/>
      <c r="X358" s="30"/>
    </row>
    <row r="359" spans="3:24">
      <c r="C359" t="s">
        <v>360</v>
      </c>
      <c r="D359" s="26">
        <v>0.40007405888656017</v>
      </c>
      <c r="F359" s="30"/>
      <c r="H359" s="34">
        <f t="shared" si="18"/>
        <v>0.267999992860049</v>
      </c>
      <c r="I359" s="35">
        <f t="shared" si="19"/>
        <v>-1.316768325112889</v>
      </c>
      <c r="N359" s="30"/>
      <c r="X359" s="30"/>
    </row>
    <row r="360" spans="3:24">
      <c r="C360" t="s">
        <v>361</v>
      </c>
      <c r="D360" s="26">
        <v>5.1264036362929835</v>
      </c>
      <c r="F360" s="30"/>
      <c r="H360" s="34">
        <f t="shared" si="18"/>
        <v>6.4160594867275281E-2</v>
      </c>
      <c r="I360" s="35">
        <f t="shared" si="19"/>
        <v>-2.7463660438447381</v>
      </c>
      <c r="N360" s="30"/>
      <c r="X360" s="30"/>
    </row>
    <row r="361" spans="3:24">
      <c r="C361" t="s">
        <v>362</v>
      </c>
      <c r="D361" s="26">
        <v>0.14990377048813724</v>
      </c>
      <c r="F361" s="30"/>
      <c r="H361" s="34">
        <f t="shared" si="18"/>
        <v>0.28906664709217866</v>
      </c>
      <c r="I361" s="35">
        <f t="shared" si="19"/>
        <v>-1.2410980046810389</v>
      </c>
      <c r="N361" s="30"/>
      <c r="X361" s="30"/>
    </row>
    <row r="362" spans="3:24">
      <c r="C362" t="s">
        <v>363</v>
      </c>
      <c r="D362" s="26">
        <v>6.9868241262323281</v>
      </c>
      <c r="F362" s="30"/>
      <c r="H362" s="34">
        <f t="shared" si="18"/>
        <v>3.6549155589307068E-2</v>
      </c>
      <c r="I362" s="35">
        <f t="shared" si="19"/>
        <v>-3.3090971959449611</v>
      </c>
      <c r="N362" s="30"/>
      <c r="X362" s="30"/>
    </row>
    <row r="363" spans="3:24">
      <c r="C363" t="s">
        <v>364</v>
      </c>
      <c r="D363" s="26">
        <v>1.4759786086004327</v>
      </c>
      <c r="F363" s="30"/>
      <c r="H363" s="34">
        <f t="shared" si="18"/>
        <v>0.19355320900802045</v>
      </c>
      <c r="I363" s="35">
        <f t="shared" si="19"/>
        <v>-1.6422028223593144</v>
      </c>
      <c r="N363" s="30"/>
      <c r="X363" s="30"/>
    </row>
    <row r="364" spans="3:24">
      <c r="C364" t="s">
        <v>365</v>
      </c>
      <c r="D364" s="26">
        <v>1.8513835578339013</v>
      </c>
      <c r="F364" s="30"/>
      <c r="H364" s="34">
        <f t="shared" si="18"/>
        <v>0.17277700090432085</v>
      </c>
      <c r="I364" s="35">
        <f t="shared" si="19"/>
        <v>-1.7557535280888363</v>
      </c>
      <c r="N364" s="30"/>
      <c r="X364" s="30"/>
    </row>
    <row r="365" spans="3:24">
      <c r="C365" t="s">
        <v>366</v>
      </c>
      <c r="D365" s="26">
        <v>6.6911133402164635</v>
      </c>
      <c r="F365" s="30"/>
      <c r="H365" s="34">
        <f t="shared" si="18"/>
        <v>3.9968964955503269E-2</v>
      </c>
      <c r="I365" s="35">
        <f t="shared" si="19"/>
        <v>-3.2196520021282686</v>
      </c>
      <c r="N365" s="30"/>
      <c r="X365" s="30"/>
    </row>
    <row r="366" spans="3:24">
      <c r="C366" t="s">
        <v>367</v>
      </c>
      <c r="D366" s="26">
        <v>0.70061433773345472</v>
      </c>
      <c r="F366" s="30"/>
      <c r="H366" s="34">
        <f t="shared" si="18"/>
        <v>0.24471174283629152</v>
      </c>
      <c r="I366" s="35">
        <f t="shared" si="19"/>
        <v>-1.4076743209792046</v>
      </c>
      <c r="N366" s="30"/>
      <c r="X366" s="30"/>
    </row>
    <row r="367" spans="3:24">
      <c r="C367" t="s">
        <v>368</v>
      </c>
      <c r="D367" s="26">
        <v>9.3278598019060938E-2</v>
      </c>
      <c r="F367" s="30"/>
      <c r="H367" s="34">
        <f t="shared" si="18"/>
        <v>0.29406034091253613</v>
      </c>
      <c r="I367" s="35">
        <f t="shared" si="19"/>
        <v>-1.2239702915034465</v>
      </c>
      <c r="N367" s="30"/>
      <c r="X367" s="30"/>
    </row>
    <row r="368" spans="3:24">
      <c r="C368" t="s">
        <v>369</v>
      </c>
      <c r="D368" s="26">
        <v>16.299846066510334</v>
      </c>
      <c r="F368" s="30"/>
      <c r="H368" s="34">
        <f t="shared" si="18"/>
        <v>2.1851827137319324E-3</v>
      </c>
      <c r="I368" s="35">
        <f t="shared" si="19"/>
        <v>-6.1260558320854175</v>
      </c>
      <c r="N368" s="30"/>
      <c r="X368" s="30"/>
    </row>
    <row r="369" spans="3:24">
      <c r="C369" t="s">
        <v>370</v>
      </c>
      <c r="D369" s="26">
        <v>2.5272671342184063</v>
      </c>
      <c r="F369" s="30"/>
      <c r="H369" s="34">
        <f t="shared" si="18"/>
        <v>0.14083143762808728</v>
      </c>
      <c r="I369" s="35">
        <f t="shared" si="19"/>
        <v>-1.9601915815725794</v>
      </c>
      <c r="N369" s="30"/>
      <c r="X369" s="30"/>
    </row>
    <row r="370" spans="3:24">
      <c r="C370" t="s">
        <v>371</v>
      </c>
      <c r="D370" s="26">
        <v>1.3336931927579718</v>
      </c>
      <c r="F370" s="30"/>
      <c r="H370" s="34">
        <f t="shared" si="18"/>
        <v>0.2020651708417866</v>
      </c>
      <c r="I370" s="35">
        <f t="shared" si="19"/>
        <v>-1.5991650056844948</v>
      </c>
      <c r="N370" s="30"/>
      <c r="X370" s="30"/>
    </row>
    <row r="371" spans="3:24">
      <c r="C371" t="s">
        <v>372</v>
      </c>
      <c r="D371" s="26">
        <v>0.1139102401475493</v>
      </c>
      <c r="F371" s="30"/>
      <c r="H371" s="34">
        <f t="shared" si="18"/>
        <v>0.29223095352605433</v>
      </c>
      <c r="I371" s="35">
        <f t="shared" si="19"/>
        <v>-1.2302108526064166</v>
      </c>
      <c r="N371" s="30"/>
      <c r="X371" s="30"/>
    </row>
    <row r="372" spans="3:24">
      <c r="C372" t="s">
        <v>373</v>
      </c>
      <c r="D372" s="26">
        <v>0.66991281647400747</v>
      </c>
      <c r="F372" s="30"/>
      <c r="H372" s="34">
        <f t="shared" si="18"/>
        <v>0.24699483075948336</v>
      </c>
      <c r="I372" s="35">
        <f t="shared" si="19"/>
        <v>-1.3983878706724133</v>
      </c>
      <c r="N372" s="30"/>
      <c r="X372" s="30"/>
    </row>
    <row r="373" spans="3:24">
      <c r="C373" t="s">
        <v>374</v>
      </c>
      <c r="D373" s="26">
        <v>3.7675943436876698</v>
      </c>
      <c r="F373" s="30"/>
      <c r="H373" s="34">
        <f t="shared" si="18"/>
        <v>9.6775650199155475E-2</v>
      </c>
      <c r="I373" s="35">
        <f t="shared" si="19"/>
        <v>-2.3353598638723776</v>
      </c>
      <c r="N373" s="30"/>
      <c r="X373" s="30"/>
    </row>
    <row r="374" spans="3:24">
      <c r="C374" t="s">
        <v>375</v>
      </c>
      <c r="D374" s="26">
        <v>5.1376394879392313</v>
      </c>
      <c r="F374" s="30"/>
      <c r="H374" s="34">
        <f t="shared" si="18"/>
        <v>6.3942910901142638E-2</v>
      </c>
      <c r="I374" s="35">
        <f t="shared" si="19"/>
        <v>-2.7497646108761766</v>
      </c>
      <c r="N374" s="30"/>
      <c r="X374" s="30"/>
    </row>
    <row r="375" spans="3:24">
      <c r="C375" t="s">
        <v>376</v>
      </c>
      <c r="D375" s="26">
        <v>2.3440306823483099</v>
      </c>
      <c r="F375" s="30"/>
      <c r="H375" s="34">
        <f t="shared" si="18"/>
        <v>0.1488573089328632</v>
      </c>
      <c r="I375" s="35">
        <f t="shared" si="19"/>
        <v>-1.9047670900529348</v>
      </c>
      <c r="N375" s="30"/>
      <c r="X375" s="30"/>
    </row>
    <row r="376" spans="3:24">
      <c r="C376" t="s">
        <v>377</v>
      </c>
      <c r="D376" s="26">
        <v>1.4545563955816621</v>
      </c>
      <c r="F376" s="30"/>
      <c r="H376" s="34">
        <f t="shared" si="18"/>
        <v>0.19481144574103759</v>
      </c>
      <c r="I376" s="35">
        <f t="shared" si="19"/>
        <v>-1.6357231331289608</v>
      </c>
      <c r="N376" s="30"/>
      <c r="X376" s="30"/>
    </row>
    <row r="377" spans="3:24">
      <c r="C377" t="s">
        <v>378</v>
      </c>
      <c r="D377" s="26">
        <v>6.2627054600663694</v>
      </c>
      <c r="F377" s="30"/>
      <c r="H377" s="34">
        <f t="shared" si="18"/>
        <v>4.5498804793774987E-2</v>
      </c>
      <c r="I377" s="35">
        <f t="shared" si="19"/>
        <v>-3.0900692216389309</v>
      </c>
      <c r="N377" s="30"/>
      <c r="X377" s="30"/>
    </row>
    <row r="378" spans="3:24">
      <c r="C378" t="s">
        <v>379</v>
      </c>
      <c r="D378" s="26">
        <v>0.35275623970001413</v>
      </c>
      <c r="F378" s="30"/>
      <c r="H378" s="34">
        <f t="shared" si="18"/>
        <v>0.27186331538887348</v>
      </c>
      <c r="I378" s="35">
        <f t="shared" si="19"/>
        <v>-1.3024558559427697</v>
      </c>
      <c r="N378" s="30"/>
      <c r="X378" s="30"/>
    </row>
    <row r="379" spans="3:24">
      <c r="C379" t="s">
        <v>380</v>
      </c>
      <c r="D379" s="26">
        <v>2.5203559190536087</v>
      </c>
      <c r="F379" s="30"/>
      <c r="H379" s="34">
        <f t="shared" si="18"/>
        <v>0.14112614967553114</v>
      </c>
      <c r="I379" s="35">
        <f t="shared" si="19"/>
        <v>-1.9581011100404013</v>
      </c>
      <c r="N379" s="30"/>
      <c r="X379" s="30"/>
    </row>
    <row r="380" spans="3:24">
      <c r="C380" t="s">
        <v>381</v>
      </c>
      <c r="D380" s="26">
        <v>6.697540308917004</v>
      </c>
      <c r="F380" s="30"/>
      <c r="H380" s="34">
        <f t="shared" si="18"/>
        <v>3.9891340804197442E-2</v>
      </c>
      <c r="I380" s="35">
        <f t="shared" si="19"/>
        <v>-3.2215960010902909</v>
      </c>
      <c r="N380" s="30"/>
      <c r="X380" s="30"/>
    </row>
    <row r="381" spans="3:24">
      <c r="C381" t="s">
        <v>382</v>
      </c>
      <c r="D381" s="26">
        <v>5.7926293279696326</v>
      </c>
      <c r="F381" s="30"/>
      <c r="H381" s="34">
        <f t="shared" si="18"/>
        <v>5.2450635587663975E-2</v>
      </c>
      <c r="I381" s="35">
        <f t="shared" si="19"/>
        <v>-2.9478828262406318</v>
      </c>
      <c r="N381" s="30"/>
      <c r="X381" s="30"/>
    </row>
    <row r="382" spans="3:24">
      <c r="C382" t="s">
        <v>383</v>
      </c>
      <c r="D382" s="26">
        <v>0.17815192600639906</v>
      </c>
      <c r="F382" s="30"/>
      <c r="H382" s="34">
        <f t="shared" si="18"/>
        <v>0.28660727715734874</v>
      </c>
      <c r="I382" s="35">
        <f t="shared" si="19"/>
        <v>-1.249642372572846</v>
      </c>
      <c r="N382" s="30"/>
      <c r="X382" s="30"/>
    </row>
    <row r="383" spans="3:24">
      <c r="C383" t="s">
        <v>384</v>
      </c>
      <c r="D383" s="26">
        <v>1.5258489904049619</v>
      </c>
      <c r="F383" s="30"/>
      <c r="H383" s="34">
        <f t="shared" si="18"/>
        <v>0.19065545536271125</v>
      </c>
      <c r="I383" s="35">
        <f t="shared" si="19"/>
        <v>-1.6572873785444895</v>
      </c>
      <c r="N383" s="30"/>
      <c r="X383" s="30"/>
    </row>
    <row r="384" spans="3:24">
      <c r="C384" t="s">
        <v>385</v>
      </c>
      <c r="D384" s="26">
        <v>4.2321228710102643</v>
      </c>
      <c r="F384" s="30"/>
      <c r="H384" s="34">
        <f t="shared" si="18"/>
        <v>8.4089947780591076E-2</v>
      </c>
      <c r="I384" s="35">
        <f t="shared" si="19"/>
        <v>-2.4758682461318022</v>
      </c>
      <c r="N384" s="30"/>
      <c r="X384" s="30"/>
    </row>
    <row r="385" spans="3:24">
      <c r="C385" t="s">
        <v>386</v>
      </c>
      <c r="D385" s="26">
        <v>1.019065545626308</v>
      </c>
      <c r="F385" s="30"/>
      <c r="H385" s="34">
        <f t="shared" si="18"/>
        <v>0.22223988230092859</v>
      </c>
      <c r="I385" s="35">
        <f t="shared" si="19"/>
        <v>-1.5039979295796968</v>
      </c>
      <c r="N385" s="30"/>
      <c r="X385" s="30"/>
    </row>
    <row r="386" spans="3:24">
      <c r="C386" t="s">
        <v>387</v>
      </c>
      <c r="D386" s="26">
        <v>5.3884266306090964</v>
      </c>
      <c r="F386" s="30"/>
      <c r="H386" s="34">
        <f t="shared" si="18"/>
        <v>5.9271807094256543E-2</v>
      </c>
      <c r="I386" s="35">
        <f t="shared" si="19"/>
        <v>-2.8256215144577626</v>
      </c>
      <c r="N386" s="30"/>
      <c r="X386" s="30"/>
    </row>
    <row r="387" spans="3:24">
      <c r="C387" t="s">
        <v>388</v>
      </c>
      <c r="D387" s="26">
        <v>0.55256714241831617</v>
      </c>
      <c r="F387" s="30"/>
      <c r="H387" s="34">
        <f t="shared" si="18"/>
        <v>0.25591914899595347</v>
      </c>
      <c r="I387" s="35">
        <f t="shared" si="19"/>
        <v>-1.3628937086201081</v>
      </c>
      <c r="N387" s="30"/>
      <c r="X387" s="30"/>
    </row>
    <row r="388" spans="3:24">
      <c r="C388" t="s">
        <v>389</v>
      </c>
      <c r="D388" s="26">
        <v>0.96625007780595129</v>
      </c>
      <c r="F388" s="30"/>
      <c r="H388" s="34">
        <f t="shared" si="18"/>
        <v>0.22581875787216013</v>
      </c>
      <c r="I388" s="35">
        <f t="shared" si="19"/>
        <v>-1.4880225577667199</v>
      </c>
      <c r="N388" s="30"/>
      <c r="X388" s="30"/>
    </row>
    <row r="389" spans="3:24">
      <c r="C389" t="s">
        <v>390</v>
      </c>
      <c r="D389" s="26">
        <v>0.25643324038531518</v>
      </c>
      <c r="F389" s="30"/>
      <c r="H389" s="34">
        <f t="shared" si="18"/>
        <v>0.27990065770425537</v>
      </c>
      <c r="I389" s="35">
        <f t="shared" si="19"/>
        <v>-1.2733205326805126</v>
      </c>
      <c r="N389" s="30"/>
      <c r="X389" s="30"/>
    </row>
    <row r="390" spans="3:24">
      <c r="C390" t="s">
        <v>391</v>
      </c>
      <c r="D390" s="26">
        <v>5.8086475653890757</v>
      </c>
      <c r="F390" s="30"/>
      <c r="H390" s="34">
        <f t="shared" si="18"/>
        <v>5.2197120596444727E-2</v>
      </c>
      <c r="I390" s="35">
        <f t="shared" si="19"/>
        <v>-2.9527279466026162</v>
      </c>
      <c r="N390" s="30"/>
      <c r="X390" s="30"/>
    </row>
    <row r="391" spans="3:24">
      <c r="C391" t="s">
        <v>392</v>
      </c>
      <c r="D391" s="26">
        <v>1.4398410130545634</v>
      </c>
      <c r="F391" s="30"/>
      <c r="H391" s="34">
        <f t="shared" si="18"/>
        <v>0.19568049172831672</v>
      </c>
      <c r="I391" s="35">
        <f t="shared" si="19"/>
        <v>-1.6312720941257621</v>
      </c>
      <c r="N391" s="30"/>
      <c r="X391" s="30"/>
    </row>
    <row r="392" spans="3:24">
      <c r="C392" t="s">
        <v>393</v>
      </c>
      <c r="D392" s="26">
        <v>1.8869643067083317</v>
      </c>
      <c r="F392" s="30"/>
      <c r="H392" s="34">
        <f t="shared" si="18"/>
        <v>0.17092749401834373</v>
      </c>
      <c r="I392" s="35">
        <f t="shared" si="19"/>
        <v>-1.7665158239864425</v>
      </c>
      <c r="N392" s="30"/>
      <c r="X392" s="30"/>
    </row>
    <row r="393" spans="3:24">
      <c r="C393" t="s">
        <v>394</v>
      </c>
      <c r="D393" s="26">
        <v>0.13556709018850208</v>
      </c>
      <c r="F393" s="30"/>
      <c r="H393" s="34">
        <f t="shared" si="18"/>
        <v>0.29032290389639648</v>
      </c>
      <c r="I393" s="35">
        <f t="shared" si="19"/>
        <v>-1.2367615137286254</v>
      </c>
      <c r="N393" s="30"/>
      <c r="X393" s="30"/>
    </row>
    <row r="394" spans="3:24">
      <c r="C394" t="s">
        <v>395</v>
      </c>
      <c r="D394" s="26">
        <v>1.5748207283194939</v>
      </c>
      <c r="F394" s="30"/>
      <c r="H394" s="34">
        <f t="shared" ref="H394:H457" si="20">lambdagorro2*EXP(-lambdagorro2*D394)</f>
        <v>0.18785213957999916</v>
      </c>
      <c r="I394" s="35">
        <f t="shared" si="19"/>
        <v>-1.6721001171947143</v>
      </c>
      <c r="N394" s="30"/>
      <c r="X394" s="30"/>
    </row>
    <row r="395" spans="3:24">
      <c r="C395" t="s">
        <v>396</v>
      </c>
      <c r="D395" s="26">
        <v>1.0905473976754896</v>
      </c>
      <c r="F395" s="30"/>
      <c r="H395" s="34">
        <f t="shared" si="20"/>
        <v>0.21748629963487043</v>
      </c>
      <c r="I395" s="35">
        <f t="shared" ref="I395:I458" si="21">LN(H395)</f>
        <v>-1.525619420621867</v>
      </c>
      <c r="N395" s="30"/>
      <c r="X395" s="30"/>
    </row>
    <row r="396" spans="3:24">
      <c r="C396" t="s">
        <v>397</v>
      </c>
      <c r="D396" s="26">
        <v>0.94089229139404418</v>
      </c>
      <c r="F396" s="30"/>
      <c r="H396" s="34">
        <f t="shared" si="20"/>
        <v>0.2275574704816361</v>
      </c>
      <c r="I396" s="35">
        <f t="shared" si="21"/>
        <v>-1.4803524549918632</v>
      </c>
      <c r="N396" s="30"/>
      <c r="X396" s="30"/>
    </row>
    <row r="397" spans="3:24">
      <c r="C397" t="s">
        <v>398</v>
      </c>
      <c r="D397" s="26">
        <v>0.33557924968850023</v>
      </c>
      <c r="F397" s="30"/>
      <c r="H397" s="34">
        <f t="shared" si="20"/>
        <v>0.27327948808710534</v>
      </c>
      <c r="I397" s="35">
        <f t="shared" si="21"/>
        <v>-1.297260241601246</v>
      </c>
      <c r="N397" s="30"/>
      <c r="X397" s="30"/>
    </row>
    <row r="398" spans="3:24">
      <c r="C398" t="s">
        <v>399</v>
      </c>
      <c r="D398" s="26">
        <v>0.33645596072726019</v>
      </c>
      <c r="F398" s="30"/>
      <c r="H398" s="34">
        <f t="shared" si="20"/>
        <v>0.27320702851391798</v>
      </c>
      <c r="I398" s="35">
        <f t="shared" si="21"/>
        <v>-1.2975254249915431</v>
      </c>
      <c r="N398" s="30"/>
      <c r="X398" s="30"/>
    </row>
    <row r="399" spans="3:24">
      <c r="C399" t="s">
        <v>400</v>
      </c>
      <c r="D399" s="26">
        <v>2.3171606478701929</v>
      </c>
      <c r="F399" s="30"/>
      <c r="H399" s="34">
        <f t="shared" si="20"/>
        <v>0.15007207959554955</v>
      </c>
      <c r="I399" s="35">
        <f t="shared" si="21"/>
        <v>-1.8966395696667577</v>
      </c>
      <c r="N399" s="30"/>
      <c r="X399" s="30"/>
    </row>
    <row r="400" spans="3:24">
      <c r="C400" t="s">
        <v>401</v>
      </c>
      <c r="D400" s="26">
        <v>2.2384198667577935</v>
      </c>
      <c r="F400" s="30"/>
      <c r="H400" s="34">
        <f t="shared" si="20"/>
        <v>0.15368927152937398</v>
      </c>
      <c r="I400" s="35">
        <f t="shared" si="21"/>
        <v>-1.8728224322441869</v>
      </c>
      <c r="N400" s="30"/>
      <c r="X400" s="30"/>
    </row>
    <row r="401" spans="3:24">
      <c r="C401" t="s">
        <v>402</v>
      </c>
      <c r="D401" s="26">
        <v>1.3832546787942885</v>
      </c>
      <c r="F401" s="30"/>
      <c r="H401" s="34">
        <f t="shared" si="20"/>
        <v>0.1990585794370964</v>
      </c>
      <c r="I401" s="35">
        <f t="shared" si="21"/>
        <v>-1.6141561285450718</v>
      </c>
      <c r="N401" s="30"/>
      <c r="X401" s="30"/>
    </row>
    <row r="402" spans="3:24">
      <c r="C402" t="s">
        <v>403</v>
      </c>
      <c r="D402" s="26">
        <v>2.7575142042327911</v>
      </c>
      <c r="F402" s="30"/>
      <c r="H402" s="34">
        <f t="shared" si="20"/>
        <v>0.1313571116522948</v>
      </c>
      <c r="I402" s="35">
        <f t="shared" si="21"/>
        <v>-2.0298356215504016</v>
      </c>
      <c r="N402" s="30"/>
      <c r="X402" s="30"/>
    </row>
    <row r="403" spans="3:24">
      <c r="C403" t="s">
        <v>404</v>
      </c>
      <c r="D403" s="26">
        <v>1.0828282827420541</v>
      </c>
      <c r="F403" s="30"/>
      <c r="H403" s="34">
        <f t="shared" si="20"/>
        <v>0.21799468888438389</v>
      </c>
      <c r="I403" s="35">
        <f t="shared" si="21"/>
        <v>-1.523284579405499</v>
      </c>
      <c r="N403" s="30"/>
      <c r="X403" s="30"/>
    </row>
    <row r="404" spans="3:24">
      <c r="C404" t="s">
        <v>405</v>
      </c>
      <c r="D404" s="26">
        <v>26.340447458226944</v>
      </c>
      <c r="F404" s="30"/>
      <c r="H404" s="34">
        <f t="shared" si="20"/>
        <v>1.0483852544498798E-4</v>
      </c>
      <c r="I404" s="35">
        <f t="shared" si="21"/>
        <v>-9.1630892444211423</v>
      </c>
      <c r="N404" s="30"/>
      <c r="X404" s="30"/>
    </row>
    <row r="405" spans="3:24">
      <c r="C405" t="s">
        <v>406</v>
      </c>
      <c r="D405" s="26">
        <v>0.55875346077784849</v>
      </c>
      <c r="F405" s="30"/>
      <c r="H405" s="34">
        <f t="shared" si="20"/>
        <v>0.25544071874925744</v>
      </c>
      <c r="I405" s="35">
        <f t="shared" si="21"/>
        <v>-1.3647649168101617</v>
      </c>
      <c r="N405" s="30"/>
      <c r="X405" s="30"/>
    </row>
    <row r="406" spans="3:24">
      <c r="C406" t="s">
        <v>407</v>
      </c>
      <c r="D406" s="26">
        <v>9.5988439955348692</v>
      </c>
      <c r="F406" s="30"/>
      <c r="H406" s="34">
        <f t="shared" si="20"/>
        <v>1.6586460351112529E-2</v>
      </c>
      <c r="I406" s="35">
        <f t="shared" si="21"/>
        <v>-4.0991685579353971</v>
      </c>
      <c r="N406" s="30"/>
      <c r="X406" s="30"/>
    </row>
    <row r="407" spans="3:24">
      <c r="C407" t="s">
        <v>408</v>
      </c>
      <c r="D407" s="26">
        <v>2.4752611848377275</v>
      </c>
      <c r="F407" s="30"/>
      <c r="H407" s="34">
        <f t="shared" si="20"/>
        <v>0.14306430434676337</v>
      </c>
      <c r="I407" s="35">
        <f t="shared" si="21"/>
        <v>-1.9444610690517194</v>
      </c>
      <c r="N407" s="30"/>
      <c r="X407" s="30"/>
    </row>
    <row r="408" spans="3:24">
      <c r="C408" t="s">
        <v>409</v>
      </c>
      <c r="D408" s="26">
        <v>1.3101291932770152</v>
      </c>
      <c r="F408" s="30"/>
      <c r="H408" s="34">
        <f t="shared" si="20"/>
        <v>0.20351054056364007</v>
      </c>
      <c r="I408" s="35">
        <f t="shared" si="21"/>
        <v>-1.5920374790593499</v>
      </c>
      <c r="N408" s="30"/>
      <c r="X408" s="30"/>
    </row>
    <row r="409" spans="3:24">
      <c r="C409" t="s">
        <v>410</v>
      </c>
      <c r="D409" s="26">
        <v>2.1008163542209517</v>
      </c>
      <c r="F409" s="30"/>
      <c r="H409" s="34">
        <f t="shared" si="20"/>
        <v>0.16022106270348488</v>
      </c>
      <c r="I409" s="35">
        <f t="shared" si="21"/>
        <v>-1.8312007754404505</v>
      </c>
      <c r="N409" s="30"/>
      <c r="X409" s="30"/>
    </row>
    <row r="410" spans="3:24">
      <c r="C410" t="s">
        <v>411</v>
      </c>
      <c r="D410" s="26">
        <v>1.7298963387310704</v>
      </c>
      <c r="F410" s="30"/>
      <c r="H410" s="34">
        <f t="shared" si="20"/>
        <v>0.1792441114362828</v>
      </c>
      <c r="I410" s="35">
        <f t="shared" si="21"/>
        <v>-1.7190066511645679</v>
      </c>
      <c r="N410" s="30"/>
      <c r="X410" s="30"/>
    </row>
    <row r="411" spans="3:24">
      <c r="C411" t="s">
        <v>412</v>
      </c>
      <c r="D411" s="26">
        <v>4.4647315409328661</v>
      </c>
      <c r="F411" s="30"/>
      <c r="H411" s="34">
        <f t="shared" si="20"/>
        <v>7.8376855032620693E-2</v>
      </c>
      <c r="I411" s="35">
        <f t="shared" si="21"/>
        <v>-2.5462266116313752</v>
      </c>
      <c r="N411" s="30"/>
      <c r="X411" s="30"/>
    </row>
    <row r="412" spans="3:24">
      <c r="C412" t="s">
        <v>413</v>
      </c>
      <c r="D412" s="26">
        <v>4.1051191872358563</v>
      </c>
      <c r="F412" s="30"/>
      <c r="H412" s="34">
        <f t="shared" si="20"/>
        <v>8.7383152751732626E-2</v>
      </c>
      <c r="I412" s="35">
        <f t="shared" si="21"/>
        <v>-2.4374527751789561</v>
      </c>
      <c r="N412" s="30"/>
      <c r="X412" s="30"/>
    </row>
    <row r="413" spans="3:24">
      <c r="C413" t="s">
        <v>414</v>
      </c>
      <c r="D413" s="26">
        <v>1.8299353389659956</v>
      </c>
      <c r="F413" s="30"/>
      <c r="H413" s="34">
        <f t="shared" si="20"/>
        <v>0.17390154508908293</v>
      </c>
      <c r="I413" s="35">
        <f t="shared" si="21"/>
        <v>-1.749265972732774</v>
      </c>
      <c r="N413" s="30"/>
      <c r="X413" s="30"/>
    </row>
    <row r="414" spans="3:24">
      <c r="C414" t="s">
        <v>415</v>
      </c>
      <c r="D414" s="26">
        <v>1.4238688911507151</v>
      </c>
      <c r="F414" s="30"/>
      <c r="H414" s="34">
        <f t="shared" si="20"/>
        <v>0.1966281450494651</v>
      </c>
      <c r="I414" s="35">
        <f t="shared" si="21"/>
        <v>-1.6264409225658689</v>
      </c>
      <c r="N414" s="30"/>
      <c r="X414" s="30"/>
    </row>
    <row r="415" spans="3:24">
      <c r="C415" t="s">
        <v>416</v>
      </c>
      <c r="D415" s="26">
        <v>1.6351737374498254</v>
      </c>
      <c r="F415" s="30"/>
      <c r="H415" s="34">
        <f t="shared" si="20"/>
        <v>0.18445395580184284</v>
      </c>
      <c r="I415" s="35">
        <f t="shared" si="21"/>
        <v>-1.6903554086969776</v>
      </c>
      <c r="N415" s="30"/>
      <c r="X415" s="30"/>
    </row>
    <row r="416" spans="3:24">
      <c r="C416" t="s">
        <v>417</v>
      </c>
      <c r="D416" s="26">
        <v>3.2886507750767322</v>
      </c>
      <c r="F416" s="30"/>
      <c r="H416" s="34">
        <f t="shared" si="20"/>
        <v>0.11186177872100643</v>
      </c>
      <c r="I416" s="35">
        <f t="shared" si="21"/>
        <v>-2.1904912884009193</v>
      </c>
      <c r="N416" s="30"/>
      <c r="X416" s="30"/>
    </row>
    <row r="417" spans="3:24">
      <c r="C417" t="s">
        <v>418</v>
      </c>
      <c r="D417" s="26">
        <v>2.7274848201229918</v>
      </c>
      <c r="F417" s="30"/>
      <c r="H417" s="34">
        <f t="shared" si="20"/>
        <v>0.13255568256036945</v>
      </c>
      <c r="I417" s="35">
        <f t="shared" si="21"/>
        <v>-2.0207524760957316</v>
      </c>
      <c r="N417" s="30"/>
      <c r="X417" s="30"/>
    </row>
    <row r="418" spans="3:24">
      <c r="C418" t="s">
        <v>419</v>
      </c>
      <c r="D418" s="26">
        <v>6.7498276152587264</v>
      </c>
      <c r="F418" s="30"/>
      <c r="H418" s="34">
        <f t="shared" si="20"/>
        <v>3.9265397561202627E-2</v>
      </c>
      <c r="I418" s="35">
        <f t="shared" si="21"/>
        <v>-3.2374116171281764</v>
      </c>
      <c r="N418" s="30"/>
      <c r="X418" s="30"/>
    </row>
    <row r="419" spans="3:24">
      <c r="C419" t="s">
        <v>420</v>
      </c>
      <c r="D419" s="26">
        <v>15.201044412489132</v>
      </c>
      <c r="F419" s="30"/>
      <c r="H419" s="34">
        <f t="shared" si="20"/>
        <v>3.0467021748176171E-3</v>
      </c>
      <c r="I419" s="35">
        <f t="shared" si="21"/>
        <v>-5.7936955274979631</v>
      </c>
      <c r="N419" s="30"/>
      <c r="X419" s="30"/>
    </row>
    <row r="420" spans="3:24">
      <c r="C420" t="s">
        <v>421</v>
      </c>
      <c r="D420" s="26">
        <v>0.99228988070792468</v>
      </c>
      <c r="F420" s="30"/>
      <c r="H420" s="34">
        <f t="shared" si="20"/>
        <v>0.22404710621136648</v>
      </c>
      <c r="I420" s="35">
        <f t="shared" si="21"/>
        <v>-1.495898953649657</v>
      </c>
      <c r="N420" s="30"/>
      <c r="X420" s="30"/>
    </row>
    <row r="421" spans="3:24">
      <c r="C421" t="s">
        <v>422</v>
      </c>
      <c r="D421" s="26">
        <v>3.4504876985354356</v>
      </c>
      <c r="F421" s="30"/>
      <c r="H421" s="34">
        <f t="shared" si="20"/>
        <v>0.10651782337273719</v>
      </c>
      <c r="I421" s="35">
        <f t="shared" si="21"/>
        <v>-2.2394429522224897</v>
      </c>
      <c r="N421" s="30"/>
      <c r="X421" s="30"/>
    </row>
    <row r="422" spans="3:24">
      <c r="C422" t="s">
        <v>423</v>
      </c>
      <c r="D422" s="26">
        <v>0.90030007347813668</v>
      </c>
      <c r="F422" s="30"/>
      <c r="H422" s="34">
        <f t="shared" si="20"/>
        <v>0.23036867611962106</v>
      </c>
      <c r="I422" s="35">
        <f t="shared" si="21"/>
        <v>-1.4680743137449526</v>
      </c>
      <c r="N422" s="30"/>
      <c r="X422" s="30"/>
    </row>
    <row r="423" spans="3:24">
      <c r="C423" t="s">
        <v>424</v>
      </c>
      <c r="D423" s="26">
        <v>8.767474010011</v>
      </c>
      <c r="F423" s="30"/>
      <c r="H423" s="34">
        <f t="shared" si="20"/>
        <v>2.1328742259557693E-2</v>
      </c>
      <c r="I423" s="35">
        <f t="shared" si="21"/>
        <v>-3.8476997140340679</v>
      </c>
      <c r="N423" s="30"/>
      <c r="X423" s="30"/>
    </row>
    <row r="424" spans="3:24">
      <c r="C424" t="s">
        <v>425</v>
      </c>
      <c r="D424" s="26">
        <v>6.318194713633714</v>
      </c>
      <c r="F424" s="30"/>
      <c r="H424" s="34">
        <f t="shared" si="20"/>
        <v>4.4741520087768154E-2</v>
      </c>
      <c r="I424" s="35">
        <f t="shared" si="21"/>
        <v>-3.1068533474631694</v>
      </c>
      <c r="N424" s="30"/>
      <c r="X424" s="30"/>
    </row>
    <row r="425" spans="3:24">
      <c r="C425" t="s">
        <v>426</v>
      </c>
      <c r="D425" s="26">
        <v>7.6033357712102863</v>
      </c>
      <c r="F425" s="30"/>
      <c r="H425" s="34">
        <f t="shared" si="20"/>
        <v>3.0331251066292225E-2</v>
      </c>
      <c r="I425" s="35">
        <f t="shared" si="21"/>
        <v>-3.4955767096558428</v>
      </c>
      <c r="N425" s="30"/>
      <c r="X425" s="30"/>
    </row>
    <row r="426" spans="3:24">
      <c r="C426" t="s">
        <v>427</v>
      </c>
      <c r="D426" s="26">
        <v>5.361673827483048</v>
      </c>
      <c r="F426" s="30"/>
      <c r="H426" s="34">
        <f t="shared" si="20"/>
        <v>5.9753384008182864E-2</v>
      </c>
      <c r="I426" s="35">
        <f t="shared" si="21"/>
        <v>-2.8175294536540663</v>
      </c>
      <c r="N426" s="30"/>
      <c r="X426" s="30"/>
    </row>
    <row r="427" spans="3:24">
      <c r="C427" t="s">
        <v>428</v>
      </c>
      <c r="D427" s="26">
        <v>2.2453388732773174</v>
      </c>
      <c r="F427" s="30"/>
      <c r="H427" s="34">
        <f t="shared" si="20"/>
        <v>0.15336796262361838</v>
      </c>
      <c r="I427" s="35">
        <f t="shared" si="21"/>
        <v>-1.8749152604683308</v>
      </c>
      <c r="N427" s="30"/>
      <c r="X427" s="30"/>
    </row>
    <row r="428" spans="3:24">
      <c r="C428" t="s">
        <v>429</v>
      </c>
      <c r="D428" s="26">
        <v>4.3831388510770672</v>
      </c>
      <c r="F428" s="30"/>
      <c r="H428" s="34">
        <f t="shared" si="20"/>
        <v>8.0335244627444596E-2</v>
      </c>
      <c r="I428" s="35">
        <f t="shared" si="21"/>
        <v>-2.5215468423997391</v>
      </c>
      <c r="N428" s="30"/>
      <c r="X428" s="30"/>
    </row>
    <row r="429" spans="3:24">
      <c r="C429" t="s">
        <v>430</v>
      </c>
      <c r="D429" s="26">
        <v>3.6455401425271541</v>
      </c>
      <c r="F429" s="30"/>
      <c r="H429" s="34">
        <f t="shared" si="20"/>
        <v>0.10041522006823052</v>
      </c>
      <c r="I429" s="35">
        <f t="shared" si="21"/>
        <v>-2.2984414889086788</v>
      </c>
      <c r="N429" s="30"/>
      <c r="X429" s="30"/>
    </row>
    <row r="430" spans="3:24">
      <c r="C430" t="s">
        <v>431</v>
      </c>
      <c r="D430" s="26">
        <v>0.882427352391849</v>
      </c>
      <c r="F430" s="30"/>
      <c r="H430" s="34">
        <f t="shared" si="20"/>
        <v>0.2316174344180667</v>
      </c>
      <c r="I430" s="35">
        <f t="shared" si="21"/>
        <v>-1.4626682579729156</v>
      </c>
      <c r="N430" s="30"/>
      <c r="X430" s="30"/>
    </row>
    <row r="431" spans="3:24">
      <c r="C431" t="s">
        <v>432</v>
      </c>
      <c r="D431" s="26">
        <v>0.38088823764960883</v>
      </c>
      <c r="F431" s="30"/>
      <c r="H431" s="34">
        <f t="shared" si="20"/>
        <v>0.26955978161851346</v>
      </c>
      <c r="I431" s="35">
        <f t="shared" si="21"/>
        <v>-1.3109650890449984</v>
      </c>
      <c r="N431" s="30"/>
      <c r="X431" s="30"/>
    </row>
    <row r="432" spans="3:24">
      <c r="C432" t="s">
        <v>433</v>
      </c>
      <c r="D432" s="26">
        <v>4.5694620784705497</v>
      </c>
      <c r="F432" s="30"/>
      <c r="H432" s="34">
        <f t="shared" si="20"/>
        <v>7.5932916424091459E-2</v>
      </c>
      <c r="I432" s="35">
        <f t="shared" si="21"/>
        <v>-2.5779050071163536</v>
      </c>
      <c r="N432" s="30"/>
      <c r="X432" s="30"/>
    </row>
    <row r="433" spans="3:24">
      <c r="C433" t="s">
        <v>434</v>
      </c>
      <c r="D433" s="26">
        <v>2.9778328746655567</v>
      </c>
      <c r="F433" s="30"/>
      <c r="H433" s="34">
        <f t="shared" si="20"/>
        <v>0.12288865636485728</v>
      </c>
      <c r="I433" s="35">
        <f t="shared" si="21"/>
        <v>-2.0964765663864058</v>
      </c>
      <c r="N433" s="30"/>
      <c r="X433" s="30"/>
    </row>
    <row r="434" spans="3:24">
      <c r="C434" t="s">
        <v>435</v>
      </c>
      <c r="D434" s="26">
        <v>1.2287171268754671</v>
      </c>
      <c r="F434" s="30"/>
      <c r="H434" s="34">
        <f t="shared" si="20"/>
        <v>0.20858422886406827</v>
      </c>
      <c r="I434" s="35">
        <f t="shared" si="21"/>
        <v>-1.5674123439521266</v>
      </c>
      <c r="N434" s="30"/>
      <c r="X434" s="30"/>
    </row>
    <row r="435" spans="3:24">
      <c r="C435" t="s">
        <v>436</v>
      </c>
      <c r="D435" s="26">
        <v>3.7580911891140834</v>
      </c>
      <c r="F435" s="30"/>
      <c r="H435" s="34">
        <f t="shared" si="20"/>
        <v>9.7054229001885484E-2</v>
      </c>
      <c r="I435" s="35">
        <f t="shared" si="21"/>
        <v>-2.3324853948205155</v>
      </c>
      <c r="N435" s="30"/>
      <c r="X435" s="30"/>
    </row>
    <row r="436" spans="3:24">
      <c r="C436" t="s">
        <v>437</v>
      </c>
      <c r="D436" s="26">
        <v>0.31679701327502646</v>
      </c>
      <c r="F436" s="30"/>
      <c r="H436" s="34">
        <f t="shared" si="20"/>
        <v>0.27483645152675107</v>
      </c>
      <c r="I436" s="35">
        <f t="shared" si="21"/>
        <v>-1.2915790799535813</v>
      </c>
      <c r="N436" s="30"/>
      <c r="X436" s="30"/>
    </row>
    <row r="437" spans="3:24">
      <c r="C437" t="s">
        <v>438</v>
      </c>
      <c r="D437" s="26">
        <v>1.1375708151625252</v>
      </c>
      <c r="F437" s="30"/>
      <c r="H437" s="34">
        <f t="shared" si="20"/>
        <v>0.21441479608752112</v>
      </c>
      <c r="I437" s="35">
        <f t="shared" si="21"/>
        <v>-1.5398428405644371</v>
      </c>
      <c r="N437" s="30"/>
      <c r="X437" s="30"/>
    </row>
    <row r="438" spans="3:24">
      <c r="C438" t="s">
        <v>439</v>
      </c>
      <c r="D438" s="26">
        <v>0.5746992209085906</v>
      </c>
      <c r="F438" s="30"/>
      <c r="H438" s="34">
        <f t="shared" si="20"/>
        <v>0.25421164406052771</v>
      </c>
      <c r="I438" s="35">
        <f t="shared" si="21"/>
        <v>-1.3695881145861544</v>
      </c>
      <c r="N438" s="30"/>
      <c r="X438" s="30"/>
    </row>
    <row r="439" spans="3:24">
      <c r="C439" t="s">
        <v>440</v>
      </c>
      <c r="D439" s="26">
        <v>4.8883173851577251</v>
      </c>
      <c r="F439" s="30"/>
      <c r="H439" s="34">
        <f t="shared" si="20"/>
        <v>6.8951574087328729E-2</v>
      </c>
      <c r="I439" s="35">
        <f t="shared" si="21"/>
        <v>-2.6743508456005309</v>
      </c>
      <c r="N439" s="30"/>
      <c r="X439" s="30"/>
    </row>
    <row r="440" spans="3:24">
      <c r="C440" t="s">
        <v>441</v>
      </c>
      <c r="D440" s="26">
        <v>4.0010203749757958</v>
      </c>
      <c r="F440" s="30"/>
      <c r="H440" s="34">
        <f t="shared" si="20"/>
        <v>9.0178389853556834E-2</v>
      </c>
      <c r="I440" s="35">
        <f t="shared" si="21"/>
        <v>-2.4059654609550201</v>
      </c>
      <c r="N440" s="30"/>
      <c r="X440" s="30"/>
    </row>
    <row r="441" spans="3:24">
      <c r="C441" t="s">
        <v>442</v>
      </c>
      <c r="D441" s="26">
        <v>3.318315342824786</v>
      </c>
      <c r="F441" s="30"/>
      <c r="H441" s="34">
        <f t="shared" si="20"/>
        <v>0.11086255524768242</v>
      </c>
      <c r="I441" s="35">
        <f t="shared" si="21"/>
        <v>-2.1994640859355035</v>
      </c>
      <c r="N441" s="30"/>
      <c r="X441" s="30"/>
    </row>
    <row r="442" spans="3:24">
      <c r="C442" t="s">
        <v>443</v>
      </c>
      <c r="D442" s="26">
        <v>0.32777414279759742</v>
      </c>
      <c r="F442" s="30"/>
      <c r="H442" s="34">
        <f t="shared" si="20"/>
        <v>0.27392542259664127</v>
      </c>
      <c r="I442" s="35">
        <f t="shared" si="21"/>
        <v>-1.2948993899460775</v>
      </c>
      <c r="N442" s="30"/>
      <c r="X442" s="30"/>
    </row>
    <row r="443" spans="3:24">
      <c r="C443" t="s">
        <v>444</v>
      </c>
      <c r="D443" s="26">
        <v>0.6078247731523212</v>
      </c>
      <c r="F443" s="30"/>
      <c r="H443" s="34">
        <f t="shared" si="20"/>
        <v>0.25167724799546065</v>
      </c>
      <c r="I443" s="35">
        <f t="shared" si="21"/>
        <v>-1.3796077742700135</v>
      </c>
      <c r="N443" s="30"/>
      <c r="X443" s="30"/>
    </row>
    <row r="444" spans="3:24">
      <c r="C444" t="s">
        <v>445</v>
      </c>
      <c r="D444" s="26">
        <v>2.6131790359791709</v>
      </c>
      <c r="F444" s="30"/>
      <c r="H444" s="34">
        <f t="shared" si="20"/>
        <v>0.13721890172516063</v>
      </c>
      <c r="I444" s="35">
        <f t="shared" si="21"/>
        <v>-1.986177805503349</v>
      </c>
      <c r="N444" s="30"/>
      <c r="X444" s="30"/>
    </row>
    <row r="445" spans="3:24">
      <c r="C445" t="s">
        <v>446</v>
      </c>
      <c r="D445" s="26">
        <v>1.5112643259320864</v>
      </c>
      <c r="F445" s="30"/>
      <c r="H445" s="34">
        <f t="shared" si="20"/>
        <v>0.1914983898449075</v>
      </c>
      <c r="I445" s="35">
        <f t="shared" si="21"/>
        <v>-1.6528758785173723</v>
      </c>
      <c r="N445" s="30"/>
      <c r="X445" s="30"/>
    </row>
    <row r="446" spans="3:24">
      <c r="C446" t="s">
        <v>447</v>
      </c>
      <c r="D446" s="26">
        <v>1.2101295785537114</v>
      </c>
      <c r="F446" s="30"/>
      <c r="H446" s="34">
        <f t="shared" si="20"/>
        <v>0.20976024926490838</v>
      </c>
      <c r="I446" s="35">
        <f t="shared" si="21"/>
        <v>-1.5617900706336034</v>
      </c>
      <c r="N446" s="30"/>
      <c r="X446" s="30"/>
    </row>
    <row r="447" spans="3:24">
      <c r="C447" t="s">
        <v>448</v>
      </c>
      <c r="D447" s="26">
        <v>0.67139620568315439</v>
      </c>
      <c r="F447" s="30"/>
      <c r="H447" s="34">
        <f t="shared" si="20"/>
        <v>0.24688403187304769</v>
      </c>
      <c r="I447" s="35">
        <f t="shared" si="21"/>
        <v>-1.3988365591937397</v>
      </c>
      <c r="N447" s="30"/>
      <c r="X447" s="30"/>
    </row>
    <row r="448" spans="3:24">
      <c r="C448" t="s">
        <v>449</v>
      </c>
      <c r="D448" s="26">
        <v>5.6412644401840728</v>
      </c>
      <c r="F448" s="30"/>
      <c r="H448" s="34">
        <f t="shared" si="20"/>
        <v>5.490786424394601E-2</v>
      </c>
      <c r="I448" s="35">
        <f t="shared" si="21"/>
        <v>-2.9020986940233682</v>
      </c>
      <c r="N448" s="30"/>
      <c r="X448" s="30"/>
    </row>
    <row r="449" spans="3:24">
      <c r="C449" t="s">
        <v>450</v>
      </c>
      <c r="D449" s="26">
        <v>3.5803650816396098</v>
      </c>
      <c r="F449" s="30"/>
      <c r="H449" s="34">
        <f t="shared" si="20"/>
        <v>0.10241443125340229</v>
      </c>
      <c r="I449" s="35">
        <f t="shared" si="21"/>
        <v>-2.2787276460974519</v>
      </c>
      <c r="N449" s="30"/>
      <c r="X449" s="30"/>
    </row>
    <row r="450" spans="3:24">
      <c r="C450" t="s">
        <v>451</v>
      </c>
      <c r="D450" s="26">
        <v>4.1240903995025153</v>
      </c>
      <c r="F450" s="30"/>
      <c r="H450" s="34">
        <f t="shared" si="20"/>
        <v>8.6883156012550006E-2</v>
      </c>
      <c r="I450" s="35">
        <f t="shared" si="21"/>
        <v>-2.443191097344986</v>
      </c>
      <c r="N450" s="30"/>
      <c r="X450" s="30"/>
    </row>
    <row r="451" spans="3:24">
      <c r="C451" t="s">
        <v>452</v>
      </c>
      <c r="D451" s="26">
        <v>2.4500929582239013</v>
      </c>
      <c r="F451" s="30"/>
      <c r="H451" s="34">
        <f t="shared" si="20"/>
        <v>0.14415757549397223</v>
      </c>
      <c r="I451" s="35">
        <f t="shared" si="21"/>
        <v>-1.9368483034241062</v>
      </c>
      <c r="N451" s="30"/>
      <c r="X451" s="30"/>
    </row>
    <row r="452" spans="3:24">
      <c r="C452" t="s">
        <v>453</v>
      </c>
      <c r="D452" s="26">
        <v>0.71357057015460856</v>
      </c>
      <c r="F452" s="30"/>
      <c r="H452" s="34">
        <f t="shared" si="20"/>
        <v>0.24375460898781665</v>
      </c>
      <c r="I452" s="35">
        <f t="shared" si="21"/>
        <v>-1.4115932606149815</v>
      </c>
      <c r="N452" s="30"/>
      <c r="X452" s="30"/>
    </row>
    <row r="453" spans="3:24">
      <c r="C453" t="s">
        <v>454</v>
      </c>
      <c r="D453" s="26">
        <v>0.51392390673032207</v>
      </c>
      <c r="F453" s="30"/>
      <c r="H453" s="34">
        <f t="shared" si="20"/>
        <v>0.25892804193300695</v>
      </c>
      <c r="I453" s="35">
        <f t="shared" si="21"/>
        <v>-1.3512050862590983</v>
      </c>
      <c r="N453" s="30"/>
      <c r="X453" s="30"/>
    </row>
    <row r="454" spans="3:24">
      <c r="C454" t="s">
        <v>455</v>
      </c>
      <c r="D454" s="26">
        <v>0.65330260806842277</v>
      </c>
      <c r="F454" s="30"/>
      <c r="H454" s="34">
        <f t="shared" si="20"/>
        <v>0.24823889908370594</v>
      </c>
      <c r="I454" s="35">
        <f t="shared" si="21"/>
        <v>-1.3933636937386256</v>
      </c>
      <c r="N454" s="30"/>
      <c r="X454" s="30"/>
    </row>
    <row r="455" spans="3:24">
      <c r="C455" t="s">
        <v>456</v>
      </c>
      <c r="D455" s="26">
        <v>0.43066846252375668</v>
      </c>
      <c r="F455" s="30"/>
      <c r="H455" s="34">
        <f t="shared" si="20"/>
        <v>0.26553134765927083</v>
      </c>
      <c r="I455" s="35">
        <f t="shared" si="21"/>
        <v>-1.326022374990151</v>
      </c>
      <c r="N455" s="30"/>
      <c r="X455" s="30"/>
    </row>
    <row r="456" spans="3:24">
      <c r="C456" t="s">
        <v>457</v>
      </c>
      <c r="D456" s="26">
        <v>2.3219135351758045</v>
      </c>
      <c r="F456" s="30"/>
      <c r="H456" s="34">
        <f t="shared" si="20"/>
        <v>0.14985648636443868</v>
      </c>
      <c r="I456" s="35">
        <f t="shared" si="21"/>
        <v>-1.8980772004409578</v>
      </c>
      <c r="N456" s="30"/>
      <c r="X456" s="30"/>
    </row>
    <row r="457" spans="3:24">
      <c r="C457" t="s">
        <v>458</v>
      </c>
      <c r="D457" s="26">
        <v>2.3652082958658385</v>
      </c>
      <c r="F457" s="30"/>
      <c r="H457" s="34">
        <f t="shared" si="20"/>
        <v>0.14790682060677718</v>
      </c>
      <c r="I457" s="35">
        <f t="shared" si="21"/>
        <v>-1.9111727939880923</v>
      </c>
      <c r="N457" s="30"/>
      <c r="X457" s="30"/>
    </row>
    <row r="458" spans="3:24">
      <c r="C458" t="s">
        <v>459</v>
      </c>
      <c r="D458" s="26">
        <v>2.7704332377890664</v>
      </c>
      <c r="F458" s="30"/>
      <c r="H458" s="34">
        <f t="shared" ref="H458:H521" si="22">lambdagorro2*EXP(-lambdagorro2*D458)</f>
        <v>0.13084481066462283</v>
      </c>
      <c r="I458" s="35">
        <f t="shared" si="21"/>
        <v>-2.0337433094502382</v>
      </c>
      <c r="N458" s="30"/>
      <c r="X458" s="30"/>
    </row>
    <row r="459" spans="3:24">
      <c r="C459" t="s">
        <v>460</v>
      </c>
      <c r="D459" s="26">
        <v>2.724455408588911</v>
      </c>
      <c r="F459" s="30"/>
      <c r="H459" s="34">
        <f t="shared" si="22"/>
        <v>0.13267720191677582</v>
      </c>
      <c r="I459" s="35">
        <f t="shared" ref="I459:I522" si="23">LN(H459)</f>
        <v>-2.0198361540857466</v>
      </c>
      <c r="N459" s="30"/>
      <c r="X459" s="30"/>
    </row>
    <row r="460" spans="3:24">
      <c r="C460" t="s">
        <v>461</v>
      </c>
      <c r="D460" s="26">
        <v>2.8797937716956148</v>
      </c>
      <c r="F460" s="30"/>
      <c r="H460" s="34">
        <f t="shared" si="22"/>
        <v>0.12658741722206646</v>
      </c>
      <c r="I460" s="35">
        <f t="shared" si="23"/>
        <v>-2.0668221642426485</v>
      </c>
      <c r="N460" s="30"/>
      <c r="X460" s="30"/>
    </row>
    <row r="461" spans="3:24">
      <c r="C461" t="s">
        <v>462</v>
      </c>
      <c r="D461" s="26">
        <v>0.52369968124217881</v>
      </c>
      <c r="F461" s="30"/>
      <c r="H461" s="34">
        <f t="shared" si="22"/>
        <v>0.25816354072574976</v>
      </c>
      <c r="I461" s="35">
        <f t="shared" si="23"/>
        <v>-1.3541620160948413</v>
      </c>
      <c r="N461" s="30"/>
      <c r="X461" s="30"/>
    </row>
    <row r="462" spans="3:24">
      <c r="C462" t="s">
        <v>463</v>
      </c>
      <c r="D462" s="26">
        <v>1.9865766717652984</v>
      </c>
      <c r="F462" s="30"/>
      <c r="H462" s="34">
        <f t="shared" si="22"/>
        <v>0.16585421506768833</v>
      </c>
      <c r="I462" s="35">
        <f t="shared" si="23"/>
        <v>-1.7966460989726971</v>
      </c>
      <c r="N462" s="30"/>
      <c r="X462" s="30"/>
    </row>
    <row r="463" spans="3:24">
      <c r="C463" t="s">
        <v>464</v>
      </c>
      <c r="D463" s="26">
        <v>2.1311341627196949</v>
      </c>
      <c r="F463" s="30"/>
      <c r="H463" s="34">
        <f t="shared" si="22"/>
        <v>0.15875849003020101</v>
      </c>
      <c r="I463" s="35">
        <f t="shared" si="23"/>
        <v>-1.8403711621341641</v>
      </c>
      <c r="N463" s="30"/>
      <c r="X463" s="30"/>
    </row>
    <row r="464" spans="3:24">
      <c r="C464" t="s">
        <v>465</v>
      </c>
      <c r="D464" s="26">
        <v>2.8356036185826754E-2</v>
      </c>
      <c r="F464" s="30"/>
      <c r="H464" s="34">
        <f t="shared" si="22"/>
        <v>0.29989201371549806</v>
      </c>
      <c r="I464" s="35">
        <f t="shared" si="23"/>
        <v>-1.2043328234067019</v>
      </c>
      <c r="N464" s="30"/>
      <c r="X464" s="30"/>
    </row>
    <row r="465" spans="3:24">
      <c r="C465" t="s">
        <v>466</v>
      </c>
      <c r="D465" s="26">
        <v>0.53944136557689382</v>
      </c>
      <c r="F465" s="30"/>
      <c r="H465" s="34">
        <f t="shared" si="22"/>
        <v>0.25693722464807861</v>
      </c>
      <c r="I465" s="35">
        <f t="shared" si="23"/>
        <v>-1.3589234859934884</v>
      </c>
      <c r="N465" s="30"/>
      <c r="X465" s="30"/>
    </row>
    <row r="466" spans="3:24">
      <c r="C466" t="s">
        <v>467</v>
      </c>
      <c r="D466" s="26">
        <v>1.7436131715094549</v>
      </c>
      <c r="F466" s="30"/>
      <c r="H466" s="34">
        <f t="shared" si="22"/>
        <v>0.17850196782683067</v>
      </c>
      <c r="I466" s="35">
        <f t="shared" si="23"/>
        <v>-1.7231556535832619</v>
      </c>
      <c r="N466" s="30"/>
      <c r="X466" s="30"/>
    </row>
    <row r="467" spans="3:24">
      <c r="C467" t="s">
        <v>468</v>
      </c>
      <c r="D467" s="26">
        <v>8.3642473494415975E-2</v>
      </c>
      <c r="F467" s="30"/>
      <c r="H467" s="34">
        <f t="shared" si="22"/>
        <v>0.29491868570027763</v>
      </c>
      <c r="I467" s="35">
        <f t="shared" si="23"/>
        <v>-1.2210556023324455</v>
      </c>
      <c r="N467" s="30"/>
      <c r="X467" s="30"/>
    </row>
    <row r="468" spans="3:24">
      <c r="C468" t="s">
        <v>469</v>
      </c>
      <c r="D468" s="26">
        <v>0.57005732193674252</v>
      </c>
      <c r="F468" s="30"/>
      <c r="H468" s="34">
        <f t="shared" si="22"/>
        <v>0.25456882303875272</v>
      </c>
      <c r="I468" s="35">
        <f t="shared" si="23"/>
        <v>-1.3681840550359146</v>
      </c>
      <c r="N468" s="30"/>
      <c r="X468" s="30"/>
    </row>
    <row r="469" spans="3:24">
      <c r="C469" t="s">
        <v>470</v>
      </c>
      <c r="D469" s="26">
        <v>7.9978269670835003</v>
      </c>
      <c r="F469" s="30"/>
      <c r="H469" s="34">
        <f t="shared" si="22"/>
        <v>2.6919602706897951E-2</v>
      </c>
      <c r="I469" s="35">
        <f t="shared" si="23"/>
        <v>-3.6149005326021091</v>
      </c>
      <c r="N469" s="30"/>
      <c r="X469" s="30"/>
    </row>
    <row r="470" spans="3:24">
      <c r="C470" t="s">
        <v>471</v>
      </c>
      <c r="D470" s="26">
        <v>3.7910753513415787</v>
      </c>
      <c r="F470" s="30"/>
      <c r="H470" s="34">
        <f t="shared" si="22"/>
        <v>9.6090743659630801E-2</v>
      </c>
      <c r="I470" s="35">
        <f t="shared" si="23"/>
        <v>-2.3424622875239196</v>
      </c>
      <c r="N470" s="30"/>
      <c r="X470" s="30"/>
    </row>
    <row r="471" spans="3:24">
      <c r="C471" t="s">
        <v>472</v>
      </c>
      <c r="D471" s="26">
        <v>1.1030934817988158</v>
      </c>
      <c r="F471" s="30"/>
      <c r="H471" s="34">
        <f t="shared" si="22"/>
        <v>0.2166625292853693</v>
      </c>
      <c r="I471" s="35">
        <f t="shared" si="23"/>
        <v>-1.5294143005488752</v>
      </c>
      <c r="N471" s="30"/>
      <c r="X471" s="30"/>
    </row>
    <row r="472" spans="3:24">
      <c r="C472" t="s">
        <v>473</v>
      </c>
      <c r="D472" s="26">
        <v>7.3629149785921291</v>
      </c>
      <c r="F472" s="30"/>
      <c r="H472" s="34">
        <f t="shared" si="22"/>
        <v>3.2619162048481906E-2</v>
      </c>
      <c r="I472" s="35">
        <f t="shared" si="23"/>
        <v>-3.4228553703938385</v>
      </c>
      <c r="N472" s="30"/>
      <c r="X472" s="30"/>
    </row>
    <row r="473" spans="3:24">
      <c r="C473" t="s">
        <v>474</v>
      </c>
      <c r="D473" s="26">
        <v>2.653110870582585</v>
      </c>
      <c r="F473" s="30"/>
      <c r="H473" s="34">
        <f t="shared" si="22"/>
        <v>0.13557148717687614</v>
      </c>
      <c r="I473" s="35">
        <f t="shared" si="23"/>
        <v>-1.9982561971429658</v>
      </c>
      <c r="N473" s="30"/>
      <c r="X473" s="30"/>
    </row>
    <row r="474" spans="3:24">
      <c r="C474" t="s">
        <v>475</v>
      </c>
      <c r="D474" s="26">
        <v>1.9681610348731406</v>
      </c>
      <c r="F474" s="30"/>
      <c r="H474" s="34">
        <f t="shared" si="22"/>
        <v>0.16678064639325768</v>
      </c>
      <c r="I474" s="35">
        <f t="shared" si="23"/>
        <v>-1.7910758246067546</v>
      </c>
      <c r="N474" s="30"/>
      <c r="X474" s="30"/>
    </row>
    <row r="475" spans="3:24">
      <c r="C475" t="s">
        <v>476</v>
      </c>
      <c r="D475" s="26">
        <v>0.87181834062212971</v>
      </c>
      <c r="F475" s="30"/>
      <c r="H475" s="34">
        <f t="shared" si="22"/>
        <v>0.2323618801179215</v>
      </c>
      <c r="I475" s="35">
        <f t="shared" si="23"/>
        <v>-1.4594592944896045</v>
      </c>
      <c r="N475" s="30"/>
      <c r="X475" s="30"/>
    </row>
    <row r="476" spans="3:24">
      <c r="C476" t="s">
        <v>477</v>
      </c>
      <c r="D476" s="26">
        <v>0.59098036839906465</v>
      </c>
      <c r="F476" s="30"/>
      <c r="H476" s="34">
        <f t="shared" si="22"/>
        <v>0.25296281970606255</v>
      </c>
      <c r="I476" s="35">
        <f t="shared" si="23"/>
        <v>-1.3745127587375026</v>
      </c>
      <c r="N476" s="30"/>
      <c r="X476" s="30"/>
    </row>
    <row r="477" spans="3:24">
      <c r="C477" t="s">
        <v>478</v>
      </c>
      <c r="D477" s="26">
        <v>2.9202831396014139</v>
      </c>
      <c r="F477" s="30"/>
      <c r="H477" s="34">
        <f t="shared" si="22"/>
        <v>0.12504655188775626</v>
      </c>
      <c r="I477" s="35">
        <f t="shared" si="23"/>
        <v>-2.0790691959070777</v>
      </c>
      <c r="N477" s="30"/>
      <c r="X477" s="30"/>
    </row>
    <row r="478" spans="3:24">
      <c r="C478" t="s">
        <v>479</v>
      </c>
      <c r="D478" s="26">
        <v>0.58044966339061888</v>
      </c>
      <c r="F478" s="30"/>
      <c r="H478" s="34">
        <f t="shared" si="22"/>
        <v>0.25376986115910838</v>
      </c>
      <c r="I478" s="35">
        <f t="shared" si="23"/>
        <v>-1.3713274811113547</v>
      </c>
      <c r="N478" s="30"/>
      <c r="X478" s="30"/>
    </row>
    <row r="479" spans="3:24">
      <c r="C479" t="s">
        <v>480</v>
      </c>
      <c r="D479" s="26">
        <v>5.4228201627197228</v>
      </c>
      <c r="F479" s="30"/>
      <c r="H479" s="34">
        <f t="shared" si="22"/>
        <v>5.8658387386289264E-2</v>
      </c>
      <c r="I479" s="35">
        <f t="shared" si="23"/>
        <v>-2.8360247066683795</v>
      </c>
      <c r="N479" s="30"/>
      <c r="X479" s="30"/>
    </row>
    <row r="480" spans="3:24">
      <c r="C480" t="s">
        <v>481</v>
      </c>
      <c r="D480" s="26">
        <v>2.0057626060150158</v>
      </c>
      <c r="F480" s="30"/>
      <c r="H480" s="34">
        <f t="shared" si="22"/>
        <v>0.16489450565526775</v>
      </c>
      <c r="I480" s="35">
        <f t="shared" si="23"/>
        <v>-1.8024493692241521</v>
      </c>
      <c r="N480" s="30"/>
      <c r="X480" s="30"/>
    </row>
    <row r="481" spans="3:24">
      <c r="C481" t="s">
        <v>482</v>
      </c>
      <c r="D481" s="26">
        <v>2.2086725088414383</v>
      </c>
      <c r="F481" s="30"/>
      <c r="H481" s="34">
        <f t="shared" si="22"/>
        <v>0.15507838305853283</v>
      </c>
      <c r="I481" s="35">
        <f t="shared" si="23"/>
        <v>-1.8638245927327795</v>
      </c>
      <c r="N481" s="30"/>
      <c r="X481" s="30"/>
    </row>
    <row r="482" spans="3:24">
      <c r="C482" t="s">
        <v>483</v>
      </c>
      <c r="D482" s="26">
        <v>1.3257421352940588</v>
      </c>
      <c r="F482" s="30"/>
      <c r="H482" s="34">
        <f t="shared" si="22"/>
        <v>0.2025517220347805</v>
      </c>
      <c r="I482" s="35">
        <f t="shared" si="23"/>
        <v>-1.5967600075933222</v>
      </c>
      <c r="N482" s="30"/>
      <c r="X482" s="30"/>
    </row>
    <row r="483" spans="3:24">
      <c r="C483" t="s">
        <v>484</v>
      </c>
      <c r="D483" s="26">
        <v>0.31964032271716269</v>
      </c>
      <c r="F483" s="30"/>
      <c r="H483" s="34">
        <f t="shared" si="22"/>
        <v>0.27460018534446745</v>
      </c>
      <c r="I483" s="35">
        <f t="shared" si="23"/>
        <v>-1.29243911068685</v>
      </c>
      <c r="N483" s="30"/>
      <c r="X483" s="30"/>
    </row>
    <row r="484" spans="3:24">
      <c r="C484" t="s">
        <v>485</v>
      </c>
      <c r="D484" s="26">
        <v>3.7111466288509924</v>
      </c>
      <c r="F484" s="30"/>
      <c r="H484" s="34">
        <f t="shared" si="22"/>
        <v>9.8442187973691378E-2</v>
      </c>
      <c r="I484" s="35">
        <f t="shared" si="23"/>
        <v>-2.3182858272364428</v>
      </c>
      <c r="N484" s="30"/>
      <c r="X484" s="30"/>
    </row>
    <row r="485" spans="3:24">
      <c r="C485" t="s">
        <v>486</v>
      </c>
      <c r="D485" s="26">
        <v>3.7220480449884983</v>
      </c>
      <c r="F485" s="30"/>
      <c r="H485" s="34">
        <f t="shared" si="22"/>
        <v>9.8118118448114938E-2</v>
      </c>
      <c r="I485" s="35">
        <f t="shared" si="23"/>
        <v>-2.3215832358038915</v>
      </c>
      <c r="N485" s="30"/>
      <c r="X485" s="30"/>
    </row>
    <row r="486" spans="3:24">
      <c r="C486" t="s">
        <v>487</v>
      </c>
      <c r="D486" s="26">
        <v>1.3902098779559158</v>
      </c>
      <c r="F486" s="30"/>
      <c r="H486" s="34">
        <f t="shared" si="22"/>
        <v>0.19864024504931924</v>
      </c>
      <c r="I486" s="35">
        <f t="shared" si="23"/>
        <v>-1.6162599041476704</v>
      </c>
      <c r="N486" s="30"/>
      <c r="X486" s="30"/>
    </row>
    <row r="487" spans="3:24">
      <c r="C487" t="s">
        <v>488</v>
      </c>
      <c r="D487" s="26">
        <v>0.5801489426395231</v>
      </c>
      <c r="F487" s="30"/>
      <c r="H487" s="34">
        <f t="shared" si="22"/>
        <v>0.25379294526380158</v>
      </c>
      <c r="I487" s="35">
        <f t="shared" si="23"/>
        <v>-1.3712365205271</v>
      </c>
      <c r="N487" s="30"/>
      <c r="X487" s="30"/>
    </row>
    <row r="488" spans="3:24">
      <c r="C488" t="s">
        <v>489</v>
      </c>
      <c r="D488" s="26">
        <v>0.84555949857794044</v>
      </c>
      <c r="F488" s="30"/>
      <c r="H488" s="34">
        <f t="shared" si="22"/>
        <v>0.23421479795678274</v>
      </c>
      <c r="I488" s="35">
        <f t="shared" si="23"/>
        <v>-1.4515166446874481</v>
      </c>
      <c r="N488" s="30"/>
      <c r="X488" s="30"/>
    </row>
    <row r="489" spans="3:24">
      <c r="C489" t="s">
        <v>490</v>
      </c>
      <c r="D489" s="26">
        <v>0.17457621780062568</v>
      </c>
      <c r="F489" s="30"/>
      <c r="H489" s="34">
        <f t="shared" si="22"/>
        <v>0.28691742874442377</v>
      </c>
      <c r="I489" s="35">
        <f t="shared" si="23"/>
        <v>-1.2485608093407219</v>
      </c>
      <c r="N489" s="30"/>
      <c r="X489" s="30"/>
    </row>
    <row r="490" spans="3:24">
      <c r="C490" t="s">
        <v>491</v>
      </c>
      <c r="D490" s="26">
        <v>3.7316273610941177</v>
      </c>
      <c r="F490" s="30"/>
      <c r="H490" s="34">
        <f t="shared" si="22"/>
        <v>9.7834232088067255E-2</v>
      </c>
      <c r="I490" s="35">
        <f t="shared" si="23"/>
        <v>-2.3244807418341669</v>
      </c>
      <c r="N490" s="30"/>
      <c r="X490" s="30"/>
    </row>
    <row r="491" spans="3:24">
      <c r="C491" t="s">
        <v>492</v>
      </c>
      <c r="D491" s="26">
        <v>2.9227221851143033</v>
      </c>
      <c r="F491" s="30"/>
      <c r="H491" s="34">
        <f t="shared" si="22"/>
        <v>0.1249543327030907</v>
      </c>
      <c r="I491" s="35">
        <f t="shared" si="23"/>
        <v>-2.0798069468074334</v>
      </c>
      <c r="N491" s="30"/>
      <c r="X491" s="30"/>
    </row>
    <row r="492" spans="3:24">
      <c r="C492" t="s">
        <v>493</v>
      </c>
      <c r="D492" s="26">
        <v>8.02321897451111</v>
      </c>
      <c r="F492" s="30"/>
      <c r="H492" s="34">
        <f t="shared" si="22"/>
        <v>2.6713639898775381E-2</v>
      </c>
      <c r="I492" s="35">
        <f t="shared" si="23"/>
        <v>-3.6225809863872329</v>
      </c>
      <c r="N492" s="30"/>
      <c r="X492" s="30"/>
    </row>
    <row r="493" spans="3:24">
      <c r="C493" t="s">
        <v>494</v>
      </c>
      <c r="D493" s="26">
        <v>2.8693565102035898</v>
      </c>
      <c r="F493" s="30"/>
      <c r="H493" s="34">
        <f t="shared" si="22"/>
        <v>0.12698768687456383</v>
      </c>
      <c r="I493" s="35">
        <f t="shared" si="23"/>
        <v>-2.0636651509674557</v>
      </c>
      <c r="N493" s="30"/>
      <c r="X493" s="30"/>
    </row>
    <row r="494" spans="3:24">
      <c r="C494" t="s">
        <v>495</v>
      </c>
      <c r="D494" s="26">
        <v>2.4590689831110164</v>
      </c>
      <c r="F494" s="30"/>
      <c r="H494" s="34">
        <f t="shared" si="22"/>
        <v>0.14376671485783371</v>
      </c>
      <c r="I494" s="35">
        <f t="shared" si="23"/>
        <v>-1.9395633287924685</v>
      </c>
      <c r="N494" s="30"/>
      <c r="X494" s="30"/>
    </row>
    <row r="495" spans="3:24">
      <c r="C495" t="s">
        <v>496</v>
      </c>
      <c r="D495" s="26">
        <v>0.34091747414874973</v>
      </c>
      <c r="F495" s="30"/>
      <c r="H495" s="34">
        <f t="shared" si="22"/>
        <v>0.2728385850058293</v>
      </c>
      <c r="I495" s="35">
        <f t="shared" si="23"/>
        <v>-1.2988749223774096</v>
      </c>
      <c r="N495" s="30"/>
      <c r="X495" s="30"/>
    </row>
    <row r="496" spans="3:24">
      <c r="C496" t="s">
        <v>497</v>
      </c>
      <c r="D496" s="26">
        <v>5.3732431559638805</v>
      </c>
      <c r="F496" s="30"/>
      <c r="H496" s="34">
        <f t="shared" si="22"/>
        <v>5.9544646338756078E-2</v>
      </c>
      <c r="I496" s="35">
        <f t="shared" si="23"/>
        <v>-2.8210288891742898</v>
      </c>
      <c r="N496" s="30"/>
      <c r="X496" s="30"/>
    </row>
    <row r="497" spans="3:24">
      <c r="C497" t="s">
        <v>498</v>
      </c>
      <c r="D497" s="26">
        <v>2.3661871001948689</v>
      </c>
      <c r="F497" s="30"/>
      <c r="H497" s="34">
        <f t="shared" si="22"/>
        <v>0.14786303719112109</v>
      </c>
      <c r="I497" s="35">
        <f t="shared" si="23"/>
        <v>-1.9114688580718489</v>
      </c>
      <c r="N497" s="30"/>
      <c r="X497" s="30"/>
    </row>
    <row r="498" spans="3:24">
      <c r="C498" t="s">
        <v>499</v>
      </c>
      <c r="D498" s="26">
        <v>1.9323123039876786</v>
      </c>
      <c r="F498" s="30"/>
      <c r="H498" s="34">
        <f t="shared" si="22"/>
        <v>0.168598948382852</v>
      </c>
      <c r="I498" s="35">
        <f t="shared" si="23"/>
        <v>-1.7802324707834667</v>
      </c>
      <c r="N498" s="30"/>
      <c r="X498" s="30"/>
    </row>
    <row r="499" spans="3:24">
      <c r="C499" t="s">
        <v>500</v>
      </c>
      <c r="D499" s="26">
        <v>1.8866223932696746</v>
      </c>
      <c r="F499" s="30"/>
      <c r="H499" s="34">
        <f t="shared" si="22"/>
        <v>0.17094517231419454</v>
      </c>
      <c r="I499" s="35">
        <f t="shared" si="23"/>
        <v>-1.7664124036337352</v>
      </c>
      <c r="N499" s="30"/>
      <c r="X499" s="30"/>
    </row>
    <row r="500" spans="3:24">
      <c r="C500" t="s">
        <v>501</v>
      </c>
      <c r="D500" s="26">
        <v>8.8875696090285743</v>
      </c>
      <c r="F500" s="30"/>
      <c r="H500" s="34">
        <f t="shared" si="22"/>
        <v>2.056785908279795E-2</v>
      </c>
      <c r="I500" s="35">
        <f t="shared" si="23"/>
        <v>-3.884025660325666</v>
      </c>
      <c r="N500" s="30"/>
      <c r="X500" s="30"/>
    </row>
    <row r="501" spans="3:24">
      <c r="C501" t="s">
        <v>502</v>
      </c>
      <c r="D501" s="26">
        <v>1.5376876063687464</v>
      </c>
      <c r="F501" s="30"/>
      <c r="H501" s="34">
        <f t="shared" si="22"/>
        <v>0.18997396037661593</v>
      </c>
      <c r="I501" s="35">
        <f t="shared" si="23"/>
        <v>-1.6608682668633392</v>
      </c>
      <c r="N501" s="30"/>
      <c r="X501" s="30"/>
    </row>
    <row r="502" spans="3:24">
      <c r="C502" t="s">
        <v>503</v>
      </c>
      <c r="D502" s="26">
        <v>0.575958444315542</v>
      </c>
      <c r="F502" s="30"/>
      <c r="H502" s="34">
        <f t="shared" si="22"/>
        <v>0.25411483737169016</v>
      </c>
      <c r="I502" s="35">
        <f t="shared" si="23"/>
        <v>-1.3699689985005044</v>
      </c>
      <c r="N502" s="30"/>
      <c r="X502" s="30"/>
    </row>
    <row r="503" spans="3:24">
      <c r="C503" t="s">
        <v>504</v>
      </c>
      <c r="D503" s="26">
        <v>0.95321634071045225</v>
      </c>
      <c r="F503" s="30"/>
      <c r="H503" s="34">
        <f t="shared" si="22"/>
        <v>0.2267107790667155</v>
      </c>
      <c r="I503" s="35">
        <f t="shared" si="23"/>
        <v>-1.4840801748852235</v>
      </c>
      <c r="N503" s="30"/>
      <c r="X503" s="30"/>
    </row>
    <row r="504" spans="3:24">
      <c r="C504" t="s">
        <v>505</v>
      </c>
      <c r="D504" s="26">
        <v>1.4769314800403017</v>
      </c>
      <c r="F504" s="30"/>
      <c r="H504" s="34">
        <f t="shared" si="22"/>
        <v>0.19349743113550114</v>
      </c>
      <c r="I504" s="35">
        <f t="shared" si="23"/>
        <v>-1.6424910423859485</v>
      </c>
      <c r="N504" s="30"/>
      <c r="X504" s="30"/>
    </row>
    <row r="505" spans="3:24">
      <c r="C505" t="s">
        <v>506</v>
      </c>
      <c r="D505" s="26">
        <v>0.91568256800515702</v>
      </c>
      <c r="F505" s="30"/>
      <c r="H505" s="34">
        <f t="shared" si="22"/>
        <v>0.22929930098034193</v>
      </c>
      <c r="I505" s="35">
        <f t="shared" si="23"/>
        <v>-1.4727271376168547</v>
      </c>
      <c r="N505" s="30"/>
      <c r="X505" s="30"/>
    </row>
    <row r="506" spans="3:24">
      <c r="C506" t="s">
        <v>507</v>
      </c>
      <c r="D506" s="26">
        <v>5.894979549085086</v>
      </c>
      <c r="F506" s="30"/>
      <c r="H506" s="34">
        <f t="shared" si="22"/>
        <v>5.0851724940885051E-2</v>
      </c>
      <c r="I506" s="35">
        <f t="shared" si="23"/>
        <v>-2.978841234921612</v>
      </c>
      <c r="N506" s="30"/>
      <c r="X506" s="30"/>
    </row>
    <row r="507" spans="3:24">
      <c r="C507" t="s">
        <v>508</v>
      </c>
      <c r="D507" s="26">
        <v>8.0168127840304688</v>
      </c>
      <c r="F507" s="30"/>
      <c r="H507" s="34">
        <f t="shared" si="22"/>
        <v>2.6765453478267157E-2</v>
      </c>
      <c r="I507" s="35">
        <f t="shared" si="23"/>
        <v>-3.6206432723224613</v>
      </c>
      <c r="N507" s="30"/>
      <c r="X507" s="30"/>
    </row>
    <row r="508" spans="3:24">
      <c r="C508" t="s">
        <v>509</v>
      </c>
      <c r="D508" s="26">
        <v>4.3937983851173037</v>
      </c>
      <c r="F508" s="30"/>
      <c r="H508" s="34">
        <f t="shared" si="22"/>
        <v>8.0076641223407463E-2</v>
      </c>
      <c r="I508" s="35">
        <f t="shared" si="23"/>
        <v>-2.5247710876194365</v>
      </c>
      <c r="N508" s="30"/>
      <c r="X508" s="30"/>
    </row>
    <row r="509" spans="3:24">
      <c r="C509" t="s">
        <v>510</v>
      </c>
      <c r="D509" s="26">
        <v>0.35772630381991399</v>
      </c>
      <c r="F509" s="30"/>
      <c r="H509" s="34">
        <f t="shared" si="22"/>
        <v>0.27145492450125713</v>
      </c>
      <c r="I509" s="35">
        <f t="shared" si="23"/>
        <v>-1.3039591773280841</v>
      </c>
      <c r="N509" s="30"/>
      <c r="X509" s="30"/>
    </row>
    <row r="510" spans="3:24">
      <c r="C510" t="s">
        <v>511</v>
      </c>
      <c r="D510" s="26">
        <v>0.398488205230209</v>
      </c>
      <c r="F510" s="30"/>
      <c r="H510" s="34">
        <f t="shared" si="22"/>
        <v>0.26812857833098641</v>
      </c>
      <c r="I510" s="35">
        <f t="shared" si="23"/>
        <v>-1.3162886436323167</v>
      </c>
      <c r="N510" s="30"/>
      <c r="X510" s="30"/>
    </row>
    <row r="511" spans="3:24">
      <c r="C511" t="s">
        <v>512</v>
      </c>
      <c r="D511" s="26">
        <v>0.69628768747618852</v>
      </c>
      <c r="F511" s="30"/>
      <c r="H511" s="34">
        <f t="shared" si="22"/>
        <v>0.24503220787517765</v>
      </c>
      <c r="I511" s="35">
        <f t="shared" si="23"/>
        <v>-1.4063656163626017</v>
      </c>
      <c r="N511" s="30"/>
      <c r="X511" s="30"/>
    </row>
    <row r="512" spans="3:24">
      <c r="C512" t="s">
        <v>513</v>
      </c>
      <c r="D512" s="26">
        <v>0.30557902789094016</v>
      </c>
      <c r="F512" s="30"/>
      <c r="H512" s="34">
        <f t="shared" si="22"/>
        <v>0.27577060034899664</v>
      </c>
      <c r="I512" s="35">
        <f t="shared" si="23"/>
        <v>-1.2881859170242502</v>
      </c>
      <c r="N512" s="30"/>
      <c r="X512" s="30"/>
    </row>
    <row r="513" spans="3:24">
      <c r="C513" t="s">
        <v>514</v>
      </c>
      <c r="D513" s="26">
        <v>1.362975772538539</v>
      </c>
      <c r="F513" s="30"/>
      <c r="H513" s="34">
        <f t="shared" si="22"/>
        <v>0.20028333072557986</v>
      </c>
      <c r="I513" s="35">
        <f t="shared" si="23"/>
        <v>-1.60802226131326</v>
      </c>
      <c r="N513" s="30"/>
      <c r="X513" s="30"/>
    </row>
    <row r="514" spans="3:24">
      <c r="C514" t="s">
        <v>515</v>
      </c>
      <c r="D514" s="26">
        <v>1.0520592183566757</v>
      </c>
      <c r="F514" s="30"/>
      <c r="H514" s="34">
        <f t="shared" si="22"/>
        <v>0.22003300988032237</v>
      </c>
      <c r="I514" s="35">
        <f t="shared" si="23"/>
        <v>-1.513977698974831</v>
      </c>
      <c r="N514" s="30"/>
      <c r="X514" s="30"/>
    </row>
    <row r="515" spans="3:24">
      <c r="C515" t="s">
        <v>516</v>
      </c>
      <c r="D515" s="26">
        <v>0.23509000225522075</v>
      </c>
      <c r="F515" s="30"/>
      <c r="H515" s="34">
        <f t="shared" si="22"/>
        <v>0.2817134860625311</v>
      </c>
      <c r="I515" s="35">
        <f t="shared" si="23"/>
        <v>-1.2668647313993253</v>
      </c>
      <c r="N515" s="30"/>
      <c r="X515" s="30"/>
    </row>
    <row r="516" spans="3:24">
      <c r="C516" t="s">
        <v>517</v>
      </c>
      <c r="D516" s="26">
        <v>4.5293913664311427</v>
      </c>
      <c r="F516" s="30"/>
      <c r="H516" s="34">
        <f t="shared" si="22"/>
        <v>7.6858853668997001E-2</v>
      </c>
      <c r="I516" s="35">
        <f t="shared" si="23"/>
        <v>-2.5657846084896181</v>
      </c>
      <c r="N516" s="30"/>
      <c r="X516" s="30"/>
    </row>
    <row r="517" spans="3:24">
      <c r="C517" t="s">
        <v>518</v>
      </c>
      <c r="D517" s="26">
        <v>2.7469810145782199</v>
      </c>
      <c r="F517" s="30"/>
      <c r="H517" s="34">
        <f t="shared" si="22"/>
        <v>0.13177628663900781</v>
      </c>
      <c r="I517" s="35">
        <f t="shared" si="23"/>
        <v>-2.0266495923802972</v>
      </c>
      <c r="N517" s="30"/>
      <c r="X517" s="30"/>
    </row>
    <row r="518" spans="3:24">
      <c r="C518" t="s">
        <v>519</v>
      </c>
      <c r="D518" s="26">
        <v>1.6366064622790668</v>
      </c>
      <c r="F518" s="30"/>
      <c r="H518" s="34">
        <f t="shared" si="22"/>
        <v>0.18437403745267425</v>
      </c>
      <c r="I518" s="35">
        <f t="shared" si="23"/>
        <v>-1.6907887724973452</v>
      </c>
      <c r="N518" s="30"/>
      <c r="X518" s="30"/>
    </row>
    <row r="519" spans="3:24">
      <c r="C519" t="s">
        <v>520</v>
      </c>
      <c r="D519" s="26">
        <v>0.5733708430249288</v>
      </c>
      <c r="F519" s="30"/>
      <c r="H519" s="34">
        <f t="shared" si="22"/>
        <v>0.25431380718640173</v>
      </c>
      <c r="I519" s="35">
        <f t="shared" si="23"/>
        <v>-1.3691863131541984</v>
      </c>
      <c r="N519" s="30"/>
      <c r="X519" s="30"/>
    </row>
    <row r="520" spans="3:24">
      <c r="C520" t="s">
        <v>521</v>
      </c>
      <c r="D520" s="26">
        <v>20.566534535519747</v>
      </c>
      <c r="F520" s="30"/>
      <c r="H520" s="34">
        <f t="shared" si="22"/>
        <v>6.0117559674605775E-4</v>
      </c>
      <c r="I520" s="35">
        <f t="shared" si="23"/>
        <v>-7.4166234918173757</v>
      </c>
      <c r="N520" s="30"/>
      <c r="X520" s="30"/>
    </row>
    <row r="521" spans="3:24">
      <c r="C521" t="s">
        <v>522</v>
      </c>
      <c r="D521" s="26">
        <v>2.3188132543826256</v>
      </c>
      <c r="F521" s="30"/>
      <c r="H521" s="34">
        <f t="shared" si="22"/>
        <v>0.1499970814261557</v>
      </c>
      <c r="I521" s="35">
        <f t="shared" si="23"/>
        <v>-1.8971394422341363</v>
      </c>
      <c r="N521" s="30"/>
      <c r="X521" s="30"/>
    </row>
    <row r="522" spans="3:24">
      <c r="C522" t="s">
        <v>523</v>
      </c>
      <c r="D522" s="26">
        <v>1.9661174310127096</v>
      </c>
      <c r="F522" s="30"/>
      <c r="H522" s="34">
        <f t="shared" ref="H522:H585" si="24">lambdagorro2*EXP(-lambdagorro2*D522)</f>
        <v>0.16688377198299609</v>
      </c>
      <c r="I522" s="35">
        <f t="shared" si="23"/>
        <v>-1.7904576850189382</v>
      </c>
      <c r="N522" s="30"/>
      <c r="X522" s="30"/>
    </row>
    <row r="523" spans="3:24">
      <c r="C523" t="s">
        <v>524</v>
      </c>
      <c r="D523" s="26">
        <v>4.8105427154601692</v>
      </c>
      <c r="F523" s="30"/>
      <c r="H523" s="34">
        <f t="shared" si="24"/>
        <v>7.0592883985508711E-2</v>
      </c>
      <c r="I523" s="35">
        <f t="shared" ref="I523:I586" si="25">LN(H523)</f>
        <v>-2.6508259329693296</v>
      </c>
      <c r="N523" s="30"/>
      <c r="X523" s="30"/>
    </row>
    <row r="524" spans="3:24">
      <c r="C524" t="s">
        <v>525</v>
      </c>
      <c r="D524" s="26">
        <v>0.4552275380844002</v>
      </c>
      <c r="F524" s="30"/>
      <c r="H524" s="34">
        <f t="shared" si="24"/>
        <v>0.26356615299483493</v>
      </c>
      <c r="I524" s="35">
        <f t="shared" si="25"/>
        <v>-1.3334508875008939</v>
      </c>
      <c r="N524" s="30"/>
      <c r="X524" s="30"/>
    </row>
    <row r="525" spans="3:24">
      <c r="C525" t="s">
        <v>526</v>
      </c>
      <c r="D525" s="26">
        <v>1.5607951430968099</v>
      </c>
      <c r="F525" s="30"/>
      <c r="H525" s="34">
        <f t="shared" si="24"/>
        <v>0.18865077493211144</v>
      </c>
      <c r="I525" s="35">
        <f t="shared" si="25"/>
        <v>-1.6678577248033584</v>
      </c>
      <c r="N525" s="30"/>
      <c r="X525" s="30"/>
    </row>
    <row r="526" spans="3:24">
      <c r="C526" t="s">
        <v>527</v>
      </c>
      <c r="D526" s="26">
        <v>0.66116682523698744</v>
      </c>
      <c r="F526" s="30"/>
      <c r="H526" s="34">
        <f t="shared" si="24"/>
        <v>0.2476491072625138</v>
      </c>
      <c r="I526" s="35">
        <f t="shared" si="25"/>
        <v>-1.3957424247897854</v>
      </c>
      <c r="N526" s="30"/>
      <c r="X526" s="30"/>
    </row>
    <row r="527" spans="3:24">
      <c r="C527" t="s">
        <v>528</v>
      </c>
      <c r="D527" s="26">
        <v>0.18799558567209165</v>
      </c>
      <c r="F527" s="30"/>
      <c r="H527" s="34">
        <f t="shared" si="24"/>
        <v>0.28575518364339225</v>
      </c>
      <c r="I527" s="35">
        <f t="shared" si="25"/>
        <v>-1.2526198359874412</v>
      </c>
      <c r="N527" s="30"/>
      <c r="X527" s="30"/>
    </row>
    <row r="528" spans="3:24">
      <c r="C528" t="s">
        <v>529</v>
      </c>
      <c r="D528" s="26">
        <v>0.88768513008032035</v>
      </c>
      <c r="F528" s="30"/>
      <c r="H528" s="34">
        <f t="shared" si="24"/>
        <v>0.23124937493160883</v>
      </c>
      <c r="I528" s="35">
        <f t="shared" si="25"/>
        <v>-1.464258605591704</v>
      </c>
      <c r="N528" s="30"/>
      <c r="X528" s="30"/>
    </row>
    <row r="529" spans="3:24">
      <c r="C529" t="s">
        <v>530</v>
      </c>
      <c r="D529" s="26">
        <v>3.5199116391713252</v>
      </c>
      <c r="F529" s="30"/>
      <c r="H529" s="34">
        <f t="shared" si="24"/>
        <v>0.10430437453586502</v>
      </c>
      <c r="I529" s="35">
        <f t="shared" si="25"/>
        <v>-2.2604419759962204</v>
      </c>
      <c r="N529" s="30"/>
      <c r="X529" s="30"/>
    </row>
    <row r="530" spans="3:24">
      <c r="C530" t="s">
        <v>531</v>
      </c>
      <c r="D530" s="26">
        <v>5.8024362684804176</v>
      </c>
      <c r="F530" s="30"/>
      <c r="H530" s="34">
        <f t="shared" si="24"/>
        <v>5.2295278824935114E-2</v>
      </c>
      <c r="I530" s="35">
        <f t="shared" si="25"/>
        <v>-2.9508491830196801</v>
      </c>
      <c r="N530" s="30"/>
      <c r="X530" s="30"/>
    </row>
    <row r="531" spans="3:24">
      <c r="C531" t="s">
        <v>532</v>
      </c>
      <c r="D531" s="26">
        <v>4.1563835164165868</v>
      </c>
      <c r="F531" s="30"/>
      <c r="H531" s="34">
        <f t="shared" si="24"/>
        <v>8.6038624114205861E-2</v>
      </c>
      <c r="I531" s="35">
        <f t="shared" si="25"/>
        <v>-2.4529589659447102</v>
      </c>
      <c r="N531" s="30"/>
      <c r="X531" s="30"/>
    </row>
    <row r="532" spans="3:24">
      <c r="C532" t="s">
        <v>533</v>
      </c>
      <c r="D532" s="26">
        <v>0.64774476897404587</v>
      </c>
      <c r="F532" s="30"/>
      <c r="H532" s="34">
        <f t="shared" si="24"/>
        <v>0.2486565666473122</v>
      </c>
      <c r="I532" s="35">
        <f t="shared" si="25"/>
        <v>-1.3916825849711834</v>
      </c>
      <c r="N532" s="30"/>
      <c r="X532" s="30"/>
    </row>
    <row r="533" spans="3:24">
      <c r="C533" t="s">
        <v>534</v>
      </c>
      <c r="D533" s="26">
        <v>5.6239492402111475</v>
      </c>
      <c r="F533" s="30"/>
      <c r="H533" s="34">
        <f t="shared" si="24"/>
        <v>5.5196194152468125E-2</v>
      </c>
      <c r="I533" s="35">
        <f t="shared" si="25"/>
        <v>-2.8968612745892663</v>
      </c>
      <c r="N533" s="30"/>
      <c r="X533" s="30"/>
    </row>
    <row r="534" spans="3:24">
      <c r="C534" t="s">
        <v>535</v>
      </c>
      <c r="D534" s="26">
        <v>0.23835862341435135</v>
      </c>
      <c r="F534" s="30"/>
      <c r="H534" s="34">
        <f t="shared" si="24"/>
        <v>0.28143510005757649</v>
      </c>
      <c r="I534" s="35">
        <f t="shared" si="25"/>
        <v>-1.2678534084003599</v>
      </c>
      <c r="N534" s="30"/>
      <c r="X534" s="30"/>
    </row>
    <row r="535" spans="3:24">
      <c r="C535" t="s">
        <v>536</v>
      </c>
      <c r="D535" s="26">
        <v>0.47603443331777856</v>
      </c>
      <c r="F535" s="30"/>
      <c r="H535" s="34">
        <f t="shared" si="24"/>
        <v>0.26191258960981456</v>
      </c>
      <c r="I535" s="35">
        <f t="shared" si="25"/>
        <v>-1.3397444583305131</v>
      </c>
      <c r="N535" s="30"/>
      <c r="X535" s="30"/>
    </row>
    <row r="536" spans="3:24">
      <c r="C536" t="s">
        <v>537</v>
      </c>
      <c r="D536" s="26">
        <v>9.0374862785196814</v>
      </c>
      <c r="F536" s="30"/>
      <c r="H536" s="34">
        <f t="shared" si="24"/>
        <v>1.9656017718131882E-2</v>
      </c>
      <c r="I536" s="35">
        <f t="shared" si="25"/>
        <v>-3.9293717423528043</v>
      </c>
      <c r="N536" s="30"/>
      <c r="X536" s="30"/>
    </row>
    <row r="537" spans="3:24">
      <c r="C537" t="s">
        <v>538</v>
      </c>
      <c r="D537" s="26">
        <v>7.4664785580294097</v>
      </c>
      <c r="F537" s="30"/>
      <c r="H537" s="34">
        <f t="shared" si="24"/>
        <v>3.1613191595806771E-2</v>
      </c>
      <c r="I537" s="35">
        <f t="shared" si="25"/>
        <v>-3.4541807899360966</v>
      </c>
      <c r="N537" s="30"/>
      <c r="X537" s="30"/>
    </row>
    <row r="538" spans="3:24">
      <c r="C538" t="s">
        <v>539</v>
      </c>
      <c r="D538" s="26">
        <v>1.5916047536708482</v>
      </c>
      <c r="F538" s="30"/>
      <c r="H538" s="34">
        <f t="shared" si="24"/>
        <v>0.18690087751027989</v>
      </c>
      <c r="I538" s="35">
        <f t="shared" si="25"/>
        <v>-1.6771768694525626</v>
      </c>
      <c r="N538" s="30"/>
      <c r="X538" s="30"/>
    </row>
    <row r="539" spans="3:24">
      <c r="C539" t="s">
        <v>540</v>
      </c>
      <c r="D539" s="26">
        <v>3.5162670762112529</v>
      </c>
      <c r="F539" s="30"/>
      <c r="H539" s="34">
        <f t="shared" si="24"/>
        <v>0.10441942204678063</v>
      </c>
      <c r="I539" s="35">
        <f t="shared" si="25"/>
        <v>-2.2593395859051015</v>
      </c>
      <c r="N539" s="30"/>
      <c r="X539" s="30"/>
    </row>
    <row r="540" spans="3:24">
      <c r="C540" t="s">
        <v>541</v>
      </c>
      <c r="D540" s="26">
        <v>8.2242737581835854</v>
      </c>
      <c r="F540" s="30"/>
      <c r="H540" s="34">
        <f t="shared" si="24"/>
        <v>2.513748596364318E-2</v>
      </c>
      <c r="I540" s="35">
        <f t="shared" si="25"/>
        <v>-3.6833950822666881</v>
      </c>
      <c r="N540" s="30"/>
      <c r="X540" s="30"/>
    </row>
    <row r="541" spans="3:24">
      <c r="C541" t="s">
        <v>542</v>
      </c>
      <c r="D541" s="26">
        <v>2.9354421797725707</v>
      </c>
      <c r="F541" s="30"/>
      <c r="H541" s="34">
        <f t="shared" si="24"/>
        <v>0.12447449663494468</v>
      </c>
      <c r="I541" s="35">
        <f t="shared" si="25"/>
        <v>-2.0836544303669102</v>
      </c>
      <c r="N541" s="30"/>
      <c r="X541" s="30"/>
    </row>
    <row r="542" spans="3:24">
      <c r="C542" t="s">
        <v>543</v>
      </c>
      <c r="D542" s="26">
        <v>0.9258357946172866</v>
      </c>
      <c r="F542" s="30"/>
      <c r="H542" s="34">
        <f t="shared" si="24"/>
        <v>0.22859618018319633</v>
      </c>
      <c r="I542" s="35">
        <f t="shared" si="25"/>
        <v>-1.4757982373708487</v>
      </c>
      <c r="N542" s="30"/>
      <c r="X542" s="30"/>
    </row>
    <row r="543" spans="3:24">
      <c r="C543" t="s">
        <v>544</v>
      </c>
      <c r="D543" s="26">
        <v>1.6688062541473889</v>
      </c>
      <c r="F543" s="30"/>
      <c r="H543" s="34">
        <f t="shared" si="24"/>
        <v>0.18258701728030596</v>
      </c>
      <c r="I543" s="35">
        <f t="shared" si="25"/>
        <v>-1.7005284125805604</v>
      </c>
      <c r="N543" s="30"/>
      <c r="X543" s="30"/>
    </row>
    <row r="544" spans="3:24">
      <c r="C544" t="s">
        <v>545</v>
      </c>
      <c r="D544" s="26">
        <v>1.4875781716255583</v>
      </c>
      <c r="F544" s="30"/>
      <c r="H544" s="34">
        <f t="shared" si="24"/>
        <v>0.19287530189164687</v>
      </c>
      <c r="I544" s="35">
        <f t="shared" si="25"/>
        <v>-1.6457114030808699</v>
      </c>
      <c r="N544" s="30"/>
      <c r="X544" s="30"/>
    </row>
    <row r="545" spans="3:24">
      <c r="C545" t="s">
        <v>546</v>
      </c>
      <c r="D545" s="26">
        <v>5.1520438003547495</v>
      </c>
      <c r="F545" s="30"/>
      <c r="H545" s="34">
        <f t="shared" si="24"/>
        <v>6.3664920997323765E-2</v>
      </c>
      <c r="I545" s="35">
        <f t="shared" si="25"/>
        <v>-2.7541215588697243</v>
      </c>
      <c r="N545" s="30"/>
      <c r="X545" s="30"/>
    </row>
    <row r="546" spans="3:24">
      <c r="C546" t="s">
        <v>547</v>
      </c>
      <c r="D546" s="26">
        <v>0.16103221796081132</v>
      </c>
      <c r="F546" s="30"/>
      <c r="H546" s="34">
        <f t="shared" si="24"/>
        <v>0.28809526145181374</v>
      </c>
      <c r="I546" s="35">
        <f t="shared" si="25"/>
        <v>-1.2444640846082649</v>
      </c>
      <c r="N546" s="30"/>
      <c r="X546" s="30"/>
    </row>
    <row r="547" spans="3:24">
      <c r="C547" t="s">
        <v>548</v>
      </c>
      <c r="D547" s="26">
        <v>2.0476960464183644</v>
      </c>
      <c r="F547" s="30"/>
      <c r="H547" s="34">
        <f t="shared" si="24"/>
        <v>0.16281622030107909</v>
      </c>
      <c r="I547" s="35">
        <f t="shared" si="25"/>
        <v>-1.8151331970777529</v>
      </c>
      <c r="N547" s="30"/>
      <c r="X547" s="30"/>
    </row>
    <row r="548" spans="3:24">
      <c r="C548" t="s">
        <v>549</v>
      </c>
      <c r="D548" s="26">
        <v>4.1050721912818853</v>
      </c>
      <c r="F548" s="30"/>
      <c r="H548" s="34">
        <f t="shared" si="24"/>
        <v>8.7384394921944095E-2</v>
      </c>
      <c r="I548" s="35">
        <f t="shared" si="25"/>
        <v>-2.4374385600660471</v>
      </c>
      <c r="N548" s="30"/>
      <c r="X548" s="30"/>
    </row>
    <row r="549" spans="3:24">
      <c r="C549" t="s">
        <v>550</v>
      </c>
      <c r="D549" s="26">
        <v>2.2304827176830679</v>
      </c>
      <c r="F549" s="30"/>
      <c r="H549" s="34">
        <f t="shared" si="24"/>
        <v>0.15405869064358685</v>
      </c>
      <c r="I549" s="35">
        <f t="shared" si="25"/>
        <v>-1.8704216410965053</v>
      </c>
      <c r="N549" s="30"/>
      <c r="X549" s="30"/>
    </row>
    <row r="550" spans="3:24">
      <c r="C550" t="s">
        <v>551</v>
      </c>
      <c r="D550" s="26">
        <v>3.7921315075705415</v>
      </c>
      <c r="F550" s="30"/>
      <c r="H550" s="34">
        <f t="shared" si="24"/>
        <v>9.6060051305903851E-2</v>
      </c>
      <c r="I550" s="35">
        <f t="shared" si="25"/>
        <v>-2.342781748642917</v>
      </c>
      <c r="N550" s="30"/>
      <c r="X550" s="30"/>
    </row>
    <row r="551" spans="3:24">
      <c r="C551" t="s">
        <v>552</v>
      </c>
      <c r="D551" s="26">
        <v>1.0711532280406426</v>
      </c>
      <c r="F551" s="30"/>
      <c r="H551" s="34">
        <f t="shared" si="24"/>
        <v>0.21876587951285706</v>
      </c>
      <c r="I551" s="35">
        <f t="shared" si="25"/>
        <v>-1.5197531643203142</v>
      </c>
      <c r="N551" s="30"/>
      <c r="X551" s="30"/>
    </row>
    <row r="552" spans="3:24">
      <c r="C552" t="s">
        <v>553</v>
      </c>
      <c r="D552" s="26">
        <v>2.2679693250961774</v>
      </c>
      <c r="F552" s="30"/>
      <c r="H552" s="34">
        <f t="shared" si="24"/>
        <v>0.15232172060238403</v>
      </c>
      <c r="I552" s="35">
        <f t="shared" si="25"/>
        <v>-1.8817604120313471</v>
      </c>
      <c r="N552" s="30"/>
      <c r="X552" s="30"/>
    </row>
    <row r="553" spans="3:24">
      <c r="C553" t="s">
        <v>554</v>
      </c>
      <c r="D553" s="26">
        <v>1.7187661049837228</v>
      </c>
      <c r="F553" s="30"/>
      <c r="H553" s="34">
        <f t="shared" si="24"/>
        <v>0.17984857521722478</v>
      </c>
      <c r="I553" s="35">
        <f t="shared" si="25"/>
        <v>-1.7156400309334641</v>
      </c>
      <c r="N553" s="30"/>
      <c r="X553" s="30"/>
    </row>
    <row r="554" spans="3:24">
      <c r="C554" t="s">
        <v>555</v>
      </c>
      <c r="D554" s="26">
        <v>1.1444994932509513</v>
      </c>
      <c r="F554" s="30"/>
      <c r="H554" s="34">
        <f t="shared" si="24"/>
        <v>0.21396590604512927</v>
      </c>
      <c r="I554" s="35">
        <f t="shared" si="25"/>
        <v>-1.5419385941987989</v>
      </c>
      <c r="N554" s="30"/>
      <c r="X554" s="30"/>
    </row>
    <row r="555" spans="3:24">
      <c r="C555" t="s">
        <v>556</v>
      </c>
      <c r="D555" s="26">
        <v>0.10850742888992046</v>
      </c>
      <c r="F555" s="30"/>
      <c r="H555" s="34">
        <f t="shared" si="24"/>
        <v>0.29270891266386245</v>
      </c>
      <c r="I555" s="35">
        <f t="shared" si="25"/>
        <v>-1.2285766359225931</v>
      </c>
      <c r="N555" s="30"/>
      <c r="X555" s="30"/>
    </row>
    <row r="556" spans="3:24">
      <c r="C556" t="s">
        <v>557</v>
      </c>
      <c r="D556" s="26">
        <v>0.19300521271214882</v>
      </c>
      <c r="F556" s="30"/>
      <c r="H556" s="34">
        <f t="shared" si="24"/>
        <v>0.28532251008389475</v>
      </c>
      <c r="I556" s="35">
        <f t="shared" si="25"/>
        <v>-1.2541351241769061</v>
      </c>
      <c r="N556" s="30"/>
      <c r="X556" s="30"/>
    </row>
    <row r="557" spans="3:24">
      <c r="C557" t="s">
        <v>558</v>
      </c>
      <c r="D557" s="26">
        <v>0.84381661114882844</v>
      </c>
      <c r="F557" s="30"/>
      <c r="H557" s="34">
        <f t="shared" si="24"/>
        <v>0.23433830393872063</v>
      </c>
      <c r="I557" s="35">
        <f t="shared" si="25"/>
        <v>-1.4509894643772607</v>
      </c>
      <c r="N557" s="30"/>
      <c r="X557" s="30"/>
    </row>
    <row r="558" spans="3:24">
      <c r="C558" t="s">
        <v>559</v>
      </c>
      <c r="D558" s="26">
        <v>2.7662174608994778</v>
      </c>
      <c r="F558" s="30"/>
      <c r="H558" s="34">
        <f t="shared" si="24"/>
        <v>0.13101176622759084</v>
      </c>
      <c r="I558" s="35">
        <f t="shared" si="25"/>
        <v>-2.0324681412832004</v>
      </c>
      <c r="N558" s="30"/>
      <c r="X558" s="30"/>
    </row>
    <row r="559" spans="3:24">
      <c r="C559" t="s">
        <v>560</v>
      </c>
      <c r="D559" s="26">
        <v>0.23175674490312012</v>
      </c>
      <c r="F559" s="30"/>
      <c r="H559" s="34">
        <f t="shared" si="24"/>
        <v>0.28199766067710574</v>
      </c>
      <c r="I559" s="35">
        <f t="shared" si="25"/>
        <v>-1.2658565035496874</v>
      </c>
      <c r="N559" s="30"/>
      <c r="X559" s="30"/>
    </row>
    <row r="560" spans="3:24">
      <c r="C560" t="s">
        <v>561</v>
      </c>
      <c r="D560" s="26">
        <v>4.5696949150007411</v>
      </c>
      <c r="F560" s="30"/>
      <c r="H560" s="34">
        <f t="shared" si="24"/>
        <v>7.592756886305814E-2</v>
      </c>
      <c r="I560" s="35">
        <f t="shared" si="25"/>
        <v>-2.5779754344039447</v>
      </c>
      <c r="N560" s="30"/>
      <c r="X560" s="30"/>
    </row>
    <row r="561" spans="3:24">
      <c r="C561" t="s">
        <v>562</v>
      </c>
      <c r="D561" s="26">
        <v>0.79648240324053743</v>
      </c>
      <c r="F561" s="30"/>
      <c r="H561" s="34">
        <f t="shared" si="24"/>
        <v>0.23771755873730505</v>
      </c>
      <c r="I561" s="35">
        <f t="shared" si="25"/>
        <v>-1.4366720380244407</v>
      </c>
      <c r="N561" s="30"/>
      <c r="X561" s="30"/>
    </row>
    <row r="562" spans="3:24">
      <c r="C562" t="s">
        <v>563</v>
      </c>
      <c r="D562" s="26">
        <v>9.6737630069121607</v>
      </c>
      <c r="F562" s="30"/>
      <c r="H562" s="34">
        <f t="shared" si="24"/>
        <v>1.6214818954366248E-2</v>
      </c>
      <c r="I562" s="35">
        <f t="shared" si="25"/>
        <v>-4.1218297046033356</v>
      </c>
      <c r="N562" s="30"/>
      <c r="X562" s="30"/>
    </row>
    <row r="563" spans="3:24">
      <c r="C563" t="s">
        <v>564</v>
      </c>
      <c r="D563" s="26">
        <v>0.54921945417862328</v>
      </c>
      <c r="F563" s="30"/>
      <c r="H563" s="34">
        <f t="shared" si="24"/>
        <v>0.25617842213972331</v>
      </c>
      <c r="I563" s="35">
        <f t="shared" si="25"/>
        <v>-1.3618811157841431</v>
      </c>
      <c r="N563" s="30"/>
      <c r="X563" s="30"/>
    </row>
    <row r="564" spans="3:24">
      <c r="C564" t="s">
        <v>565</v>
      </c>
      <c r="D564" s="26">
        <v>3.665696736596062</v>
      </c>
      <c r="F564" s="30"/>
      <c r="H564" s="34">
        <f t="shared" si="24"/>
        <v>9.9804863964684784E-2</v>
      </c>
      <c r="I564" s="35">
        <f t="shared" si="25"/>
        <v>-2.3045383597312434</v>
      </c>
      <c r="N564" s="30"/>
      <c r="X564" s="30"/>
    </row>
    <row r="565" spans="3:24">
      <c r="C565" t="s">
        <v>566</v>
      </c>
      <c r="D565" s="26">
        <v>5.3171282235128556</v>
      </c>
      <c r="F565" s="30"/>
      <c r="H565" s="34">
        <f t="shared" si="24"/>
        <v>6.0563946150299537E-2</v>
      </c>
      <c r="I565" s="35">
        <f t="shared" si="25"/>
        <v>-2.8040555109735257</v>
      </c>
      <c r="N565" s="30"/>
      <c r="X565" s="30"/>
    </row>
    <row r="566" spans="3:24">
      <c r="C566" t="s">
        <v>567</v>
      </c>
      <c r="D566" s="26">
        <v>2.2828163437989089</v>
      </c>
      <c r="F566" s="30"/>
      <c r="H566" s="34">
        <f t="shared" si="24"/>
        <v>0.15163919943607682</v>
      </c>
      <c r="I566" s="35">
        <f t="shared" si="25"/>
        <v>-1.8862512677196297</v>
      </c>
      <c r="N566" s="30"/>
      <c r="X566" s="30"/>
    </row>
    <row r="567" spans="3:24">
      <c r="C567" t="s">
        <v>568</v>
      </c>
      <c r="D567" s="26">
        <v>0.56464219131746307</v>
      </c>
      <c r="F567" s="30"/>
      <c r="H567" s="34">
        <f t="shared" si="24"/>
        <v>0.25498613392928016</v>
      </c>
      <c r="I567" s="35">
        <f t="shared" si="25"/>
        <v>-1.3665461120501008</v>
      </c>
      <c r="N567" s="30"/>
      <c r="X567" s="30"/>
    </row>
    <row r="568" spans="3:24">
      <c r="C568" t="s">
        <v>569</v>
      </c>
      <c r="D568" s="26">
        <v>2.3647779781751086</v>
      </c>
      <c r="F568" s="30"/>
      <c r="H568" s="34">
        <f t="shared" si="24"/>
        <v>0.1479260734781957</v>
      </c>
      <c r="I568" s="35">
        <f t="shared" si="25"/>
        <v>-1.9110426335371711</v>
      </c>
      <c r="N568" s="30"/>
      <c r="X568" s="30"/>
    </row>
    <row r="569" spans="3:24">
      <c r="C569" t="s">
        <v>570</v>
      </c>
      <c r="D569" s="26">
        <v>4.2793717065136558</v>
      </c>
      <c r="F569" s="30"/>
      <c r="H569" s="34">
        <f t="shared" si="24"/>
        <v>8.2896714522213977E-2</v>
      </c>
      <c r="I569" s="35">
        <f t="shared" si="25"/>
        <v>-2.4901598494451394</v>
      </c>
      <c r="N569" s="30"/>
      <c r="X569" s="30"/>
    </row>
    <row r="570" spans="3:24">
      <c r="C570" t="s">
        <v>571</v>
      </c>
      <c r="D570" s="26">
        <v>1.0803491585433802</v>
      </c>
      <c r="F570" s="30"/>
      <c r="H570" s="34">
        <f t="shared" si="24"/>
        <v>0.21815821867636481</v>
      </c>
      <c r="I570" s="35">
        <f t="shared" si="25"/>
        <v>-1.5225347056946559</v>
      </c>
      <c r="N570" s="30"/>
      <c r="X570" s="30"/>
    </row>
    <row r="571" spans="3:24">
      <c r="C571" t="s">
        <v>572</v>
      </c>
      <c r="D571" s="26">
        <v>0.10804377394142686</v>
      </c>
      <c r="F571" s="30"/>
      <c r="H571" s="34">
        <f t="shared" si="24"/>
        <v>0.29274996625412458</v>
      </c>
      <c r="I571" s="35">
        <f t="shared" si="25"/>
        <v>-1.2284363917763081</v>
      </c>
      <c r="N571" s="30"/>
      <c r="X571" s="30"/>
    </row>
    <row r="572" spans="3:24">
      <c r="C572" t="s">
        <v>573</v>
      </c>
      <c r="D572" s="26">
        <v>0.95203404174699491</v>
      </c>
      <c r="F572" s="30"/>
      <c r="H572" s="34">
        <f t="shared" si="24"/>
        <v>0.22679186900682588</v>
      </c>
      <c r="I572" s="35">
        <f t="shared" si="25"/>
        <v>-1.4837225587111216</v>
      </c>
      <c r="N572" s="30"/>
      <c r="X572" s="30"/>
    </row>
    <row r="573" spans="3:24">
      <c r="C573" t="s">
        <v>574</v>
      </c>
      <c r="D573" s="26">
        <v>0.48301861058555473</v>
      </c>
      <c r="F573" s="30"/>
      <c r="H573" s="34">
        <f t="shared" si="24"/>
        <v>0.26135987261220517</v>
      </c>
      <c r="I573" s="35">
        <f t="shared" si="25"/>
        <v>-1.3418569990930027</v>
      </c>
      <c r="N573" s="30"/>
      <c r="X573" s="30"/>
    </row>
    <row r="574" spans="3:24">
      <c r="C574" t="s">
        <v>575</v>
      </c>
      <c r="D574" s="26">
        <v>4.4085510579695244</v>
      </c>
      <c r="F574" s="30"/>
      <c r="H574" s="34">
        <f t="shared" si="24"/>
        <v>7.9720109823504248E-2</v>
      </c>
      <c r="I574" s="35">
        <f t="shared" si="25"/>
        <v>-2.5292334060230348</v>
      </c>
      <c r="N574" s="30"/>
      <c r="X574" s="30"/>
    </row>
    <row r="575" spans="3:24">
      <c r="C575" t="s">
        <v>576</v>
      </c>
      <c r="D575" s="26">
        <v>2.5112789968900562</v>
      </c>
      <c r="F575" s="30"/>
      <c r="H575" s="34">
        <f t="shared" si="24"/>
        <v>0.14151415016349828</v>
      </c>
      <c r="I575" s="35">
        <f t="shared" si="25"/>
        <v>-1.955355565743162</v>
      </c>
      <c r="N575" s="30"/>
      <c r="X575" s="30"/>
    </row>
    <row r="576" spans="3:24">
      <c r="C576" t="s">
        <v>577</v>
      </c>
      <c r="D576" s="26">
        <v>3.8837903523001716</v>
      </c>
      <c r="F576" s="30"/>
      <c r="H576" s="34">
        <f t="shared" si="24"/>
        <v>9.3433410779950279E-2</v>
      </c>
      <c r="I576" s="35">
        <f t="shared" si="25"/>
        <v>-2.3705062805827701</v>
      </c>
      <c r="N576" s="30"/>
      <c r="X576" s="30"/>
    </row>
    <row r="577" spans="3:24">
      <c r="C577" t="s">
        <v>578</v>
      </c>
      <c r="D577" s="26">
        <v>15.545600818836236</v>
      </c>
      <c r="F577" s="30"/>
      <c r="H577" s="34">
        <f t="shared" si="24"/>
        <v>2.745161661936636E-3</v>
      </c>
      <c r="I577" s="35">
        <f t="shared" si="25"/>
        <v>-5.8979153125173918</v>
      </c>
      <c r="N577" s="30"/>
      <c r="X577" s="30"/>
    </row>
    <row r="578" spans="3:24">
      <c r="C578" t="s">
        <v>579</v>
      </c>
      <c r="D578" s="26">
        <v>3.4142012603422689</v>
      </c>
      <c r="F578" s="30"/>
      <c r="H578" s="34">
        <f t="shared" si="24"/>
        <v>0.10769337579726559</v>
      </c>
      <c r="I578" s="35">
        <f t="shared" si="25"/>
        <v>-2.2284672027720416</v>
      </c>
      <c r="N578" s="30"/>
      <c r="X578" s="30"/>
    </row>
    <row r="579" spans="3:24">
      <c r="C579" t="s">
        <v>580</v>
      </c>
      <c r="D579" s="26">
        <v>4.5220313378626722</v>
      </c>
      <c r="F579" s="30"/>
      <c r="H579" s="34">
        <f t="shared" si="24"/>
        <v>7.7030149485035504E-2</v>
      </c>
      <c r="I579" s="35">
        <f t="shared" si="25"/>
        <v>-2.5635583820111294</v>
      </c>
      <c r="N579" s="30"/>
      <c r="X579" s="30"/>
    </row>
    <row r="580" spans="3:24">
      <c r="C580" t="s">
        <v>581</v>
      </c>
      <c r="D580" s="26">
        <v>4.042884181886981</v>
      </c>
      <c r="F580" s="30"/>
      <c r="H580" s="34">
        <f t="shared" si="24"/>
        <v>8.9043681489590187E-2</v>
      </c>
      <c r="I580" s="35">
        <f t="shared" si="25"/>
        <v>-2.4186282264006969</v>
      </c>
      <c r="N580" s="30"/>
      <c r="X580" s="30"/>
    </row>
    <row r="581" spans="3:24">
      <c r="C581" t="s">
        <v>582</v>
      </c>
      <c r="D581" s="26">
        <v>0.11589463628741158</v>
      </c>
      <c r="F581" s="30"/>
      <c r="H581" s="34">
        <f t="shared" si="24"/>
        <v>0.29205560016257059</v>
      </c>
      <c r="I581" s="35">
        <f t="shared" si="25"/>
        <v>-1.2308110833241743</v>
      </c>
      <c r="N581" s="30"/>
      <c r="X581" s="30"/>
    </row>
    <row r="582" spans="3:24">
      <c r="C582" t="s">
        <v>583</v>
      </c>
      <c r="D582" s="26">
        <v>1.1616037764081839</v>
      </c>
      <c r="F582" s="30"/>
      <c r="H582" s="34">
        <f t="shared" si="24"/>
        <v>0.21286178587156168</v>
      </c>
      <c r="I582" s="35">
        <f t="shared" si="25"/>
        <v>-1.5471122165164244</v>
      </c>
      <c r="N582" s="30"/>
      <c r="X582" s="30"/>
    </row>
    <row r="583" spans="3:24">
      <c r="C583" t="s">
        <v>584</v>
      </c>
      <c r="D583" s="26">
        <v>9.7890703346371417</v>
      </c>
      <c r="F583" s="30"/>
      <c r="H583" s="34">
        <f t="shared" si="24"/>
        <v>1.5659033354933068E-2</v>
      </c>
      <c r="I583" s="35">
        <f t="shared" si="25"/>
        <v>-4.1567073173404392</v>
      </c>
      <c r="N583" s="30"/>
      <c r="X583" s="30"/>
    </row>
    <row r="584" spans="3:24">
      <c r="C584" t="s">
        <v>585</v>
      </c>
      <c r="D584" s="26">
        <v>0.44178934972957401</v>
      </c>
      <c r="F584" s="30"/>
      <c r="H584" s="34">
        <f t="shared" si="24"/>
        <v>0.26463965570968084</v>
      </c>
      <c r="I584" s="35">
        <f t="shared" si="25"/>
        <v>-1.3293861681237722</v>
      </c>
      <c r="N584" s="30"/>
      <c r="X584" s="30"/>
    </row>
    <row r="585" spans="3:24">
      <c r="C585" t="s">
        <v>586</v>
      </c>
      <c r="D585" s="26">
        <v>3.5324928971998566</v>
      </c>
      <c r="F585" s="30"/>
      <c r="H585" s="34">
        <f t="shared" si="24"/>
        <v>0.10390819654938813</v>
      </c>
      <c r="I585" s="35">
        <f t="shared" si="25"/>
        <v>-2.2642474951589859</v>
      </c>
      <c r="N585" s="30"/>
      <c r="X585" s="30"/>
    </row>
    <row r="586" spans="3:24">
      <c r="C586" t="s">
        <v>587</v>
      </c>
      <c r="D586" s="26">
        <v>0.50135877466336598</v>
      </c>
      <c r="F586" s="30"/>
      <c r="H586" s="34">
        <f t="shared" ref="H586:H649" si="26">lambdagorro2*EXP(-lambdagorro2*D586)</f>
        <v>0.25991400704704853</v>
      </c>
      <c r="I586" s="35">
        <f t="shared" si="25"/>
        <v>-1.347404444800586</v>
      </c>
      <c r="N586" s="30"/>
      <c r="X586" s="30"/>
    </row>
    <row r="587" spans="3:24">
      <c r="C587" t="s">
        <v>588</v>
      </c>
      <c r="D587" s="26">
        <v>0.70931480418213833</v>
      </c>
      <c r="F587" s="30"/>
      <c r="H587" s="34">
        <f t="shared" si="26"/>
        <v>0.24406858753356173</v>
      </c>
      <c r="I587" s="35">
        <f t="shared" ref="I587:I650" si="27">LN(H587)</f>
        <v>-1.4103059967401164</v>
      </c>
      <c r="N587" s="30"/>
      <c r="X587" s="30"/>
    </row>
    <row r="588" spans="3:24">
      <c r="C588" t="s">
        <v>589</v>
      </c>
      <c r="D588" s="26">
        <v>3.4656024989145271</v>
      </c>
      <c r="F588" s="30"/>
      <c r="H588" s="34">
        <f t="shared" si="26"/>
        <v>0.10603195105522568</v>
      </c>
      <c r="I588" s="35">
        <f t="shared" si="27"/>
        <v>-2.2440148052401745</v>
      </c>
      <c r="N588" s="30"/>
      <c r="X588" s="30"/>
    </row>
    <row r="589" spans="3:24">
      <c r="C589" t="s">
        <v>590</v>
      </c>
      <c r="D589" s="26">
        <v>5.1716639043572972</v>
      </c>
      <c r="F589" s="30"/>
      <c r="H589" s="34">
        <f t="shared" si="26"/>
        <v>6.328821432754797E-2</v>
      </c>
      <c r="I589" s="35">
        <f t="shared" si="27"/>
        <v>-2.7600561547255458</v>
      </c>
      <c r="N589" s="30"/>
      <c r="X589" s="30"/>
    </row>
    <row r="590" spans="3:24">
      <c r="C590" t="s">
        <v>591</v>
      </c>
      <c r="D590" s="26">
        <v>2.6418915387348907</v>
      </c>
      <c r="F590" s="30"/>
      <c r="H590" s="34">
        <f t="shared" si="26"/>
        <v>0.13603234006192996</v>
      </c>
      <c r="I590" s="35">
        <f t="shared" si="27"/>
        <v>-1.9948626269417187</v>
      </c>
      <c r="N590" s="30"/>
      <c r="X590" s="30"/>
    </row>
    <row r="591" spans="3:24">
      <c r="C591" t="s">
        <v>592</v>
      </c>
      <c r="D591" s="26">
        <v>0.12250199377581864</v>
      </c>
      <c r="F591" s="30"/>
      <c r="H591" s="34">
        <f t="shared" si="26"/>
        <v>0.29147249179057733</v>
      </c>
      <c r="I591" s="35">
        <f t="shared" si="27"/>
        <v>-1.2328096454298361</v>
      </c>
      <c r="N591" s="30"/>
      <c r="X591" s="30"/>
    </row>
    <row r="592" spans="3:24">
      <c r="C592" t="s">
        <v>593</v>
      </c>
      <c r="D592" s="26">
        <v>1.7746013246837844</v>
      </c>
      <c r="F592" s="30"/>
      <c r="H592" s="34">
        <f t="shared" si="26"/>
        <v>0.17683665900653339</v>
      </c>
      <c r="I592" s="35">
        <f t="shared" si="27"/>
        <v>-1.7325288029500574</v>
      </c>
      <c r="N592" s="30"/>
      <c r="X592" s="30"/>
    </row>
    <row r="593" spans="3:24">
      <c r="C593" t="s">
        <v>594</v>
      </c>
      <c r="D593" s="26">
        <v>4.525843683536209</v>
      </c>
      <c r="F593" s="30"/>
      <c r="H593" s="34">
        <f t="shared" si="26"/>
        <v>7.6941374117399569E-2</v>
      </c>
      <c r="I593" s="35">
        <f t="shared" si="27"/>
        <v>-2.5647115222203856</v>
      </c>
      <c r="N593" s="30"/>
      <c r="X593" s="30"/>
    </row>
    <row r="594" spans="3:24">
      <c r="C594" t="s">
        <v>595</v>
      </c>
      <c r="D594" s="26">
        <v>14.786710247984184</v>
      </c>
      <c r="F594" s="30"/>
      <c r="H594" s="34">
        <f t="shared" si="26"/>
        <v>3.4534909234324599E-3</v>
      </c>
      <c r="I594" s="35">
        <f t="shared" si="27"/>
        <v>-5.6683696976615296</v>
      </c>
      <c r="N594" s="30"/>
      <c r="X594" s="30"/>
    </row>
    <row r="595" spans="3:24">
      <c r="C595" t="s">
        <v>596</v>
      </c>
      <c r="D595" s="26">
        <v>5.7907821303832439</v>
      </c>
      <c r="F595" s="30"/>
      <c r="H595" s="34">
        <f t="shared" si="26"/>
        <v>5.2479949601208845E-2</v>
      </c>
      <c r="I595" s="35">
        <f t="shared" si="27"/>
        <v>-2.9473240946895838</v>
      </c>
      <c r="N595" s="30"/>
      <c r="X595" s="30"/>
    </row>
    <row r="596" spans="3:24">
      <c r="C596" t="s">
        <v>597</v>
      </c>
      <c r="D596" s="26">
        <v>8.900061174862703</v>
      </c>
      <c r="F596" s="30"/>
      <c r="H596" s="34">
        <f t="shared" si="26"/>
        <v>2.0490292331107877E-2</v>
      </c>
      <c r="I596" s="35">
        <f t="shared" si="27"/>
        <v>-3.8878040498195401</v>
      </c>
      <c r="N596" s="30"/>
      <c r="X596" s="30"/>
    </row>
    <row r="597" spans="3:24">
      <c r="C597" t="s">
        <v>598</v>
      </c>
      <c r="D597" s="26">
        <v>1.5241205748756113</v>
      </c>
      <c r="F597" s="30"/>
      <c r="H597" s="34">
        <f t="shared" si="26"/>
        <v>0.19075515665103129</v>
      </c>
      <c r="I597" s="35">
        <f t="shared" si="27"/>
        <v>-1.6567645756257949</v>
      </c>
      <c r="N597" s="30"/>
      <c r="X597" s="30"/>
    </row>
    <row r="598" spans="3:24">
      <c r="C598" t="s">
        <v>599</v>
      </c>
      <c r="D598" s="26">
        <v>0.47794382013838227</v>
      </c>
      <c r="F598" s="30"/>
      <c r="H598" s="34">
        <f t="shared" si="26"/>
        <v>0.26176136769487468</v>
      </c>
      <c r="I598" s="35">
        <f t="shared" si="27"/>
        <v>-1.3403220005857042</v>
      </c>
      <c r="N598" s="30"/>
      <c r="X598" s="30"/>
    </row>
    <row r="599" spans="3:24">
      <c r="C599" t="s">
        <v>600</v>
      </c>
      <c r="D599" s="26">
        <v>2.3918821084610626</v>
      </c>
      <c r="F599" s="30"/>
      <c r="H599" s="34">
        <f t="shared" si="26"/>
        <v>0.14671828461300654</v>
      </c>
      <c r="I599" s="35">
        <f t="shared" si="27"/>
        <v>-1.9192409621112596</v>
      </c>
      <c r="N599" s="30"/>
      <c r="X599" s="30"/>
    </row>
    <row r="600" spans="3:24">
      <c r="C600" t="s">
        <v>601</v>
      </c>
      <c r="D600" s="26">
        <v>6.1361923104627483</v>
      </c>
      <c r="F600" s="30"/>
      <c r="H600" s="34">
        <f t="shared" si="26"/>
        <v>4.7273654539826883E-2</v>
      </c>
      <c r="I600" s="35">
        <f t="shared" si="27"/>
        <v>-3.0518021251318426</v>
      </c>
      <c r="N600" s="30"/>
      <c r="X600" s="30"/>
    </row>
    <row r="601" spans="3:24">
      <c r="C601" t="s">
        <v>602</v>
      </c>
      <c r="D601" s="26">
        <v>3.6340409858213452</v>
      </c>
      <c r="F601" s="30"/>
      <c r="H601" s="34">
        <f t="shared" si="26"/>
        <v>0.10076509343429506</v>
      </c>
      <c r="I601" s="35">
        <f t="shared" si="27"/>
        <v>-2.2949632786136225</v>
      </c>
      <c r="N601" s="30"/>
      <c r="X601" s="30"/>
    </row>
    <row r="602" spans="3:24">
      <c r="C602" t="s">
        <v>603</v>
      </c>
      <c r="D602" s="26">
        <v>1.8373632705060208</v>
      </c>
      <c r="F602" s="30"/>
      <c r="H602" s="34">
        <f t="shared" si="26"/>
        <v>0.17351126770148839</v>
      </c>
      <c r="I602" s="35">
        <f t="shared" si="27"/>
        <v>-1.7515127381795337</v>
      </c>
      <c r="N602" s="30"/>
      <c r="X602" s="30"/>
    </row>
    <row r="603" spans="3:24">
      <c r="C603" t="s">
        <v>604</v>
      </c>
      <c r="D603" s="26">
        <v>0.72684769213739764</v>
      </c>
      <c r="F603" s="30"/>
      <c r="H603" s="34">
        <f t="shared" si="26"/>
        <v>0.24277765332692267</v>
      </c>
      <c r="I603" s="35">
        <f t="shared" si="27"/>
        <v>-1.4156092614010152</v>
      </c>
      <c r="N603" s="30"/>
      <c r="X603" s="30"/>
    </row>
    <row r="604" spans="3:24">
      <c r="C604" t="s">
        <v>605</v>
      </c>
      <c r="D604" s="26">
        <v>0.91688802225808419</v>
      </c>
      <c r="F604" s="30"/>
      <c r="H604" s="34">
        <f t="shared" si="26"/>
        <v>0.22921570909234329</v>
      </c>
      <c r="I604" s="35">
        <f t="shared" si="27"/>
        <v>-1.4730917576929192</v>
      </c>
      <c r="N604" s="30"/>
      <c r="X604" s="30"/>
    </row>
    <row r="605" spans="3:24">
      <c r="C605" t="s">
        <v>606</v>
      </c>
      <c r="D605" s="26">
        <v>6.2940773030415427</v>
      </c>
      <c r="F605" s="30"/>
      <c r="H605" s="34">
        <f t="shared" si="26"/>
        <v>4.50690992672736E-2</v>
      </c>
      <c r="I605" s="35">
        <f t="shared" si="27"/>
        <v>-3.0995584276740149</v>
      </c>
      <c r="N605" s="30"/>
      <c r="X605" s="30"/>
    </row>
    <row r="606" spans="3:24">
      <c r="C606" t="s">
        <v>607</v>
      </c>
      <c r="D606" s="26">
        <v>5.0351546918299022</v>
      </c>
      <c r="F606" s="30"/>
      <c r="H606" s="34">
        <f t="shared" si="26"/>
        <v>6.5956127252534816E-2</v>
      </c>
      <c r="I606" s="35">
        <f t="shared" si="27"/>
        <v>-2.7187654965903305</v>
      </c>
      <c r="N606" s="30"/>
      <c r="X606" s="30"/>
    </row>
    <row r="607" spans="3:24">
      <c r="C607" t="s">
        <v>608</v>
      </c>
      <c r="D607" s="26">
        <v>2.9125175113917905</v>
      </c>
      <c r="F607" s="30"/>
      <c r="H607" s="34">
        <f t="shared" si="26"/>
        <v>0.12534062026027754</v>
      </c>
      <c r="I607" s="35">
        <f t="shared" si="27"/>
        <v>-2.0767202855758833</v>
      </c>
      <c r="N607" s="30"/>
      <c r="X607" s="30"/>
    </row>
    <row r="608" spans="3:24">
      <c r="C608" t="s">
        <v>609</v>
      </c>
      <c r="D608" s="26">
        <v>6.1460338580095</v>
      </c>
      <c r="F608" s="30"/>
      <c r="H608" s="34">
        <f t="shared" si="26"/>
        <v>4.7133138414073947E-2</v>
      </c>
      <c r="I608" s="35">
        <f t="shared" si="27"/>
        <v>-3.054778949682734</v>
      </c>
      <c r="N608" s="30"/>
      <c r="X608" s="30"/>
    </row>
    <row r="609" spans="3:24">
      <c r="C609" t="s">
        <v>610</v>
      </c>
      <c r="D609" s="26">
        <v>6.6788687765058414</v>
      </c>
      <c r="F609" s="30"/>
      <c r="H609" s="34">
        <f t="shared" si="26"/>
        <v>4.0117271580727976E-2</v>
      </c>
      <c r="I609" s="35">
        <f t="shared" si="27"/>
        <v>-3.2159483246633598</v>
      </c>
      <c r="N609" s="30"/>
      <c r="X609" s="30"/>
    </row>
    <row r="610" spans="3:24">
      <c r="C610" t="s">
        <v>611</v>
      </c>
      <c r="D610" s="26">
        <v>17.184035540934769</v>
      </c>
      <c r="F610" s="30"/>
      <c r="H610" s="34">
        <f t="shared" si="26"/>
        <v>1.6723904579899762E-3</v>
      </c>
      <c r="I610" s="35">
        <f t="shared" si="27"/>
        <v>-6.3935012640769644</v>
      </c>
      <c r="N610" s="30"/>
      <c r="X610" s="30"/>
    </row>
    <row r="611" spans="3:24">
      <c r="C611" t="s">
        <v>612</v>
      </c>
      <c r="D611" s="26">
        <v>9.6204793984877206</v>
      </c>
      <c r="F611" s="30"/>
      <c r="H611" s="34">
        <f t="shared" si="26"/>
        <v>1.6478270064183273E-2</v>
      </c>
      <c r="I611" s="35">
        <f t="shared" si="27"/>
        <v>-4.105712731844279</v>
      </c>
      <c r="N611" s="30"/>
      <c r="X611" s="30"/>
    </row>
    <row r="612" spans="3:24">
      <c r="C612" t="s">
        <v>613</v>
      </c>
      <c r="D612" s="26">
        <v>1.3208396851701334</v>
      </c>
      <c r="F612" s="30"/>
      <c r="H612" s="34">
        <f t="shared" si="26"/>
        <v>0.20285230267729193</v>
      </c>
      <c r="I612" s="35">
        <f t="shared" si="27"/>
        <v>-1.5952771377683179</v>
      </c>
      <c r="N612" s="30"/>
      <c r="X612" s="30"/>
    </row>
    <row r="613" spans="3:24">
      <c r="C613" t="s">
        <v>614</v>
      </c>
      <c r="D613" s="26">
        <v>0.65411802976256517</v>
      </c>
      <c r="F613" s="30"/>
      <c r="H613" s="34">
        <f t="shared" si="26"/>
        <v>0.24817767978013411</v>
      </c>
      <c r="I613" s="35">
        <f t="shared" si="27"/>
        <v>-1.3936103386191101</v>
      </c>
      <c r="N613" s="30"/>
      <c r="X613" s="30"/>
    </row>
    <row r="614" spans="3:24">
      <c r="C614" t="s">
        <v>615</v>
      </c>
      <c r="D614" s="26">
        <v>4.833429786142653</v>
      </c>
      <c r="F614" s="30"/>
      <c r="H614" s="34">
        <f t="shared" si="26"/>
        <v>7.0105873192787729E-2</v>
      </c>
      <c r="I614" s="35">
        <f t="shared" si="27"/>
        <v>-2.6577487053871787</v>
      </c>
      <c r="N614" s="30"/>
      <c r="X614" s="30"/>
    </row>
    <row r="615" spans="3:24">
      <c r="C615" t="s">
        <v>616</v>
      </c>
      <c r="D615" s="26">
        <v>4.068361125279341</v>
      </c>
      <c r="F615" s="30"/>
      <c r="H615" s="34">
        <f t="shared" si="26"/>
        <v>8.8360135121740443E-2</v>
      </c>
      <c r="I615" s="35">
        <f t="shared" si="27"/>
        <v>-2.4263343712129601</v>
      </c>
      <c r="N615" s="30"/>
      <c r="X615" s="30"/>
    </row>
    <row r="616" spans="3:24">
      <c r="C616" t="s">
        <v>617</v>
      </c>
      <c r="D616" s="26">
        <v>0.84616430055703318</v>
      </c>
      <c r="F616" s="30"/>
      <c r="H616" s="34">
        <f t="shared" si="26"/>
        <v>0.23417195517572537</v>
      </c>
      <c r="I616" s="35">
        <f t="shared" si="27"/>
        <v>-1.4516995823170473</v>
      </c>
      <c r="N616" s="30"/>
      <c r="X616" s="30"/>
    </row>
    <row r="617" spans="3:24">
      <c r="C617" t="s">
        <v>618</v>
      </c>
      <c r="D617" s="26">
        <v>1.1733589188354556</v>
      </c>
      <c r="F617" s="30"/>
      <c r="H617" s="34">
        <f t="shared" si="26"/>
        <v>0.21210627003486429</v>
      </c>
      <c r="I617" s="35">
        <f t="shared" si="27"/>
        <v>-1.5506678561564804</v>
      </c>
      <c r="N617" s="30"/>
      <c r="X617" s="30"/>
    </row>
    <row r="618" spans="3:24">
      <c r="C618" t="s">
        <v>619</v>
      </c>
      <c r="D618" s="26">
        <v>23.592225462513142</v>
      </c>
      <c r="F618" s="30"/>
      <c r="H618" s="34">
        <f t="shared" si="26"/>
        <v>2.407334844041161E-4</v>
      </c>
      <c r="I618" s="35">
        <f t="shared" si="27"/>
        <v>-8.3318201102451237</v>
      </c>
      <c r="N618" s="30"/>
      <c r="X618" s="30"/>
    </row>
    <row r="619" spans="3:24">
      <c r="C619" t="s">
        <v>620</v>
      </c>
      <c r="D619" s="26">
        <v>17.363175082396005</v>
      </c>
      <c r="F619" s="30"/>
      <c r="H619" s="34">
        <f t="shared" si="26"/>
        <v>1.5841828738388127E-3</v>
      </c>
      <c r="I619" s="35">
        <f t="shared" si="27"/>
        <v>-6.4476865415980011</v>
      </c>
      <c r="N619" s="30"/>
      <c r="X619" s="30"/>
    </row>
    <row r="620" spans="3:24">
      <c r="C620" t="s">
        <v>621</v>
      </c>
      <c r="D620" s="26">
        <v>0.13478635391702876</v>
      </c>
      <c r="F620" s="30"/>
      <c r="H620" s="34">
        <f t="shared" si="26"/>
        <v>0.2903914727329075</v>
      </c>
      <c r="I620" s="35">
        <f t="shared" si="27"/>
        <v>-1.2365253603300213</v>
      </c>
      <c r="N620" s="30"/>
      <c r="X620" s="30"/>
    </row>
    <row r="621" spans="3:24">
      <c r="C621" t="s">
        <v>622</v>
      </c>
      <c r="D621" s="26">
        <v>16.134709285313654</v>
      </c>
      <c r="F621" s="30"/>
      <c r="H621" s="34">
        <f t="shared" si="26"/>
        <v>2.2971040847212269E-3</v>
      </c>
      <c r="I621" s="35">
        <f t="shared" si="27"/>
        <v>-6.0761060429708289</v>
      </c>
      <c r="N621" s="30"/>
      <c r="X621" s="30"/>
    </row>
    <row r="622" spans="3:24">
      <c r="C622" t="s">
        <v>623</v>
      </c>
      <c r="D622" s="26">
        <v>0.39930659644509697</v>
      </c>
      <c r="F622" s="30"/>
      <c r="H622" s="34">
        <f t="shared" si="26"/>
        <v>0.26806221316944723</v>
      </c>
      <c r="I622" s="35">
        <f t="shared" si="27"/>
        <v>-1.3165361867193301</v>
      </c>
      <c r="N622" s="30"/>
      <c r="X622" s="30"/>
    </row>
    <row r="623" spans="3:24">
      <c r="C623" t="s">
        <v>624</v>
      </c>
      <c r="D623" s="26">
        <v>1.7278009176659455</v>
      </c>
      <c r="F623" s="30"/>
      <c r="H623" s="34">
        <f t="shared" si="26"/>
        <v>0.17935775469651466</v>
      </c>
      <c r="I623" s="35">
        <f t="shared" si="27"/>
        <v>-1.7183728381548264</v>
      </c>
      <c r="N623" s="30"/>
      <c r="X623" s="30"/>
    </row>
    <row r="624" spans="3:24">
      <c r="C624" t="s">
        <v>625</v>
      </c>
      <c r="D624" s="26">
        <v>3.3997233015156367</v>
      </c>
      <c r="F624" s="30"/>
      <c r="H624" s="34">
        <f t="shared" si="26"/>
        <v>0.10816602339537638</v>
      </c>
      <c r="I624" s="35">
        <f t="shared" si="27"/>
        <v>-2.2240879785619088</v>
      </c>
      <c r="N624" s="30"/>
      <c r="X624" s="30"/>
    </row>
    <row r="625" spans="3:24">
      <c r="C625" t="s">
        <v>626</v>
      </c>
      <c r="D625" s="26">
        <v>1.8066248682122181</v>
      </c>
      <c r="F625" s="30"/>
      <c r="H625" s="34">
        <f t="shared" si="26"/>
        <v>0.17513203001800717</v>
      </c>
      <c r="I625" s="35">
        <f t="shared" si="27"/>
        <v>-1.7422151322726693</v>
      </c>
      <c r="N625" s="30"/>
      <c r="X625" s="30"/>
    </row>
    <row r="626" spans="3:24">
      <c r="C626" t="s">
        <v>627</v>
      </c>
      <c r="D626" s="26">
        <v>5.5061954431308591</v>
      </c>
      <c r="F626" s="30"/>
      <c r="H626" s="34">
        <f t="shared" si="26"/>
        <v>5.7197581359041384E-2</v>
      </c>
      <c r="I626" s="35">
        <f t="shared" si="27"/>
        <v>-2.8612436654232183</v>
      </c>
      <c r="N626" s="30"/>
      <c r="X626" s="30"/>
    </row>
    <row r="627" spans="3:24">
      <c r="C627" t="s">
        <v>628</v>
      </c>
      <c r="D627" s="26">
        <v>0.99672554736035224</v>
      </c>
      <c r="F627" s="30"/>
      <c r="H627" s="34">
        <f t="shared" si="26"/>
        <v>0.22374670839311625</v>
      </c>
      <c r="I627" s="35">
        <f t="shared" si="27"/>
        <v>-1.4972406330275994</v>
      </c>
      <c r="N627" s="30"/>
      <c r="X627" s="30"/>
    </row>
    <row r="628" spans="3:24">
      <c r="C628" t="s">
        <v>629</v>
      </c>
      <c r="D628" s="26">
        <v>2.5814866280261723</v>
      </c>
      <c r="F628" s="30"/>
      <c r="H628" s="34">
        <f t="shared" si="26"/>
        <v>0.13854063034334718</v>
      </c>
      <c r="I628" s="35">
        <f t="shared" si="27"/>
        <v>-1.9765916364965768</v>
      </c>
      <c r="N628" s="30"/>
      <c r="X628" s="30"/>
    </row>
    <row r="629" spans="3:24">
      <c r="C629" t="s">
        <v>630</v>
      </c>
      <c r="D629" s="26">
        <v>2.7330218198087883</v>
      </c>
      <c r="F629" s="30"/>
      <c r="H629" s="34">
        <f t="shared" si="26"/>
        <v>0.132333863396249</v>
      </c>
      <c r="I629" s="35">
        <f t="shared" si="27"/>
        <v>-2.0224272814578619</v>
      </c>
      <c r="N629" s="30"/>
      <c r="X629" s="30"/>
    </row>
    <row r="630" spans="3:24">
      <c r="C630" t="s">
        <v>631</v>
      </c>
      <c r="D630" s="26">
        <v>1.8908233628565434</v>
      </c>
      <c r="F630" s="30"/>
      <c r="H630" s="34">
        <f t="shared" si="26"/>
        <v>0.17072809205865913</v>
      </c>
      <c r="I630" s="35">
        <f t="shared" si="27"/>
        <v>-1.7676830929581864</v>
      </c>
      <c r="N630" s="30"/>
      <c r="X630" s="30"/>
    </row>
    <row r="631" spans="3:24">
      <c r="C631" t="s">
        <v>632</v>
      </c>
      <c r="D631" s="26">
        <v>3.3925823886477473</v>
      </c>
      <c r="F631" s="30"/>
      <c r="H631" s="34">
        <f t="shared" si="26"/>
        <v>0.10839990903259465</v>
      </c>
      <c r="I631" s="35">
        <f t="shared" si="27"/>
        <v>-2.2219280291596495</v>
      </c>
      <c r="N631" s="30"/>
      <c r="X631" s="30"/>
    </row>
    <row r="632" spans="3:24">
      <c r="C632" t="s">
        <v>633</v>
      </c>
      <c r="D632" s="26">
        <v>0.62516677983918412</v>
      </c>
      <c r="F632" s="30"/>
      <c r="H632" s="34">
        <f t="shared" si="26"/>
        <v>0.25036052446820456</v>
      </c>
      <c r="I632" s="35">
        <f t="shared" si="27"/>
        <v>-1.3848533020716052</v>
      </c>
      <c r="N632" s="30"/>
      <c r="X632" s="30"/>
    </row>
    <row r="633" spans="3:24">
      <c r="C633" t="s">
        <v>634</v>
      </c>
      <c r="D633" s="26">
        <v>1.8491124649538762</v>
      </c>
      <c r="F633" s="30"/>
      <c r="H633" s="34">
        <f t="shared" si="26"/>
        <v>0.17289573073499642</v>
      </c>
      <c r="I633" s="35">
        <f t="shared" si="27"/>
        <v>-1.7550665787030311</v>
      </c>
      <c r="N633" s="30"/>
      <c r="X633" s="30"/>
    </row>
    <row r="634" spans="3:24">
      <c r="C634" t="s">
        <v>635</v>
      </c>
      <c r="D634" s="26">
        <v>1.2730089910599083</v>
      </c>
      <c r="F634" s="30"/>
      <c r="H634" s="34">
        <f t="shared" si="26"/>
        <v>0.20580842129314147</v>
      </c>
      <c r="I634" s="35">
        <f t="shared" si="27"/>
        <v>-1.5808095366276329</v>
      </c>
      <c r="N634" s="30"/>
      <c r="X634" s="30"/>
    </row>
    <row r="635" spans="3:24">
      <c r="C635" t="s">
        <v>636</v>
      </c>
      <c r="D635" s="26">
        <v>1.565477537785771</v>
      </c>
      <c r="F635" s="30"/>
      <c r="H635" s="34">
        <f t="shared" si="26"/>
        <v>0.18838377635640227</v>
      </c>
      <c r="I635" s="35">
        <f t="shared" si="27"/>
        <v>-1.6692740333057405</v>
      </c>
      <c r="N635" s="30"/>
      <c r="X635" s="30"/>
    </row>
    <row r="636" spans="3:24">
      <c r="C636" t="s">
        <v>637</v>
      </c>
      <c r="D636" s="26">
        <v>0.48699118233778338</v>
      </c>
      <c r="F636" s="30"/>
      <c r="H636" s="34">
        <f t="shared" si="26"/>
        <v>0.26104600998570682</v>
      </c>
      <c r="I636" s="35">
        <f t="shared" si="27"/>
        <v>-1.3430586037254078</v>
      </c>
      <c r="N636" s="30"/>
      <c r="X636" s="30"/>
    </row>
    <row r="637" spans="3:24">
      <c r="C637" t="s">
        <v>638</v>
      </c>
      <c r="D637" s="26">
        <v>3.7156819461556077</v>
      </c>
      <c r="F637" s="30"/>
      <c r="H637" s="34">
        <f t="shared" si="26"/>
        <v>9.8307235476438104E-2</v>
      </c>
      <c r="I637" s="35">
        <f t="shared" si="27"/>
        <v>-2.3196576484702809</v>
      </c>
      <c r="N637" s="30"/>
      <c r="X637" s="30"/>
    </row>
    <row r="638" spans="3:24">
      <c r="C638" t="s">
        <v>639</v>
      </c>
      <c r="D638" s="26">
        <v>4.790773004713639</v>
      </c>
      <c r="F638" s="30"/>
      <c r="H638" s="34">
        <f t="shared" si="26"/>
        <v>7.1016283385641268E-2</v>
      </c>
      <c r="I638" s="35">
        <f t="shared" si="27"/>
        <v>-2.6448460847762765</v>
      </c>
      <c r="N638" s="30"/>
      <c r="X638" s="30"/>
    </row>
    <row r="639" spans="3:24">
      <c r="C639" t="s">
        <v>640</v>
      </c>
      <c r="D639" s="26">
        <v>16.070017256359595</v>
      </c>
      <c r="F639" s="30"/>
      <c r="H639" s="34">
        <f t="shared" si="26"/>
        <v>2.3424958736604582E-3</v>
      </c>
      <c r="I639" s="35">
        <f t="shared" si="27"/>
        <v>-6.056538305364259</v>
      </c>
      <c r="N639" s="30"/>
      <c r="X639" s="30"/>
    </row>
    <row r="640" spans="3:24">
      <c r="C640" t="s">
        <v>641</v>
      </c>
      <c r="D640" s="26">
        <v>5.9803194270757984</v>
      </c>
      <c r="F640" s="30"/>
      <c r="H640" s="34">
        <f t="shared" si="26"/>
        <v>4.9555876105640342E-2</v>
      </c>
      <c r="I640" s="35">
        <f t="shared" si="27"/>
        <v>-3.0046544358197442</v>
      </c>
      <c r="N640" s="30"/>
      <c r="X640" s="30"/>
    </row>
    <row r="641" spans="3:24">
      <c r="C641" t="s">
        <v>642</v>
      </c>
      <c r="D641" s="26">
        <v>2.7172263629277764</v>
      </c>
      <c r="F641" s="30"/>
      <c r="H641" s="34">
        <f t="shared" si="26"/>
        <v>0.13296763227996136</v>
      </c>
      <c r="I641" s="35">
        <f t="shared" si="27"/>
        <v>-2.0176495466948507</v>
      </c>
      <c r="N641" s="30"/>
      <c r="X641" s="30"/>
    </row>
    <row r="642" spans="3:24">
      <c r="C642" t="s">
        <v>643</v>
      </c>
      <c r="D642" s="26">
        <v>1.3365827401765515</v>
      </c>
      <c r="F642" s="30"/>
      <c r="H642" s="34">
        <f t="shared" si="26"/>
        <v>0.20188863968970433</v>
      </c>
      <c r="I642" s="35">
        <f t="shared" si="27"/>
        <v>-1.6000390222612304</v>
      </c>
      <c r="N642" s="30"/>
      <c r="X642" s="30"/>
    </row>
    <row r="643" spans="3:24">
      <c r="C643" t="s">
        <v>644</v>
      </c>
      <c r="D643" s="26">
        <v>14.266537741671826</v>
      </c>
      <c r="F643" s="30"/>
      <c r="H643" s="34">
        <f t="shared" si="26"/>
        <v>4.0419404659562917E-3</v>
      </c>
      <c r="I643" s="35">
        <f t="shared" si="27"/>
        <v>-5.5110303889670975</v>
      </c>
      <c r="N643" s="30"/>
      <c r="X643" s="30"/>
    </row>
    <row r="644" spans="3:24">
      <c r="C644" t="s">
        <v>645</v>
      </c>
      <c r="D644" s="26">
        <v>0.29400579257593445</v>
      </c>
      <c r="F644" s="30"/>
      <c r="H644" s="34">
        <f t="shared" si="26"/>
        <v>0.27673765933122108</v>
      </c>
      <c r="I644" s="35">
        <f t="shared" si="27"/>
        <v>-1.2846852997833851</v>
      </c>
      <c r="N644" s="30"/>
      <c r="X644" s="30"/>
    </row>
    <row r="645" spans="3:24">
      <c r="C645" t="s">
        <v>646</v>
      </c>
      <c r="D645" s="26">
        <v>0.50086857399052453</v>
      </c>
      <c r="F645" s="30"/>
      <c r="H645" s="34">
        <f t="shared" si="26"/>
        <v>0.25995254828224873</v>
      </c>
      <c r="I645" s="35">
        <f t="shared" si="27"/>
        <v>-1.3472561712297024</v>
      </c>
      <c r="N645" s="30"/>
      <c r="X645" s="30"/>
    </row>
    <row r="646" spans="3:24">
      <c r="C646" t="s">
        <v>647</v>
      </c>
      <c r="D646" s="26">
        <v>4.4916465744468628</v>
      </c>
      <c r="F646" s="30"/>
      <c r="H646" s="34">
        <f t="shared" si="26"/>
        <v>7.7741369048118805E-2</v>
      </c>
      <c r="I646" s="35">
        <f t="shared" si="27"/>
        <v>-2.5543677431121625</v>
      </c>
      <c r="N646" s="30"/>
      <c r="X646" s="30"/>
    </row>
    <row r="647" spans="3:24">
      <c r="C647" t="s">
        <v>648</v>
      </c>
      <c r="D647" s="26">
        <v>5.3091168289310042</v>
      </c>
      <c r="F647" s="30"/>
      <c r="H647" s="34">
        <f t="shared" si="26"/>
        <v>6.071088561007848E-2</v>
      </c>
      <c r="I647" s="35">
        <f t="shared" si="27"/>
        <v>-2.8016322623975425</v>
      </c>
      <c r="N647" s="30"/>
      <c r="X647" s="30"/>
    </row>
    <row r="648" spans="3:24">
      <c r="C648" t="s">
        <v>649</v>
      </c>
      <c r="D648" s="26">
        <v>3.4285653239877272</v>
      </c>
      <c r="F648" s="30"/>
      <c r="H648" s="34">
        <f t="shared" si="26"/>
        <v>0.10722648744306285</v>
      </c>
      <c r="I648" s="35">
        <f t="shared" si="27"/>
        <v>-2.2328119765088181</v>
      </c>
      <c r="N648" s="30"/>
      <c r="X648" s="30"/>
    </row>
    <row r="649" spans="3:24">
      <c r="C649" t="s">
        <v>650</v>
      </c>
      <c r="D649" s="26">
        <v>6.4456504453334853</v>
      </c>
      <c r="F649" s="30"/>
      <c r="H649" s="34">
        <f t="shared" si="26"/>
        <v>4.304946172266693E-2</v>
      </c>
      <c r="I649" s="35">
        <f t="shared" si="27"/>
        <v>-3.1454055517250823</v>
      </c>
      <c r="N649" s="30"/>
      <c r="X649" s="30"/>
    </row>
    <row r="650" spans="3:24">
      <c r="C650" t="s">
        <v>651</v>
      </c>
      <c r="D650" s="26">
        <v>1.0626485063828295</v>
      </c>
      <c r="F650" s="30"/>
      <c r="H650" s="34">
        <f t="shared" ref="H650:H713" si="28">lambdagorro2*EXP(-lambdagorro2*D650)</f>
        <v>0.21932937216765924</v>
      </c>
      <c r="I650" s="35">
        <f t="shared" si="27"/>
        <v>-1.5171806965138834</v>
      </c>
      <c r="N650" s="30"/>
      <c r="X650" s="30"/>
    </row>
    <row r="651" spans="3:24">
      <c r="C651" t="s">
        <v>652</v>
      </c>
      <c r="D651" s="26">
        <v>0.60736564450754593</v>
      </c>
      <c r="F651" s="30"/>
      <c r="H651" s="34">
        <f t="shared" si="28"/>
        <v>0.25171220211329309</v>
      </c>
      <c r="I651" s="35">
        <f t="shared" ref="I651:I714" si="29">LN(H651)</f>
        <v>-1.3794688992185753</v>
      </c>
      <c r="N651" s="30"/>
      <c r="X651" s="30"/>
    </row>
    <row r="652" spans="3:24">
      <c r="C652" t="s">
        <v>653</v>
      </c>
      <c r="D652" s="26">
        <v>7.2262248986278115</v>
      </c>
      <c r="F652" s="30"/>
      <c r="H652" s="34">
        <f t="shared" si="28"/>
        <v>3.3996081726831252E-2</v>
      </c>
      <c r="I652" s="35">
        <f t="shared" si="29"/>
        <v>-3.3815100043354906</v>
      </c>
      <c r="N652" s="30"/>
      <c r="X652" s="30"/>
    </row>
    <row r="653" spans="3:24">
      <c r="C653" t="s">
        <v>654</v>
      </c>
      <c r="D653" s="26">
        <v>1.1006200592050133</v>
      </c>
      <c r="F653" s="30"/>
      <c r="H653" s="34">
        <f t="shared" si="28"/>
        <v>0.21682468581629891</v>
      </c>
      <c r="I653" s="35">
        <f t="shared" si="29"/>
        <v>-1.5286661514323889</v>
      </c>
      <c r="N653" s="30"/>
      <c r="X653" s="30"/>
    </row>
    <row r="654" spans="3:24">
      <c r="C654" t="s">
        <v>655</v>
      </c>
      <c r="D654" s="26">
        <v>3.0140276434727564</v>
      </c>
      <c r="F654" s="30"/>
      <c r="H654" s="34">
        <f t="shared" si="28"/>
        <v>0.12155060654860035</v>
      </c>
      <c r="I654" s="35">
        <f t="shared" si="29"/>
        <v>-2.1074245881164506</v>
      </c>
      <c r="N654" s="30"/>
      <c r="X654" s="30"/>
    </row>
    <row r="655" spans="3:24">
      <c r="C655" t="s">
        <v>656</v>
      </c>
      <c r="D655" s="26">
        <v>2.600997516332936</v>
      </c>
      <c r="F655" s="30"/>
      <c r="H655" s="34">
        <f t="shared" si="28"/>
        <v>0.13772543222522227</v>
      </c>
      <c r="I655" s="35">
        <f t="shared" si="29"/>
        <v>-1.9824931973075532</v>
      </c>
      <c r="N655" s="30"/>
      <c r="X655" s="30"/>
    </row>
    <row r="656" spans="3:24">
      <c r="C656" t="s">
        <v>657</v>
      </c>
      <c r="D656" s="26">
        <v>5.6846751519234804</v>
      </c>
      <c r="F656" s="30"/>
      <c r="H656" s="34">
        <f t="shared" si="28"/>
        <v>5.4191600227828388E-2</v>
      </c>
      <c r="I656" s="35">
        <f t="shared" si="29"/>
        <v>-2.9152293598931061</v>
      </c>
      <c r="N656" s="30"/>
      <c r="X656" s="30"/>
    </row>
    <row r="657" spans="3:24">
      <c r="C657" t="s">
        <v>658</v>
      </c>
      <c r="D657" s="26">
        <v>6.3603229200176816</v>
      </c>
      <c r="F657" s="30"/>
      <c r="H657" s="34">
        <f t="shared" si="28"/>
        <v>4.417500766749962E-2</v>
      </c>
      <c r="I657" s="35">
        <f t="shared" si="29"/>
        <v>-3.1195960872053763</v>
      </c>
      <c r="N657" s="30"/>
      <c r="X657" s="30"/>
    </row>
    <row r="658" spans="3:24">
      <c r="C658" t="s">
        <v>659</v>
      </c>
      <c r="D658" s="26">
        <v>2.3116690528090702</v>
      </c>
      <c r="F658" s="30"/>
      <c r="H658" s="34">
        <f t="shared" si="28"/>
        <v>0.15032156721399237</v>
      </c>
      <c r="I658" s="35">
        <f t="shared" si="29"/>
        <v>-1.8949784980798099</v>
      </c>
      <c r="N658" s="30"/>
      <c r="X658" s="30"/>
    </row>
    <row r="659" spans="3:24">
      <c r="C659" t="s">
        <v>660</v>
      </c>
      <c r="D659" s="26">
        <v>6.2941679500250682</v>
      </c>
      <c r="F659" s="30"/>
      <c r="H659" s="34">
        <f t="shared" si="28"/>
        <v>4.5067863558514554E-2</v>
      </c>
      <c r="I659" s="35">
        <f t="shared" si="29"/>
        <v>-3.0995858461429844</v>
      </c>
      <c r="N659" s="30"/>
      <c r="X659" s="30"/>
    </row>
    <row r="660" spans="3:24">
      <c r="C660" t="s">
        <v>661</v>
      </c>
      <c r="D660" s="26">
        <v>0.72270721477272737</v>
      </c>
      <c r="F660" s="30"/>
      <c r="H660" s="34">
        <f t="shared" si="28"/>
        <v>0.24308189657551121</v>
      </c>
      <c r="I660" s="35">
        <f t="shared" si="29"/>
        <v>-1.4143568694765736</v>
      </c>
      <c r="N660" s="30"/>
      <c r="X660" s="30"/>
    </row>
    <row r="661" spans="3:24">
      <c r="C661" t="s">
        <v>662</v>
      </c>
      <c r="D661" s="26">
        <v>2.0763016421805345</v>
      </c>
      <c r="F661" s="30"/>
      <c r="H661" s="34">
        <f t="shared" si="28"/>
        <v>0.16141353256113203</v>
      </c>
      <c r="I661" s="35">
        <f t="shared" si="29"/>
        <v>-1.8237856817965621</v>
      </c>
      <c r="N661" s="30"/>
      <c r="X661" s="30"/>
    </row>
    <row r="662" spans="3:24">
      <c r="C662" t="s">
        <v>663</v>
      </c>
      <c r="D662" s="26">
        <v>0.63961611458573309</v>
      </c>
      <c r="F662" s="30"/>
      <c r="H662" s="34">
        <f t="shared" si="28"/>
        <v>0.24926869493317344</v>
      </c>
      <c r="I662" s="35">
        <f t="shared" si="29"/>
        <v>-1.3892238682059701</v>
      </c>
      <c r="N662" s="30"/>
      <c r="X662" s="30"/>
    </row>
    <row r="663" spans="3:24">
      <c r="C663" t="s">
        <v>664</v>
      </c>
      <c r="D663" s="26">
        <v>3.7396152852391293</v>
      </c>
      <c r="F663" s="30"/>
      <c r="H663" s="34">
        <f t="shared" si="28"/>
        <v>9.7598135309221304E-2</v>
      </c>
      <c r="I663" s="35">
        <f t="shared" si="29"/>
        <v>-2.3268968911839076</v>
      </c>
      <c r="N663" s="30"/>
      <c r="X663" s="30"/>
    </row>
    <row r="664" spans="3:24">
      <c r="C664" t="s">
        <v>665</v>
      </c>
      <c r="D664" s="26">
        <v>1.357513029706408</v>
      </c>
      <c r="F664" s="30"/>
      <c r="H664" s="34">
        <f t="shared" si="28"/>
        <v>0.20061454134757067</v>
      </c>
      <c r="I664" s="35">
        <f t="shared" si="29"/>
        <v>-1.6063699168114789</v>
      </c>
      <c r="N664" s="30"/>
      <c r="X664" s="30"/>
    </row>
    <row r="665" spans="3:24">
      <c r="C665" t="s">
        <v>666</v>
      </c>
      <c r="D665" s="26">
        <v>1.4899860382406118</v>
      </c>
      <c r="F665" s="30"/>
      <c r="H665" s="34">
        <f t="shared" si="28"/>
        <v>0.19273487808402323</v>
      </c>
      <c r="I665" s="35">
        <f t="shared" si="29"/>
        <v>-1.6464397231363197</v>
      </c>
      <c r="N665" s="30"/>
      <c r="X665" s="30"/>
    </row>
    <row r="666" spans="3:24">
      <c r="C666" t="s">
        <v>667</v>
      </c>
      <c r="D666" s="26">
        <v>0.87125823631436317</v>
      </c>
      <c r="F666" s="30"/>
      <c r="H666" s="34">
        <f t="shared" si="28"/>
        <v>0.23240124966582129</v>
      </c>
      <c r="I666" s="35">
        <f t="shared" si="29"/>
        <v>-1.4592898767992972</v>
      </c>
      <c r="N666" s="30"/>
      <c r="X666" s="30"/>
    </row>
    <row r="667" spans="3:24">
      <c r="C667" t="s">
        <v>668</v>
      </c>
      <c r="D667" s="26">
        <v>2.2324810609715788</v>
      </c>
      <c r="F667" s="30"/>
      <c r="H667" s="34">
        <f t="shared" si="28"/>
        <v>0.15396559810046881</v>
      </c>
      <c r="I667" s="35">
        <f t="shared" si="29"/>
        <v>-1.8710260904815323</v>
      </c>
      <c r="N667" s="30"/>
      <c r="X667" s="30"/>
    </row>
    <row r="668" spans="3:24">
      <c r="C668" t="s">
        <v>669</v>
      </c>
      <c r="D668" s="26">
        <v>2.9137559363181396</v>
      </c>
      <c r="F668" s="30"/>
      <c r="H668" s="34">
        <f t="shared" si="28"/>
        <v>0.12529367734804747</v>
      </c>
      <c r="I668" s="35">
        <f t="shared" si="29"/>
        <v>-2.0770948784646217</v>
      </c>
      <c r="N668" s="30"/>
      <c r="X668" s="30"/>
    </row>
    <row r="669" spans="3:24">
      <c r="C669" t="s">
        <v>670</v>
      </c>
      <c r="D669" s="26">
        <v>4.8785255608308935</v>
      </c>
      <c r="F669" s="30"/>
      <c r="H669" s="34">
        <f t="shared" si="28"/>
        <v>6.9156096517404342E-2</v>
      </c>
      <c r="I669" s="35">
        <f t="shared" si="29"/>
        <v>-2.6713890610929969</v>
      </c>
      <c r="N669" s="30"/>
      <c r="X669" s="30"/>
    </row>
    <row r="670" spans="3:24">
      <c r="C670" t="s">
        <v>671</v>
      </c>
      <c r="D670" s="26">
        <v>2.4446374687548036</v>
      </c>
      <c r="F670" s="30"/>
      <c r="H670" s="34">
        <f t="shared" si="28"/>
        <v>0.14439565357318421</v>
      </c>
      <c r="I670" s="35">
        <f t="shared" si="29"/>
        <v>-1.9351981528851192</v>
      </c>
      <c r="N670" s="30"/>
      <c r="X670" s="30"/>
    </row>
    <row r="671" spans="3:24">
      <c r="C671" t="s">
        <v>672</v>
      </c>
      <c r="D671" s="26">
        <v>20.789441496942253</v>
      </c>
      <c r="F671" s="30"/>
      <c r="H671" s="34">
        <f t="shared" si="28"/>
        <v>5.6197829454830055E-4</v>
      </c>
      <c r="I671" s="35">
        <f t="shared" si="29"/>
        <v>-7.4840473306166011</v>
      </c>
      <c r="N671" s="30"/>
      <c r="X671" s="30"/>
    </row>
    <row r="672" spans="3:24">
      <c r="C672" t="s">
        <v>673</v>
      </c>
      <c r="D672" s="26">
        <v>0.48234647517346335</v>
      </c>
      <c r="F672" s="30"/>
      <c r="H672" s="34">
        <f t="shared" si="28"/>
        <v>0.26141301360680874</v>
      </c>
      <c r="I672" s="35">
        <f t="shared" si="29"/>
        <v>-1.341653694766449</v>
      </c>
      <c r="N672" s="30"/>
      <c r="X672" s="30"/>
    </row>
    <row r="673" spans="3:24">
      <c r="C673" t="s">
        <v>674</v>
      </c>
      <c r="D673" s="26">
        <v>1.8448094628412679</v>
      </c>
      <c r="F673" s="30"/>
      <c r="H673" s="34">
        <f t="shared" si="28"/>
        <v>0.17312090996597271</v>
      </c>
      <c r="I673" s="35">
        <f t="shared" si="29"/>
        <v>-1.7537650270648868</v>
      </c>
      <c r="N673" s="30"/>
      <c r="X673" s="30"/>
    </row>
    <row r="674" spans="3:24">
      <c r="C674" t="s">
        <v>675</v>
      </c>
      <c r="D674" s="26">
        <v>7.2368094553884674</v>
      </c>
      <c r="F674" s="30"/>
      <c r="H674" s="34">
        <f t="shared" si="28"/>
        <v>3.3887415056801692E-2</v>
      </c>
      <c r="I674" s="35">
        <f t="shared" si="29"/>
        <v>-3.3847115707838311</v>
      </c>
      <c r="N674" s="30"/>
      <c r="X674" s="30"/>
    </row>
    <row r="675" spans="3:24">
      <c r="C675" t="s">
        <v>676</v>
      </c>
      <c r="D675" s="26">
        <v>2.3047466298080903</v>
      </c>
      <c r="F675" s="30"/>
      <c r="H675" s="34">
        <f t="shared" si="28"/>
        <v>0.15063664952929301</v>
      </c>
      <c r="I675" s="35">
        <f t="shared" si="29"/>
        <v>-1.892884636454585</v>
      </c>
      <c r="N675" s="30"/>
      <c r="X675" s="30"/>
    </row>
    <row r="676" spans="3:24">
      <c r="C676" t="s">
        <v>677</v>
      </c>
      <c r="D676" s="26">
        <v>8.2735348865993927</v>
      </c>
      <c r="F676" s="30"/>
      <c r="H676" s="34">
        <f t="shared" si="28"/>
        <v>2.4765707262860131E-2</v>
      </c>
      <c r="I676" s="35">
        <f t="shared" si="29"/>
        <v>-3.6982953543810244</v>
      </c>
      <c r="N676" s="30"/>
      <c r="X676" s="30"/>
    </row>
    <row r="677" spans="3:24">
      <c r="C677" t="s">
        <v>678</v>
      </c>
      <c r="D677" s="26">
        <v>2.5245618453290901</v>
      </c>
      <c r="F677" s="30"/>
      <c r="H677" s="34">
        <f t="shared" si="28"/>
        <v>0.14094672475211165</v>
      </c>
      <c r="I677" s="35">
        <f t="shared" si="29"/>
        <v>-1.9593732986404782</v>
      </c>
      <c r="N677" s="30"/>
      <c r="X677" s="30"/>
    </row>
    <row r="678" spans="3:24">
      <c r="C678" t="s">
        <v>679</v>
      </c>
      <c r="D678" s="26">
        <v>0.13460715010226351</v>
      </c>
      <c r="F678" s="30"/>
      <c r="H678" s="34">
        <f t="shared" si="28"/>
        <v>0.29040721374758699</v>
      </c>
      <c r="I678" s="35">
        <f t="shared" si="29"/>
        <v>-1.2364711556114165</v>
      </c>
      <c r="N678" s="30"/>
      <c r="X678" s="30"/>
    </row>
    <row r="679" spans="3:24">
      <c r="C679" t="s">
        <v>680</v>
      </c>
      <c r="D679" s="26">
        <v>1.1833637478373089</v>
      </c>
      <c r="F679" s="30"/>
      <c r="H679" s="34">
        <f t="shared" si="28"/>
        <v>0.21146536150336462</v>
      </c>
      <c r="I679" s="35">
        <f t="shared" si="29"/>
        <v>-1.5536940693062626</v>
      </c>
      <c r="N679" s="30"/>
      <c r="X679" s="30"/>
    </row>
    <row r="680" spans="3:24">
      <c r="C680" t="s">
        <v>681</v>
      </c>
      <c r="D680" s="26">
        <v>0.47068462834403946</v>
      </c>
      <c r="F680" s="30"/>
      <c r="H680" s="34">
        <f t="shared" si="28"/>
        <v>0.26233675536208539</v>
      </c>
      <c r="I680" s="35">
        <f t="shared" si="29"/>
        <v>-1.3381262747356411</v>
      </c>
      <c r="N680" s="30"/>
      <c r="X680" s="30"/>
    </row>
    <row r="681" spans="3:24">
      <c r="C681" t="s">
        <v>682</v>
      </c>
      <c r="D681" s="26">
        <v>1.7935006362085506</v>
      </c>
      <c r="F681" s="30"/>
      <c r="H681" s="34">
        <f t="shared" si="28"/>
        <v>0.17582864310832583</v>
      </c>
      <c r="I681" s="35">
        <f t="shared" si="29"/>
        <v>-1.7382453769212352</v>
      </c>
      <c r="N681" s="30"/>
      <c r="X681" s="30"/>
    </row>
    <row r="682" spans="3:24">
      <c r="C682" t="s">
        <v>683</v>
      </c>
      <c r="D682" s="26">
        <v>1.2364342391643024</v>
      </c>
      <c r="F682" s="30"/>
      <c r="H682" s="34">
        <f t="shared" si="28"/>
        <v>0.20809791196930355</v>
      </c>
      <c r="I682" s="35">
        <f t="shared" si="29"/>
        <v>-1.5697465794180694</v>
      </c>
      <c r="N682" s="30"/>
      <c r="X682" s="30"/>
    </row>
    <row r="683" spans="3:24">
      <c r="C683" t="s">
        <v>684</v>
      </c>
      <c r="D683" s="26">
        <v>1.1642743564067084</v>
      </c>
      <c r="F683" s="30"/>
      <c r="H683" s="34">
        <f t="shared" si="28"/>
        <v>0.21268990888097855</v>
      </c>
      <c r="I683" s="35">
        <f t="shared" si="29"/>
        <v>-1.5479200008681191</v>
      </c>
      <c r="N683" s="30"/>
      <c r="X683" s="30"/>
    </row>
    <row r="684" spans="3:24">
      <c r="C684" t="s">
        <v>685</v>
      </c>
      <c r="D684" s="26">
        <v>3.1075857646367746</v>
      </c>
      <c r="F684" s="30"/>
      <c r="H684" s="34">
        <f t="shared" si="28"/>
        <v>0.11815905904711611</v>
      </c>
      <c r="I684" s="35">
        <f t="shared" si="29"/>
        <v>-2.1357236041699004</v>
      </c>
      <c r="N684" s="30"/>
      <c r="X684" s="30"/>
    </row>
    <row r="685" spans="3:24">
      <c r="C685" t="s">
        <v>686</v>
      </c>
      <c r="D685" s="26">
        <v>1.5235174196488186</v>
      </c>
      <c r="F685" s="30"/>
      <c r="H685" s="34">
        <f t="shared" si="28"/>
        <v>0.19078996110649121</v>
      </c>
      <c r="I685" s="35">
        <f t="shared" si="29"/>
        <v>-1.6565821360980084</v>
      </c>
      <c r="N685" s="30"/>
      <c r="X685" s="30"/>
    </row>
    <row r="686" spans="3:24">
      <c r="C686" t="s">
        <v>687</v>
      </c>
      <c r="D686" s="26">
        <v>0.25143068897658166</v>
      </c>
      <c r="F686" s="30"/>
      <c r="H686" s="34">
        <f t="shared" si="28"/>
        <v>0.28032450941508241</v>
      </c>
      <c r="I686" s="35">
        <f t="shared" si="29"/>
        <v>-1.2718073846943985</v>
      </c>
      <c r="N686" s="30"/>
      <c r="X686" s="30"/>
    </row>
    <row r="687" spans="3:24">
      <c r="C687" t="s">
        <v>688</v>
      </c>
      <c r="D687" s="26">
        <v>3.4774785241271062</v>
      </c>
      <c r="F687" s="30"/>
      <c r="H687" s="34">
        <f t="shared" si="28"/>
        <v>0.10565174598518388</v>
      </c>
      <c r="I687" s="35">
        <f t="shared" si="29"/>
        <v>-2.2476070089308915</v>
      </c>
      <c r="N687" s="30"/>
      <c r="X687" s="30"/>
    </row>
    <row r="688" spans="3:24">
      <c r="C688" t="s">
        <v>689</v>
      </c>
      <c r="D688" s="26">
        <v>14.406017084086793</v>
      </c>
      <c r="F688" s="30"/>
      <c r="H688" s="34">
        <f t="shared" si="28"/>
        <v>3.874961941081403E-3</v>
      </c>
      <c r="I688" s="35">
        <f t="shared" si="29"/>
        <v>-5.5532194378814719</v>
      </c>
      <c r="N688" s="30"/>
      <c r="X688" s="30"/>
    </row>
    <row r="689" spans="3:24">
      <c r="C689" t="s">
        <v>690</v>
      </c>
      <c r="D689" s="26">
        <v>2.1469255639752682</v>
      </c>
      <c r="F689" s="30"/>
      <c r="H689" s="34">
        <f t="shared" si="28"/>
        <v>0.15800198698641524</v>
      </c>
      <c r="I689" s="35">
        <f t="shared" si="29"/>
        <v>-1.8451476701708582</v>
      </c>
      <c r="N689" s="30"/>
      <c r="X689" s="30"/>
    </row>
    <row r="690" spans="3:24">
      <c r="C690" t="s">
        <v>691</v>
      </c>
      <c r="D690" s="26">
        <v>9.1942545968904135</v>
      </c>
      <c r="F690" s="30"/>
      <c r="H690" s="34">
        <f t="shared" si="28"/>
        <v>1.8745711390168514E-2</v>
      </c>
      <c r="I690" s="35">
        <f t="shared" si="29"/>
        <v>-3.976790278585145</v>
      </c>
      <c r="N690" s="30"/>
      <c r="X690" s="30"/>
    </row>
    <row r="691" spans="3:24">
      <c r="C691" t="s">
        <v>692</v>
      </c>
      <c r="D691" s="26">
        <v>6.1253531013544054</v>
      </c>
      <c r="F691" s="30"/>
      <c r="H691" s="34">
        <f t="shared" si="28"/>
        <v>4.7428899942281222E-2</v>
      </c>
      <c r="I691" s="35">
        <f t="shared" si="29"/>
        <v>-3.0485235326510685</v>
      </c>
      <c r="N691" s="30"/>
      <c r="X691" s="30"/>
    </row>
    <row r="692" spans="3:24">
      <c r="C692" t="s">
        <v>693</v>
      </c>
      <c r="D692" s="26">
        <v>0.70531406583788603</v>
      </c>
      <c r="F692" s="30"/>
      <c r="H692" s="34">
        <f t="shared" si="28"/>
        <v>0.24436411964860469</v>
      </c>
      <c r="I692" s="35">
        <f t="shared" si="29"/>
        <v>-1.4090958724107581</v>
      </c>
      <c r="N692" s="30"/>
      <c r="X692" s="30"/>
    </row>
    <row r="693" spans="3:24">
      <c r="C693" t="s">
        <v>694</v>
      </c>
      <c r="D693" s="26">
        <v>5.4574532037818182</v>
      </c>
      <c r="F693" s="30"/>
      <c r="H693" s="34">
        <f t="shared" si="28"/>
        <v>5.8047110716129786E-2</v>
      </c>
      <c r="I693" s="35">
        <f t="shared" si="29"/>
        <v>-2.846500344408879</v>
      </c>
      <c r="N693" s="30"/>
      <c r="X693" s="30"/>
    </row>
    <row r="694" spans="3:24">
      <c r="C694" t="s">
        <v>695</v>
      </c>
      <c r="D694" s="26">
        <v>20.122166017565323</v>
      </c>
      <c r="F694" s="30"/>
      <c r="H694" s="34">
        <f t="shared" si="28"/>
        <v>6.8766207316296735E-4</v>
      </c>
      <c r="I694" s="35">
        <f t="shared" si="29"/>
        <v>-7.2822130134240135</v>
      </c>
      <c r="N694" s="30"/>
      <c r="X694" s="30"/>
    </row>
    <row r="695" spans="3:24">
      <c r="C695" t="s">
        <v>696</v>
      </c>
      <c r="D695" s="26">
        <v>1.7572892531469351</v>
      </c>
      <c r="F695" s="30"/>
      <c r="H695" s="34">
        <f t="shared" si="28"/>
        <v>0.17776508815069478</v>
      </c>
      <c r="I695" s="35">
        <f t="shared" si="29"/>
        <v>-1.7272923297904386</v>
      </c>
      <c r="N695" s="30"/>
      <c r="X695" s="30"/>
    </row>
    <row r="696" spans="3:24">
      <c r="C696" t="s">
        <v>697</v>
      </c>
      <c r="D696" s="26">
        <v>1.1379036672914935</v>
      </c>
      <c r="F696" s="30"/>
      <c r="H696" s="34">
        <f t="shared" si="28"/>
        <v>0.21439320999311215</v>
      </c>
      <c r="I696" s="35">
        <f t="shared" si="29"/>
        <v>-1.5399435200952347</v>
      </c>
      <c r="N696" s="30"/>
      <c r="X696" s="30"/>
    </row>
    <row r="697" spans="3:24">
      <c r="C697" t="s">
        <v>698</v>
      </c>
      <c r="D697" s="26">
        <v>0.81869463071712445</v>
      </c>
      <c r="F697" s="30"/>
      <c r="H697" s="34">
        <f t="shared" si="28"/>
        <v>0.236125771205659</v>
      </c>
      <c r="I697" s="35">
        <f t="shared" si="29"/>
        <v>-1.443390687075129</v>
      </c>
      <c r="N697" s="30"/>
      <c r="X697" s="30"/>
    </row>
    <row r="698" spans="3:24">
      <c r="C698" t="s">
        <v>699</v>
      </c>
      <c r="D698" s="26">
        <v>4.2949329936574134</v>
      </c>
      <c r="F698" s="30"/>
      <c r="H698" s="34">
        <f t="shared" si="28"/>
        <v>8.2507444474464037E-2</v>
      </c>
      <c r="I698" s="35">
        <f t="shared" si="29"/>
        <v>-2.4948667536584201</v>
      </c>
      <c r="N698" s="30"/>
      <c r="X698" s="30"/>
    </row>
    <row r="699" spans="3:24">
      <c r="C699" t="s">
        <v>700</v>
      </c>
      <c r="D699" s="26">
        <v>0.5014722905972735</v>
      </c>
      <c r="F699" s="30"/>
      <c r="H699" s="34">
        <f t="shared" si="28"/>
        <v>0.25990508285517661</v>
      </c>
      <c r="I699" s="35">
        <f t="shared" si="29"/>
        <v>-1.3474387805610308</v>
      </c>
      <c r="N699" s="30"/>
      <c r="X699" s="30"/>
    </row>
    <row r="700" spans="3:24">
      <c r="C700" t="s">
        <v>701</v>
      </c>
      <c r="D700" s="26">
        <v>18.057913116773346</v>
      </c>
      <c r="F700" s="30"/>
      <c r="H700" s="34">
        <f t="shared" si="28"/>
        <v>1.2839325554915982E-3</v>
      </c>
      <c r="I700" s="35">
        <f t="shared" si="29"/>
        <v>-6.6578276019696547</v>
      </c>
      <c r="N700" s="30"/>
      <c r="X700" s="30"/>
    </row>
    <row r="701" spans="3:24">
      <c r="C701" t="s">
        <v>702</v>
      </c>
      <c r="D701" s="26">
        <v>0.42234537195288036</v>
      </c>
      <c r="F701" s="30"/>
      <c r="H701" s="34">
        <f t="shared" si="28"/>
        <v>0.26620067266936165</v>
      </c>
      <c r="I701" s="35">
        <f t="shared" si="29"/>
        <v>-1.3235048460920809</v>
      </c>
      <c r="N701" s="30"/>
      <c r="X701" s="30"/>
    </row>
    <row r="702" spans="3:24">
      <c r="C702" t="s">
        <v>703</v>
      </c>
      <c r="D702" s="26">
        <v>1.4628884524405934</v>
      </c>
      <c r="F702" s="30"/>
      <c r="H702" s="34">
        <f t="shared" si="28"/>
        <v>0.19432109211663537</v>
      </c>
      <c r="I702" s="35">
        <f t="shared" si="29"/>
        <v>-1.6382433741072482</v>
      </c>
      <c r="N702" s="30"/>
      <c r="X702" s="30"/>
    </row>
    <row r="703" spans="3:24">
      <c r="C703" t="s">
        <v>704</v>
      </c>
      <c r="D703" s="26">
        <v>0.8660500836651015</v>
      </c>
      <c r="F703" s="30"/>
      <c r="H703" s="34">
        <f t="shared" si="28"/>
        <v>0.23276764854176299</v>
      </c>
      <c r="I703" s="35">
        <f t="shared" si="29"/>
        <v>-1.4577145395266313</v>
      </c>
      <c r="N703" s="30"/>
      <c r="X703" s="30"/>
    </row>
    <row r="704" spans="3:24">
      <c r="C704" t="s">
        <v>705</v>
      </c>
      <c r="D704" s="26">
        <v>0.81205832826545365</v>
      </c>
      <c r="F704" s="30"/>
      <c r="H704" s="34">
        <f t="shared" si="28"/>
        <v>0.23660022656906629</v>
      </c>
      <c r="I704" s="35">
        <f t="shared" si="29"/>
        <v>-1.4413833698344787</v>
      </c>
      <c r="N704" s="30"/>
      <c r="X704" s="30"/>
    </row>
    <row r="705" spans="3:24">
      <c r="C705" t="s">
        <v>706</v>
      </c>
      <c r="D705" s="26">
        <v>0.14287334968080201</v>
      </c>
      <c r="F705" s="30"/>
      <c r="H705" s="34">
        <f t="shared" si="28"/>
        <v>0.28968200955547629</v>
      </c>
      <c r="I705" s="35">
        <f t="shared" si="29"/>
        <v>-1.2389714763923776</v>
      </c>
      <c r="N705" s="30"/>
      <c r="X705" s="30"/>
    </row>
    <row r="706" spans="3:24">
      <c r="C706" t="s">
        <v>707</v>
      </c>
      <c r="D706" s="26">
        <v>0.26888738652847993</v>
      </c>
      <c r="F706" s="30"/>
      <c r="H706" s="34">
        <f t="shared" si="28"/>
        <v>0.27884823558291899</v>
      </c>
      <c r="I706" s="35">
        <f t="shared" si="29"/>
        <v>-1.2770876036440217</v>
      </c>
      <c r="N706" s="30"/>
      <c r="X706" s="30"/>
    </row>
    <row r="707" spans="3:24">
      <c r="C707" t="s">
        <v>708</v>
      </c>
      <c r="D707" s="26">
        <v>5.5796533100976555</v>
      </c>
      <c r="F707" s="30"/>
      <c r="H707" s="34">
        <f t="shared" si="28"/>
        <v>5.5940712631889107E-2</v>
      </c>
      <c r="I707" s="35">
        <f t="shared" si="29"/>
        <v>-2.8834628520708554</v>
      </c>
      <c r="N707" s="30"/>
      <c r="X707" s="30"/>
    </row>
    <row r="708" spans="3:24">
      <c r="C708" t="s">
        <v>709</v>
      </c>
      <c r="D708" s="26">
        <v>3.4193548104001064</v>
      </c>
      <c r="F708" s="30"/>
      <c r="H708" s="34">
        <f t="shared" si="28"/>
        <v>0.10752563184027221</v>
      </c>
      <c r="I708" s="35">
        <f t="shared" si="29"/>
        <v>-2.2300260241122367</v>
      </c>
      <c r="N708" s="30"/>
      <c r="X708" s="30"/>
    </row>
    <row r="709" spans="3:24">
      <c r="C709" t="s">
        <v>710</v>
      </c>
      <c r="D709" s="26">
        <v>3.8160181732493115</v>
      </c>
      <c r="F709" s="30"/>
      <c r="H709" s="34">
        <f t="shared" si="28"/>
        <v>9.5368506668607786E-2</v>
      </c>
      <c r="I709" s="35">
        <f t="shared" si="29"/>
        <v>-2.350006873806791</v>
      </c>
      <c r="N709" s="30"/>
      <c r="X709" s="30"/>
    </row>
    <row r="710" spans="3:24">
      <c r="C710" t="s">
        <v>711</v>
      </c>
      <c r="D710" s="26">
        <v>4.9165592549245858</v>
      </c>
      <c r="F710" s="30"/>
      <c r="H710" s="34">
        <f t="shared" si="28"/>
        <v>6.8365066246604336E-2</v>
      </c>
      <c r="I710" s="35">
        <f t="shared" si="29"/>
        <v>-2.682893312208114</v>
      </c>
      <c r="N710" s="30"/>
      <c r="X710" s="30"/>
    </row>
    <row r="711" spans="3:24">
      <c r="C711" t="s">
        <v>712</v>
      </c>
      <c r="D711" s="26">
        <v>6.465671758568484</v>
      </c>
      <c r="F711" s="30"/>
      <c r="H711" s="34">
        <f t="shared" si="28"/>
        <v>4.278954407967598E-2</v>
      </c>
      <c r="I711" s="35">
        <f t="shared" si="29"/>
        <v>-3.1514615034436408</v>
      </c>
      <c r="N711" s="30"/>
      <c r="X711" s="30"/>
    </row>
    <row r="712" spans="3:24">
      <c r="C712" t="s">
        <v>713</v>
      </c>
      <c r="D712" s="26">
        <v>2.3697834441249395</v>
      </c>
      <c r="F712" s="30"/>
      <c r="H712" s="34">
        <f t="shared" si="28"/>
        <v>0.14770227848872666</v>
      </c>
      <c r="I712" s="35">
        <f t="shared" si="29"/>
        <v>-1.9125566630998312</v>
      </c>
      <c r="N712" s="30"/>
      <c r="X712" s="30"/>
    </row>
    <row r="713" spans="3:24">
      <c r="C713" t="s">
        <v>714</v>
      </c>
      <c r="D713" s="26">
        <v>0.32490255499296816</v>
      </c>
      <c r="F713" s="30"/>
      <c r="H713" s="34">
        <f t="shared" si="28"/>
        <v>0.27416345326097913</v>
      </c>
      <c r="I713" s="35">
        <f t="shared" si="29"/>
        <v>-1.2940308057080545</v>
      </c>
      <c r="N713" s="30"/>
      <c r="X713" s="30"/>
    </row>
    <row r="714" spans="3:24">
      <c r="C714" t="s">
        <v>715</v>
      </c>
      <c r="D714" s="26">
        <v>6.3496495535442259</v>
      </c>
      <c r="F714" s="30"/>
      <c r="H714" s="34">
        <f t="shared" ref="H714:H777" si="30">lambdagorro2*EXP(-lambdagorro2*D714)</f>
        <v>4.431785401223403E-2</v>
      </c>
      <c r="I714" s="35">
        <f t="shared" si="29"/>
        <v>-3.1163676580169879</v>
      </c>
      <c r="N714" s="30"/>
      <c r="X714" s="30"/>
    </row>
    <row r="715" spans="3:24">
      <c r="C715" t="s">
        <v>716</v>
      </c>
      <c r="D715" s="26">
        <v>2.8893204827603154</v>
      </c>
      <c r="F715" s="30"/>
      <c r="H715" s="34">
        <f t="shared" si="30"/>
        <v>0.12622316870149095</v>
      </c>
      <c r="I715" s="35">
        <f t="shared" ref="I715:I778" si="31">LN(H715)</f>
        <v>-2.0697037585500402</v>
      </c>
      <c r="N715" s="30"/>
      <c r="X715" s="30"/>
    </row>
    <row r="716" spans="3:24">
      <c r="C716" t="s">
        <v>717</v>
      </c>
      <c r="D716" s="26">
        <v>1.0352238138747776</v>
      </c>
      <c r="F716" s="30"/>
      <c r="H716" s="34">
        <f t="shared" si="30"/>
        <v>0.22115634021063316</v>
      </c>
      <c r="I716" s="35">
        <f t="shared" si="31"/>
        <v>-1.5088854058016459</v>
      </c>
      <c r="N716" s="30"/>
      <c r="X716" s="30"/>
    </row>
    <row r="717" spans="3:24">
      <c r="C717" t="s">
        <v>718</v>
      </c>
      <c r="D717" s="26">
        <v>3.8352222739018411</v>
      </c>
      <c r="F717" s="30"/>
      <c r="H717" s="34">
        <f t="shared" si="30"/>
        <v>9.4816139251195003E-2</v>
      </c>
      <c r="I717" s="35">
        <f t="shared" si="31"/>
        <v>-2.3558156389454714</v>
      </c>
      <c r="N717" s="30"/>
      <c r="X717" s="30"/>
    </row>
    <row r="718" spans="3:24">
      <c r="C718" t="s">
        <v>719</v>
      </c>
      <c r="D718" s="26">
        <v>2.9454788479072125</v>
      </c>
      <c r="F718" s="30"/>
      <c r="H718" s="34">
        <f t="shared" si="30"/>
        <v>0.12409718453865866</v>
      </c>
      <c r="I718" s="35">
        <f t="shared" si="31"/>
        <v>-2.0866902740663305</v>
      </c>
      <c r="N718" s="30"/>
      <c r="X718" s="30"/>
    </row>
    <row r="719" spans="3:24">
      <c r="C719" t="s">
        <v>720</v>
      </c>
      <c r="D719" s="26">
        <v>1.1674060175143131</v>
      </c>
      <c r="F719" s="30"/>
      <c r="H719" s="34">
        <f t="shared" si="30"/>
        <v>0.21248853376139884</v>
      </c>
      <c r="I719" s="35">
        <f t="shared" si="31"/>
        <v>-1.5488672508433801</v>
      </c>
      <c r="N719" s="30"/>
      <c r="X719" s="30"/>
    </row>
    <row r="720" spans="3:24">
      <c r="C720" t="s">
        <v>721</v>
      </c>
      <c r="D720" s="26">
        <v>2.2008038457033172</v>
      </c>
      <c r="F720" s="30"/>
      <c r="H720" s="34">
        <f t="shared" si="30"/>
        <v>0.15544792096210261</v>
      </c>
      <c r="I720" s="35">
        <f t="shared" si="31"/>
        <v>-1.8614445168858682</v>
      </c>
      <c r="N720" s="30"/>
      <c r="X720" s="30"/>
    </row>
    <row r="721" spans="3:24">
      <c r="C721" t="s">
        <v>722</v>
      </c>
      <c r="D721" s="26">
        <v>2.1030991306160707</v>
      </c>
      <c r="F721" s="30"/>
      <c r="H721" s="34">
        <f t="shared" si="30"/>
        <v>0.16011047091106476</v>
      </c>
      <c r="I721" s="35">
        <f t="shared" si="31"/>
        <v>-1.8318912588004002</v>
      </c>
      <c r="N721" s="30"/>
      <c r="X721" s="30"/>
    </row>
    <row r="722" spans="3:24">
      <c r="C722" t="s">
        <v>723</v>
      </c>
      <c r="D722" s="26">
        <v>2.691172076843138</v>
      </c>
      <c r="F722" s="30"/>
      <c r="H722" s="34">
        <f t="shared" si="30"/>
        <v>0.1340196604513105</v>
      </c>
      <c r="I722" s="35">
        <f t="shared" si="31"/>
        <v>-2.0097687700076214</v>
      </c>
      <c r="N722" s="30"/>
      <c r="X722" s="30"/>
    </row>
    <row r="723" spans="3:24">
      <c r="C723" t="s">
        <v>724</v>
      </c>
      <c r="D723" s="26">
        <v>5.8450284851938505</v>
      </c>
      <c r="F723" s="30"/>
      <c r="H723" s="34">
        <f t="shared" si="30"/>
        <v>5.1625875221470496E-2</v>
      </c>
      <c r="I723" s="35">
        <f t="shared" si="31"/>
        <v>-2.9637322744021204</v>
      </c>
      <c r="N723" s="30"/>
      <c r="X723" s="30"/>
    </row>
    <row r="724" spans="3:24">
      <c r="C724" t="s">
        <v>725</v>
      </c>
      <c r="D724" s="26">
        <v>1.4327328037899563</v>
      </c>
      <c r="F724" s="30"/>
      <c r="H724" s="34">
        <f t="shared" si="30"/>
        <v>0.19610166862705206</v>
      </c>
      <c r="I724" s="35">
        <f t="shared" si="31"/>
        <v>-1.6291220367540697</v>
      </c>
      <c r="N724" s="30"/>
      <c r="X724" s="30"/>
    </row>
    <row r="725" spans="3:24">
      <c r="C725" t="s">
        <v>726</v>
      </c>
      <c r="D725" s="26">
        <v>1.8833387414565403</v>
      </c>
      <c r="F725" s="30"/>
      <c r="H725" s="34">
        <f t="shared" si="30"/>
        <v>0.17111504340577843</v>
      </c>
      <c r="I725" s="35">
        <f t="shared" si="31"/>
        <v>-1.7654191802318784</v>
      </c>
      <c r="N725" s="30"/>
      <c r="X725" s="30"/>
    </row>
    <row r="726" spans="3:24">
      <c r="C726" t="s">
        <v>727</v>
      </c>
      <c r="D726" s="26">
        <v>4.2833237510830182</v>
      </c>
      <c r="F726" s="30"/>
      <c r="H726" s="34">
        <f t="shared" si="30"/>
        <v>8.2797679353711115E-2</v>
      </c>
      <c r="I726" s="35">
        <f t="shared" si="31"/>
        <v>-2.4913552451127834</v>
      </c>
      <c r="N726" s="30"/>
      <c r="X726" s="30"/>
    </row>
    <row r="727" spans="3:24">
      <c r="C727" t="s">
        <v>728</v>
      </c>
      <c r="D727" s="26">
        <v>0.33584249735968197</v>
      </c>
      <c r="F727" s="30"/>
      <c r="H727" s="34">
        <f t="shared" si="30"/>
        <v>0.27325772882684568</v>
      </c>
      <c r="I727" s="35">
        <f t="shared" si="31"/>
        <v>-1.2973398675062997</v>
      </c>
      <c r="N727" s="30"/>
      <c r="X727" s="30"/>
    </row>
    <row r="728" spans="3:24">
      <c r="C728" t="s">
        <v>729</v>
      </c>
      <c r="D728" s="26">
        <v>0.34450676982736494</v>
      </c>
      <c r="F728" s="30"/>
      <c r="H728" s="34">
        <f t="shared" si="30"/>
        <v>0.2725425322290585</v>
      </c>
      <c r="I728" s="35">
        <f t="shared" si="31"/>
        <v>-1.2999605954837734</v>
      </c>
      <c r="N728" s="30"/>
      <c r="X728" s="30"/>
    </row>
    <row r="729" spans="3:24">
      <c r="C729" t="s">
        <v>730</v>
      </c>
      <c r="D729" s="26">
        <v>0.38138587543837638</v>
      </c>
      <c r="F729" s="30"/>
      <c r="H729" s="34">
        <f t="shared" si="30"/>
        <v>0.26951920969425552</v>
      </c>
      <c r="I729" s="35">
        <f t="shared" si="31"/>
        <v>-1.3111156121593783</v>
      </c>
      <c r="N729" s="30"/>
      <c r="X729" s="30"/>
    </row>
    <row r="730" spans="3:24">
      <c r="C730" t="s">
        <v>731</v>
      </c>
      <c r="D730" s="26">
        <v>2.2466006919408428</v>
      </c>
      <c r="F730" s="30"/>
      <c r="H730" s="34">
        <f t="shared" si="30"/>
        <v>0.1533094380089163</v>
      </c>
      <c r="I730" s="35">
        <f t="shared" si="31"/>
        <v>-1.8752969293835611</v>
      </c>
      <c r="N730" s="30"/>
      <c r="X730" s="30"/>
    </row>
    <row r="731" spans="3:24">
      <c r="C731" t="s">
        <v>732</v>
      </c>
      <c r="D731" s="26">
        <v>1.2357005960346259</v>
      </c>
      <c r="F731" s="30"/>
      <c r="H731" s="34">
        <f t="shared" si="30"/>
        <v>0.20814409586982643</v>
      </c>
      <c r="I731" s="35">
        <f t="shared" si="31"/>
        <v>-1.5695246705292853</v>
      </c>
      <c r="N731" s="30"/>
      <c r="X731" s="30"/>
    </row>
    <row r="732" spans="3:24">
      <c r="C732" t="s">
        <v>733</v>
      </c>
      <c r="D732" s="26">
        <v>1.8451177921887745</v>
      </c>
      <c r="F732" s="30"/>
      <c r="H732" s="34">
        <f t="shared" si="30"/>
        <v>0.17310476511716089</v>
      </c>
      <c r="I732" s="35">
        <f t="shared" si="31"/>
        <v>-1.7538582890612402</v>
      </c>
      <c r="N732" s="30"/>
      <c r="X732" s="30"/>
    </row>
    <row r="733" spans="3:24">
      <c r="C733" t="s">
        <v>734</v>
      </c>
      <c r="D733" s="26">
        <v>1.0671630621913548</v>
      </c>
      <c r="F733" s="30"/>
      <c r="H733" s="34">
        <f t="shared" si="30"/>
        <v>0.21903007322985055</v>
      </c>
      <c r="I733" s="35">
        <f t="shared" si="31"/>
        <v>-1.5185462379090093</v>
      </c>
      <c r="N733" s="30"/>
      <c r="X733" s="30"/>
    </row>
    <row r="734" spans="3:24">
      <c r="C734" t="s">
        <v>735</v>
      </c>
      <c r="D734" s="26">
        <v>0.47329101837969662</v>
      </c>
      <c r="F734" s="30"/>
      <c r="H734" s="34">
        <f t="shared" si="30"/>
        <v>0.26213001883687786</v>
      </c>
      <c r="I734" s="35">
        <f t="shared" si="31"/>
        <v>-1.338914643212294</v>
      </c>
      <c r="N734" s="30"/>
      <c r="X734" s="30"/>
    </row>
    <row r="735" spans="3:24">
      <c r="C735" t="s">
        <v>736</v>
      </c>
      <c r="D735" s="26">
        <v>1.5065384692493504</v>
      </c>
      <c r="F735" s="30"/>
      <c r="H735" s="34">
        <f t="shared" si="30"/>
        <v>0.19177232385592713</v>
      </c>
      <c r="I735" s="35">
        <f t="shared" si="31"/>
        <v>-1.6514464238375739</v>
      </c>
      <c r="N735" s="30"/>
      <c r="X735" s="30"/>
    </row>
    <row r="736" spans="3:24">
      <c r="C736" t="s">
        <v>737</v>
      </c>
      <c r="D736" s="26">
        <v>0.64602757620665874</v>
      </c>
      <c r="F736" s="30"/>
      <c r="H736" s="34">
        <f t="shared" si="30"/>
        <v>0.24878575448231882</v>
      </c>
      <c r="I736" s="35">
        <f t="shared" si="31"/>
        <v>-1.3911631766602151</v>
      </c>
      <c r="N736" s="30"/>
      <c r="X736" s="30"/>
    </row>
    <row r="737" spans="3:24">
      <c r="C737" t="s">
        <v>738</v>
      </c>
      <c r="D737" s="26">
        <v>1.7226396724549722</v>
      </c>
      <c r="F737" s="30"/>
      <c r="H737" s="34">
        <f t="shared" si="30"/>
        <v>0.17963797754187008</v>
      </c>
      <c r="I737" s="35">
        <f t="shared" si="31"/>
        <v>-1.7168116892212661</v>
      </c>
      <c r="N737" s="30"/>
      <c r="X737" s="30"/>
    </row>
    <row r="738" spans="3:24">
      <c r="C738" t="s">
        <v>739</v>
      </c>
      <c r="D738" s="26">
        <v>4.9764920147120399</v>
      </c>
      <c r="F738" s="30"/>
      <c r="H738" s="34">
        <f t="shared" si="30"/>
        <v>6.7136898119379257E-2</v>
      </c>
      <c r="I738" s="35">
        <f t="shared" si="31"/>
        <v>-2.7010214886854862</v>
      </c>
      <c r="N738" s="30"/>
      <c r="X738" s="30"/>
    </row>
    <row r="739" spans="3:24">
      <c r="C739" t="s">
        <v>740</v>
      </c>
      <c r="D739" s="26">
        <v>4.1895185198835341</v>
      </c>
      <c r="F739" s="30"/>
      <c r="H739" s="34">
        <f t="shared" si="30"/>
        <v>8.5180607343861611E-2</v>
      </c>
      <c r="I739" s="35">
        <f t="shared" si="31"/>
        <v>-2.4629814843896711</v>
      </c>
      <c r="N739" s="30"/>
      <c r="X739" s="30"/>
    </row>
    <row r="740" spans="3:24">
      <c r="C740" t="s">
        <v>741</v>
      </c>
      <c r="D740" s="26">
        <v>2.6310270358390628</v>
      </c>
      <c r="F740" s="30"/>
      <c r="H740" s="34">
        <f t="shared" si="30"/>
        <v>0.13648011075663669</v>
      </c>
      <c r="I740" s="35">
        <f t="shared" si="31"/>
        <v>-1.9915763837162612</v>
      </c>
      <c r="N740" s="30"/>
      <c r="X740" s="30"/>
    </row>
    <row r="741" spans="3:24">
      <c r="C741" t="s">
        <v>742</v>
      </c>
      <c r="D741" s="26">
        <v>0.85770735542552723</v>
      </c>
      <c r="F741" s="30"/>
      <c r="H741" s="34">
        <f t="shared" si="30"/>
        <v>0.23335577218583572</v>
      </c>
      <c r="I741" s="35">
        <f t="shared" si="31"/>
        <v>-1.4551910707198199</v>
      </c>
      <c r="N741" s="30"/>
      <c r="X741" s="30"/>
    </row>
    <row r="742" spans="3:24">
      <c r="C742" t="s">
        <v>743</v>
      </c>
      <c r="D742" s="26">
        <v>4.5951459350574071</v>
      </c>
      <c r="F742" s="30"/>
      <c r="H742" s="34">
        <f t="shared" si="30"/>
        <v>7.5345299501735546E-2</v>
      </c>
      <c r="I742" s="35">
        <f t="shared" si="31"/>
        <v>-2.5856737380487731</v>
      </c>
      <c r="N742" s="30"/>
      <c r="X742" s="30"/>
    </row>
    <row r="743" spans="3:24">
      <c r="C743" t="s">
        <v>744</v>
      </c>
      <c r="D743" s="26">
        <v>1.7734888834216489</v>
      </c>
      <c r="F743" s="30"/>
      <c r="H743" s="34">
        <f t="shared" si="30"/>
        <v>0.17689617206955427</v>
      </c>
      <c r="I743" s="35">
        <f t="shared" si="31"/>
        <v>-1.7321923170016011</v>
      </c>
      <c r="N743" s="30"/>
      <c r="X743" s="30"/>
    </row>
    <row r="744" spans="3:24">
      <c r="C744" t="s">
        <v>745</v>
      </c>
      <c r="D744" s="26">
        <v>2.4826279027175562</v>
      </c>
      <c r="F744" s="30"/>
      <c r="H744" s="34">
        <f t="shared" si="30"/>
        <v>0.14274587623542381</v>
      </c>
      <c r="I744" s="35">
        <f t="shared" si="31"/>
        <v>-1.9466893188813312</v>
      </c>
      <c r="N744" s="30"/>
      <c r="X744" s="30"/>
    </row>
    <row r="745" spans="3:24">
      <c r="C745" t="s">
        <v>746</v>
      </c>
      <c r="D745" s="26">
        <v>6.1146704918599228</v>
      </c>
      <c r="F745" s="30"/>
      <c r="H745" s="34">
        <f t="shared" si="30"/>
        <v>4.7582401253317745E-2</v>
      </c>
      <c r="I745" s="35">
        <f t="shared" si="31"/>
        <v>-3.0452923076775877</v>
      </c>
      <c r="N745" s="30"/>
      <c r="X745" s="30"/>
    </row>
    <row r="746" spans="3:24">
      <c r="C746" t="s">
        <v>747</v>
      </c>
      <c r="D746" s="26">
        <v>0.6099332598420496</v>
      </c>
      <c r="F746" s="30"/>
      <c r="H746" s="34">
        <f t="shared" si="30"/>
        <v>0.25151678821913481</v>
      </c>
      <c r="I746" s="35">
        <f t="shared" si="31"/>
        <v>-1.3802455393078179</v>
      </c>
      <c r="N746" s="30"/>
      <c r="X746" s="30"/>
    </row>
    <row r="747" spans="3:24">
      <c r="C747" t="s">
        <v>748</v>
      </c>
      <c r="D747" s="26">
        <v>3.7356438636536593</v>
      </c>
      <c r="F747" s="30"/>
      <c r="H747" s="34">
        <f t="shared" si="30"/>
        <v>9.7715446172752365E-2</v>
      </c>
      <c r="I747" s="35">
        <f t="shared" si="31"/>
        <v>-2.32569563444848</v>
      </c>
      <c r="N747" s="30"/>
      <c r="X747" s="30"/>
    </row>
    <row r="748" spans="3:24">
      <c r="C748" t="s">
        <v>749</v>
      </c>
      <c r="D748" s="26">
        <v>1.3036797813735344</v>
      </c>
      <c r="F748" s="30"/>
      <c r="H748" s="34">
        <f t="shared" si="30"/>
        <v>0.20390793386620346</v>
      </c>
      <c r="I748" s="35">
        <f t="shared" si="31"/>
        <v>-1.5900866915839158</v>
      </c>
      <c r="N748" s="30"/>
      <c r="X748" s="30"/>
    </row>
    <row r="749" spans="3:24">
      <c r="C749" t="s">
        <v>750</v>
      </c>
      <c r="D749" s="26">
        <v>2.8564133877560236</v>
      </c>
      <c r="F749" s="30"/>
      <c r="H749" s="34">
        <f t="shared" si="30"/>
        <v>0.12748581483435639</v>
      </c>
      <c r="I749" s="35">
        <f t="shared" si="31"/>
        <v>-2.0597501767742128</v>
      </c>
      <c r="N749" s="30"/>
      <c r="X749" s="30"/>
    </row>
    <row r="750" spans="3:24">
      <c r="C750" t="s">
        <v>751</v>
      </c>
      <c r="D750" s="26">
        <v>2.3554008794856638</v>
      </c>
      <c r="F750" s="30"/>
      <c r="H750" s="34">
        <f t="shared" si="30"/>
        <v>0.14834623773964514</v>
      </c>
      <c r="I750" s="35">
        <f t="shared" si="31"/>
        <v>-1.9082062932703312</v>
      </c>
      <c r="N750" s="30"/>
      <c r="X750" s="30"/>
    </row>
    <row r="751" spans="3:24">
      <c r="C751" t="s">
        <v>752</v>
      </c>
      <c r="D751" s="26">
        <v>1.9326396946037268</v>
      </c>
      <c r="F751" s="30"/>
      <c r="H751" s="34">
        <f t="shared" si="30"/>
        <v>0.16858225326731124</v>
      </c>
      <c r="I751" s="35">
        <f t="shared" si="31"/>
        <v>-1.7803314983417806</v>
      </c>
      <c r="N751" s="30"/>
      <c r="X751" s="30"/>
    </row>
    <row r="752" spans="3:24">
      <c r="C752" t="s">
        <v>753</v>
      </c>
      <c r="D752" s="26">
        <v>9.3733141741751805E-2</v>
      </c>
      <c r="F752" s="30"/>
      <c r="H752" s="34">
        <f t="shared" si="30"/>
        <v>0.29401991385711695</v>
      </c>
      <c r="I752" s="35">
        <f t="shared" si="31"/>
        <v>-1.2241077797294324</v>
      </c>
      <c r="N752" s="30"/>
      <c r="X752" s="30"/>
    </row>
    <row r="753" spans="3:24">
      <c r="C753" t="s">
        <v>754</v>
      </c>
      <c r="D753" s="26">
        <v>0.26641913064174177</v>
      </c>
      <c r="F753" s="30"/>
      <c r="H753" s="34">
        <f t="shared" si="30"/>
        <v>0.27905649759280993</v>
      </c>
      <c r="I753" s="35">
        <f t="shared" si="31"/>
        <v>-1.2763410173285441</v>
      </c>
      <c r="N753" s="30"/>
      <c r="X753" s="30"/>
    </row>
    <row r="754" spans="3:24">
      <c r="C754" t="s">
        <v>755</v>
      </c>
      <c r="D754" s="26">
        <v>2.3261915578691115</v>
      </c>
      <c r="F754" s="30"/>
      <c r="H754" s="34">
        <f t="shared" si="30"/>
        <v>0.14966269808086863</v>
      </c>
      <c r="I754" s="35">
        <f t="shared" si="31"/>
        <v>-1.8993711964230133</v>
      </c>
      <c r="N754" s="30"/>
      <c r="X754" s="30"/>
    </row>
    <row r="755" spans="3:24">
      <c r="C755" t="s">
        <v>756</v>
      </c>
      <c r="D755" s="26">
        <v>2.4487635661144451</v>
      </c>
      <c r="F755" s="30"/>
      <c r="H755" s="34">
        <f t="shared" si="30"/>
        <v>0.144215554094689</v>
      </c>
      <c r="I755" s="35">
        <f t="shared" si="31"/>
        <v>-1.93644619521395</v>
      </c>
      <c r="N755" s="30"/>
      <c r="X755" s="30"/>
    </row>
    <row r="756" spans="3:24">
      <c r="C756" t="s">
        <v>757</v>
      </c>
      <c r="D756" s="26">
        <v>0.69578091405730147</v>
      </c>
      <c r="F756" s="30"/>
      <c r="H756" s="34">
        <f t="shared" si="30"/>
        <v>0.24506977086309503</v>
      </c>
      <c r="I756" s="35">
        <f t="shared" si="31"/>
        <v>-1.4062123299462213</v>
      </c>
      <c r="N756" s="30"/>
      <c r="X756" s="30"/>
    </row>
    <row r="757" spans="3:24">
      <c r="C757" t="s">
        <v>758</v>
      </c>
      <c r="D757" s="26">
        <v>0.76282663974947607</v>
      </c>
      <c r="F757" s="30"/>
      <c r="H757" s="34">
        <f t="shared" si="30"/>
        <v>0.24014989152669791</v>
      </c>
      <c r="I757" s="35">
        <f t="shared" si="31"/>
        <v>-1.4264920025611916</v>
      </c>
      <c r="N757" s="30"/>
      <c r="X757" s="30"/>
    </row>
    <row r="758" spans="3:24">
      <c r="C758" t="s">
        <v>759</v>
      </c>
      <c r="D758" s="26">
        <v>0.47626747262772595</v>
      </c>
      <c r="F758" s="30"/>
      <c r="H758" s="34">
        <f t="shared" si="30"/>
        <v>0.26189412840256932</v>
      </c>
      <c r="I758" s="35">
        <f t="shared" si="31"/>
        <v>-1.3398149469539615</v>
      </c>
      <c r="N758" s="30"/>
      <c r="X758" s="30"/>
    </row>
    <row r="759" spans="3:24">
      <c r="C759" t="s">
        <v>760</v>
      </c>
      <c r="D759" s="26">
        <v>5.8090373262240895</v>
      </c>
      <c r="F759" s="30"/>
      <c r="H759" s="34">
        <f t="shared" si="30"/>
        <v>5.2190967283723536E-2</v>
      </c>
      <c r="I759" s="35">
        <f t="shared" si="31"/>
        <v>-2.9528458396084805</v>
      </c>
      <c r="N759" s="30"/>
      <c r="X759" s="30"/>
    </row>
    <row r="760" spans="3:24">
      <c r="C760" t="s">
        <v>761</v>
      </c>
      <c r="D760" s="26">
        <v>0.67681854120146556</v>
      </c>
      <c r="F760" s="30"/>
      <c r="H760" s="34">
        <f t="shared" si="30"/>
        <v>0.24647944374716108</v>
      </c>
      <c r="I760" s="35">
        <f t="shared" si="31"/>
        <v>-1.4004766814831866</v>
      </c>
      <c r="N760" s="30"/>
      <c r="X760" s="30"/>
    </row>
    <row r="761" spans="3:24">
      <c r="C761" t="s">
        <v>762</v>
      </c>
      <c r="D761" s="26">
        <v>1.8196849124822814</v>
      </c>
      <c r="F761" s="30"/>
      <c r="H761" s="34">
        <f t="shared" si="30"/>
        <v>0.17444156361463783</v>
      </c>
      <c r="I761" s="35">
        <f t="shared" si="31"/>
        <v>-1.7461654724233588</v>
      </c>
      <c r="N761" s="30"/>
      <c r="X761" s="30"/>
    </row>
    <row r="762" spans="3:24">
      <c r="C762" t="s">
        <v>763</v>
      </c>
      <c r="D762" s="26">
        <v>1.1437602699128826</v>
      </c>
      <c r="F762" s="30"/>
      <c r="H762" s="34">
        <f t="shared" si="30"/>
        <v>0.21401375347833154</v>
      </c>
      <c r="I762" s="35">
        <f t="shared" si="31"/>
        <v>-1.5417149974350886</v>
      </c>
      <c r="N762" s="30"/>
      <c r="X762" s="30"/>
    </row>
    <row r="763" spans="3:24">
      <c r="C763" t="s">
        <v>764</v>
      </c>
      <c r="D763" s="26">
        <v>1.2856053150201359</v>
      </c>
      <c r="F763" s="30"/>
      <c r="H763" s="34">
        <f t="shared" si="30"/>
        <v>0.205025767450568</v>
      </c>
      <c r="I763" s="35">
        <f t="shared" si="31"/>
        <v>-1.584619612861849</v>
      </c>
      <c r="N763" s="30"/>
      <c r="X763" s="30"/>
    </row>
    <row r="764" spans="3:24">
      <c r="C764" t="s">
        <v>765</v>
      </c>
      <c r="D764" s="26">
        <v>1.0596674246182909</v>
      </c>
      <c r="F764" s="30"/>
      <c r="H764" s="34">
        <f t="shared" si="30"/>
        <v>0.21952723141119709</v>
      </c>
      <c r="I764" s="35">
        <f t="shared" si="31"/>
        <v>-1.516278993063005</v>
      </c>
      <c r="N764" s="30"/>
      <c r="X764" s="30"/>
    </row>
    <row r="765" spans="3:24">
      <c r="C765" t="s">
        <v>766</v>
      </c>
      <c r="D765" s="26">
        <v>2.2640637736344078</v>
      </c>
      <c r="F765" s="30"/>
      <c r="H765" s="34">
        <f t="shared" si="30"/>
        <v>0.15250176955265451</v>
      </c>
      <c r="I765" s="35">
        <f t="shared" si="31"/>
        <v>-1.8805790793780282</v>
      </c>
      <c r="N765" s="30"/>
      <c r="X765" s="30"/>
    </row>
    <row r="766" spans="3:24">
      <c r="C766" t="s">
        <v>767</v>
      </c>
      <c r="D766" s="26">
        <v>0.2207274195024258</v>
      </c>
      <c r="F766" s="30"/>
      <c r="H766" s="34">
        <f t="shared" si="30"/>
        <v>0.28294000349584314</v>
      </c>
      <c r="I766" s="35">
        <f t="shared" si="31"/>
        <v>-1.2625204055959267</v>
      </c>
      <c r="N766" s="30"/>
      <c r="X766" s="30"/>
    </row>
    <row r="767" spans="3:24">
      <c r="C767" t="s">
        <v>768</v>
      </c>
      <c r="D767" s="26">
        <v>23.441728057371236</v>
      </c>
      <c r="F767" s="30"/>
      <c r="H767" s="34">
        <f t="shared" si="30"/>
        <v>2.5194534722703982E-4</v>
      </c>
      <c r="I767" s="35">
        <f t="shared" si="31"/>
        <v>-8.2862983700570449</v>
      </c>
      <c r="N767" s="30"/>
      <c r="X767" s="30"/>
    </row>
    <row r="768" spans="3:24">
      <c r="C768" t="s">
        <v>769</v>
      </c>
      <c r="D768" s="26">
        <v>7.4965820576421045</v>
      </c>
      <c r="F768" s="30"/>
      <c r="H768" s="34">
        <f t="shared" si="30"/>
        <v>3.1326642246899544E-2</v>
      </c>
      <c r="I768" s="35">
        <f t="shared" si="31"/>
        <v>-3.4632863534960063</v>
      </c>
      <c r="N768" s="30"/>
      <c r="X768" s="30"/>
    </row>
    <row r="769" spans="3:24">
      <c r="C769" t="s">
        <v>770</v>
      </c>
      <c r="D769" s="26">
        <v>0.91202738672175809</v>
      </c>
      <c r="F769" s="30"/>
      <c r="H769" s="34">
        <f t="shared" si="30"/>
        <v>0.22955295491084388</v>
      </c>
      <c r="I769" s="35">
        <f t="shared" si="31"/>
        <v>-1.4716215357457372</v>
      </c>
      <c r="N769" s="30"/>
      <c r="X769" s="30"/>
    </row>
    <row r="770" spans="3:24">
      <c r="C770" t="s">
        <v>771</v>
      </c>
      <c r="D770" s="26">
        <v>5.3433384904932044</v>
      </c>
      <c r="F770" s="30"/>
      <c r="H770" s="34">
        <f t="shared" si="30"/>
        <v>6.0085696064587787E-2</v>
      </c>
      <c r="I770" s="35">
        <f t="shared" si="31"/>
        <v>-2.8119834680211211</v>
      </c>
      <c r="N770" s="30"/>
      <c r="X770" s="30"/>
    </row>
    <row r="771" spans="3:24">
      <c r="C771" t="s">
        <v>772</v>
      </c>
      <c r="D771" s="26">
        <v>1.9596507134826555</v>
      </c>
      <c r="F771" s="30"/>
      <c r="H771" s="34">
        <f t="shared" si="30"/>
        <v>0.16721051977104839</v>
      </c>
      <c r="I771" s="35">
        <f t="shared" si="31"/>
        <v>-1.7885016630197863</v>
      </c>
      <c r="N771" s="30"/>
      <c r="X771" s="30"/>
    </row>
    <row r="772" spans="3:24">
      <c r="C772" t="s">
        <v>773</v>
      </c>
      <c r="D772" s="26">
        <v>0.96643766846868495</v>
      </c>
      <c r="F772" s="30"/>
      <c r="H772" s="34">
        <f t="shared" si="30"/>
        <v>0.22580594493327907</v>
      </c>
      <c r="I772" s="35">
        <f t="shared" si="31"/>
        <v>-1.4880792992992573</v>
      </c>
      <c r="N772" s="30"/>
      <c r="X772" s="30"/>
    </row>
    <row r="773" spans="3:24">
      <c r="C773" t="s">
        <v>774</v>
      </c>
      <c r="D773" s="26">
        <v>0.18283588784792759</v>
      </c>
      <c r="F773" s="30"/>
      <c r="H773" s="34">
        <f t="shared" si="30"/>
        <v>0.2862015044885789</v>
      </c>
      <c r="I773" s="35">
        <f t="shared" si="31"/>
        <v>-1.2510591551000922</v>
      </c>
      <c r="N773" s="30"/>
      <c r="X773" s="30"/>
    </row>
    <row r="774" spans="3:24">
      <c r="C774" t="s">
        <v>775</v>
      </c>
      <c r="D774" s="26">
        <v>2.5386592471321108</v>
      </c>
      <c r="F774" s="30"/>
      <c r="H774" s="34">
        <f t="shared" si="30"/>
        <v>0.14034699126570027</v>
      </c>
      <c r="I774" s="35">
        <f t="shared" si="31"/>
        <v>-1.9636374137698982</v>
      </c>
      <c r="N774" s="30"/>
      <c r="X774" s="30"/>
    </row>
    <row r="775" spans="3:24">
      <c r="C775" t="s">
        <v>776</v>
      </c>
      <c r="D775" s="26">
        <v>9.9614031402438893E-2</v>
      </c>
      <c r="F775" s="30"/>
      <c r="H775" s="34">
        <f t="shared" si="30"/>
        <v>0.29349736920001152</v>
      </c>
      <c r="I775" s="35">
        <f t="shared" si="31"/>
        <v>-1.2258866032975606</v>
      </c>
      <c r="N775" s="30"/>
      <c r="X775" s="30"/>
    </row>
    <row r="776" spans="3:24">
      <c r="C776" t="s">
        <v>777</v>
      </c>
      <c r="D776" s="26">
        <v>4.7137515041068081</v>
      </c>
      <c r="F776" s="30"/>
      <c r="H776" s="34">
        <f t="shared" si="30"/>
        <v>7.2690179423259393E-2</v>
      </c>
      <c r="I776" s="35">
        <f t="shared" si="31"/>
        <v>-2.6215489871538011</v>
      </c>
      <c r="N776" s="30"/>
      <c r="X776" s="30"/>
    </row>
    <row r="777" spans="3:24">
      <c r="C777" t="s">
        <v>778</v>
      </c>
      <c r="D777" s="26">
        <v>7.7570048500061493</v>
      </c>
      <c r="F777" s="30"/>
      <c r="H777" s="34">
        <f t="shared" si="30"/>
        <v>2.8953684768693731E-2</v>
      </c>
      <c r="I777" s="35">
        <f t="shared" si="31"/>
        <v>-3.5420578026241296</v>
      </c>
      <c r="N777" s="30"/>
      <c r="X777" s="30"/>
    </row>
    <row r="778" spans="3:24">
      <c r="C778" t="s">
        <v>779</v>
      </c>
      <c r="D778" s="26">
        <v>3.1004433871549195</v>
      </c>
      <c r="F778" s="30"/>
      <c r="H778" s="34">
        <f t="shared" ref="H778:H841" si="32">lambdagorro2*EXP(-lambdagorro2*D778)</f>
        <v>0.1184146049219512</v>
      </c>
      <c r="I778" s="35">
        <f t="shared" si="31"/>
        <v>-2.1335632117581667</v>
      </c>
      <c r="N778" s="30"/>
      <c r="X778" s="30"/>
    </row>
    <row r="779" spans="3:24">
      <c r="C779" t="s">
        <v>780</v>
      </c>
      <c r="D779" s="26">
        <v>2.6777819777314171</v>
      </c>
      <c r="F779" s="30"/>
      <c r="H779" s="34">
        <f t="shared" si="32"/>
        <v>0.13456356404657796</v>
      </c>
      <c r="I779" s="35">
        <f t="shared" ref="I779:I842" si="33">LN(H779)</f>
        <v>-2.0057185964363122</v>
      </c>
      <c r="N779" s="30"/>
      <c r="X779" s="30"/>
    </row>
    <row r="780" spans="3:24">
      <c r="C780" t="s">
        <v>781</v>
      </c>
      <c r="D780" s="26">
        <v>2.8646603401322399</v>
      </c>
      <c r="F780" s="30"/>
      <c r="H780" s="34">
        <f t="shared" si="32"/>
        <v>0.12716819791170458</v>
      </c>
      <c r="I780" s="35">
        <f t="shared" si="33"/>
        <v>-2.0622446757528468</v>
      </c>
      <c r="N780" s="30"/>
      <c r="X780" s="30"/>
    </row>
    <row r="781" spans="3:24">
      <c r="C781" t="s">
        <v>782</v>
      </c>
      <c r="D781" s="26">
        <v>4.840107178030757</v>
      </c>
      <c r="F781" s="30"/>
      <c r="H781" s="34">
        <f t="shared" si="32"/>
        <v>6.9964420049161605E-2</v>
      </c>
      <c r="I781" s="35">
        <f t="shared" si="33"/>
        <v>-2.659768451165371</v>
      </c>
      <c r="N781" s="30"/>
      <c r="X781" s="30"/>
    </row>
    <row r="782" spans="3:24">
      <c r="C782" t="s">
        <v>783</v>
      </c>
      <c r="D782" s="26">
        <v>4.0762362191033903</v>
      </c>
      <c r="F782" s="30"/>
      <c r="H782" s="34">
        <f t="shared" si="32"/>
        <v>8.8149909906784119E-2</v>
      </c>
      <c r="I782" s="35">
        <f t="shared" si="33"/>
        <v>-2.4287163921832029</v>
      </c>
      <c r="N782" s="30"/>
      <c r="X782" s="30"/>
    </row>
    <row r="783" spans="3:24">
      <c r="C783" t="s">
        <v>784</v>
      </c>
      <c r="D783" s="26">
        <v>6.1111537346170985</v>
      </c>
      <c r="F783" s="30"/>
      <c r="H783" s="34">
        <f t="shared" si="32"/>
        <v>4.76330431072578E-2</v>
      </c>
      <c r="I783" s="35">
        <f t="shared" si="33"/>
        <v>-3.0442285756526974</v>
      </c>
      <c r="N783" s="30"/>
      <c r="X783" s="30"/>
    </row>
    <row r="784" spans="3:24">
      <c r="C784" t="s">
        <v>785</v>
      </c>
      <c r="D784" s="26">
        <v>3.4869571952822946</v>
      </c>
      <c r="F784" s="30"/>
      <c r="H784" s="34">
        <f t="shared" si="32"/>
        <v>0.10534926954537849</v>
      </c>
      <c r="I784" s="35">
        <f t="shared" si="33"/>
        <v>-2.2504740723546619</v>
      </c>
      <c r="N784" s="30"/>
      <c r="X784" s="30"/>
    </row>
    <row r="785" spans="3:24">
      <c r="C785" t="s">
        <v>786</v>
      </c>
      <c r="D785" s="26">
        <v>2.3605554842650456</v>
      </c>
      <c r="F785" s="30"/>
      <c r="H785" s="34">
        <f t="shared" si="32"/>
        <v>0.14811512534718788</v>
      </c>
      <c r="I785" s="35">
        <f t="shared" si="33"/>
        <v>-1.9097654336376884</v>
      </c>
      <c r="N785" s="30"/>
      <c r="X785" s="30"/>
    </row>
    <row r="786" spans="3:24">
      <c r="C786" t="s">
        <v>787</v>
      </c>
      <c r="D786" s="26">
        <v>4.5509243985420955</v>
      </c>
      <c r="F786" s="30"/>
      <c r="H786" s="34">
        <f t="shared" si="32"/>
        <v>7.6359882586819833E-2</v>
      </c>
      <c r="I786" s="35">
        <f t="shared" si="33"/>
        <v>-2.5722978177525424</v>
      </c>
      <c r="N786" s="30"/>
      <c r="X786" s="30"/>
    </row>
    <row r="787" spans="3:24">
      <c r="C787" t="s">
        <v>788</v>
      </c>
      <c r="D787" s="26">
        <v>2.145769869957475</v>
      </c>
      <c r="F787" s="30"/>
      <c r="H787" s="34">
        <f t="shared" si="32"/>
        <v>0.15805722921209184</v>
      </c>
      <c r="I787" s="35">
        <f t="shared" si="33"/>
        <v>-1.8447981013343371</v>
      </c>
      <c r="N787" s="30"/>
      <c r="X787" s="30"/>
    </row>
    <row r="788" spans="3:24">
      <c r="C788" t="s">
        <v>789</v>
      </c>
      <c r="D788" s="26">
        <v>3.1124078683138223</v>
      </c>
      <c r="F788" s="30"/>
      <c r="H788" s="34">
        <f t="shared" si="32"/>
        <v>0.11798684176700572</v>
      </c>
      <c r="I788" s="35">
        <f t="shared" si="33"/>
        <v>-2.1371821711833285</v>
      </c>
      <c r="N788" s="30"/>
      <c r="X788" s="30"/>
    </row>
    <row r="789" spans="3:24">
      <c r="C789" t="s">
        <v>790</v>
      </c>
      <c r="D789" s="26">
        <v>2.7683426884740889</v>
      </c>
      <c r="F789" s="30"/>
      <c r="H789" s="34">
        <f t="shared" si="32"/>
        <v>0.13092757516194994</v>
      </c>
      <c r="I789" s="35">
        <f t="shared" si="33"/>
        <v>-2.0331109700243393</v>
      </c>
      <c r="N789" s="30"/>
      <c r="X789" s="30"/>
    </row>
    <row r="790" spans="3:24">
      <c r="C790" t="s">
        <v>791</v>
      </c>
      <c r="D790" s="26">
        <v>0.48595045660448638</v>
      </c>
      <c r="F790" s="30"/>
      <c r="H790" s="34">
        <f t="shared" si="32"/>
        <v>0.26112819858044223</v>
      </c>
      <c r="I790" s="35">
        <f t="shared" si="33"/>
        <v>-1.3427438099494386</v>
      </c>
      <c r="N790" s="30"/>
      <c r="X790" s="30"/>
    </row>
    <row r="791" spans="3:24">
      <c r="C791" t="s">
        <v>792</v>
      </c>
      <c r="D791" s="26">
        <v>0.62167021892309504</v>
      </c>
      <c r="F791" s="30"/>
      <c r="H791" s="34">
        <f t="shared" si="32"/>
        <v>0.25062545162305244</v>
      </c>
      <c r="I791" s="35">
        <f t="shared" si="33"/>
        <v>-1.3837956789356853</v>
      </c>
      <c r="N791" s="30"/>
      <c r="X791" s="30"/>
    </row>
    <row r="792" spans="3:24">
      <c r="C792" t="s">
        <v>793</v>
      </c>
      <c r="D792" s="26">
        <v>0.66913617998715413</v>
      </c>
      <c r="F792" s="30"/>
      <c r="H792" s="34">
        <f t="shared" si="32"/>
        <v>0.24705285994966913</v>
      </c>
      <c r="I792" s="35">
        <f t="shared" si="33"/>
        <v>-1.3981529573571851</v>
      </c>
      <c r="N792" s="30"/>
      <c r="X792" s="30"/>
    </row>
    <row r="793" spans="3:24">
      <c r="C793" t="s">
        <v>794</v>
      </c>
      <c r="D793" s="26">
        <v>3.0193789470479793</v>
      </c>
      <c r="F793" s="30"/>
      <c r="H793" s="34">
        <f t="shared" si="32"/>
        <v>0.12135401939800729</v>
      </c>
      <c r="I793" s="35">
        <f t="shared" si="33"/>
        <v>-2.1090432250011806</v>
      </c>
      <c r="N793" s="30"/>
      <c r="X793" s="30"/>
    </row>
    <row r="794" spans="3:24">
      <c r="C794" t="s">
        <v>795</v>
      </c>
      <c r="D794" s="26">
        <v>3.541364324485583</v>
      </c>
      <c r="F794" s="30"/>
      <c r="H794" s="34">
        <f t="shared" si="32"/>
        <v>0.10362974439114316</v>
      </c>
      <c r="I794" s="35">
        <f t="shared" si="33"/>
        <v>-2.2669308823417582</v>
      </c>
      <c r="N794" s="30"/>
      <c r="X794" s="30"/>
    </row>
    <row r="795" spans="3:24">
      <c r="C795" t="s">
        <v>796</v>
      </c>
      <c r="D795" s="26">
        <v>7.2690243152526</v>
      </c>
      <c r="F795" s="30"/>
      <c r="H795" s="34">
        <f t="shared" si="32"/>
        <v>3.3558812964202524E-2</v>
      </c>
      <c r="I795" s="35">
        <f t="shared" si="33"/>
        <v>-3.3944557685628403</v>
      </c>
      <c r="N795" s="30"/>
      <c r="X795" s="30"/>
    </row>
    <row r="796" spans="3:24">
      <c r="C796" t="s">
        <v>797</v>
      </c>
      <c r="D796" s="26">
        <v>0.96669242988134818</v>
      </c>
      <c r="F796" s="30"/>
      <c r="H796" s="34">
        <f t="shared" si="32"/>
        <v>0.22578854521843672</v>
      </c>
      <c r="I796" s="35">
        <f t="shared" si="33"/>
        <v>-1.4881563583211472</v>
      </c>
      <c r="N796" s="30"/>
      <c r="X796" s="30"/>
    </row>
    <row r="797" spans="3:24">
      <c r="C797" t="s">
        <v>798</v>
      </c>
      <c r="D797" s="26">
        <v>14.377759092821892</v>
      </c>
      <c r="F797" s="30"/>
      <c r="H797" s="34">
        <f t="shared" si="32"/>
        <v>3.9082245205875714E-3</v>
      </c>
      <c r="I797" s="35">
        <f t="shared" si="33"/>
        <v>-5.5446720949197452</v>
      </c>
      <c r="N797" s="30"/>
      <c r="X797" s="30"/>
    </row>
    <row r="798" spans="3:24">
      <c r="C798" t="s">
        <v>799</v>
      </c>
      <c r="D798" s="26">
        <v>3.1974529663431972</v>
      </c>
      <c r="F798" s="30"/>
      <c r="H798" s="34">
        <f t="shared" si="32"/>
        <v>0.11499044874733741</v>
      </c>
      <c r="I798" s="35">
        <f t="shared" si="33"/>
        <v>-2.1629062084390713</v>
      </c>
      <c r="N798" s="30"/>
      <c r="X798" s="30"/>
    </row>
    <row r="799" spans="3:24">
      <c r="C799" t="s">
        <v>800</v>
      </c>
      <c r="D799" s="26">
        <v>2.5778404393320904</v>
      </c>
      <c r="F799" s="30"/>
      <c r="H799" s="34">
        <f t="shared" si="32"/>
        <v>0.13869350857583709</v>
      </c>
      <c r="I799" s="35">
        <f t="shared" si="33"/>
        <v>-1.9754887546611577</v>
      </c>
      <c r="N799" s="30"/>
      <c r="X799" s="30"/>
    </row>
    <row r="800" spans="3:24">
      <c r="C800" t="s">
        <v>801</v>
      </c>
      <c r="D800" s="26">
        <v>4.0373810896713103</v>
      </c>
      <c r="F800" s="30"/>
      <c r="H800" s="34">
        <f t="shared" si="32"/>
        <v>8.9192022503840979E-2</v>
      </c>
      <c r="I800" s="35">
        <f t="shared" si="33"/>
        <v>-2.4169636772090572</v>
      </c>
      <c r="N800" s="30"/>
      <c r="X800" s="30"/>
    </row>
    <row r="801" spans="3:24">
      <c r="C801" t="s">
        <v>802</v>
      </c>
      <c r="D801" s="26">
        <v>1.9041179371513253</v>
      </c>
      <c r="F801" s="30"/>
      <c r="H801" s="34">
        <f t="shared" si="32"/>
        <v>0.17004292519860817</v>
      </c>
      <c r="I801" s="35">
        <f t="shared" si="33"/>
        <v>-1.7717043726366468</v>
      </c>
      <c r="N801" s="30"/>
      <c r="X801" s="30"/>
    </row>
    <row r="802" spans="3:24">
      <c r="C802" t="s">
        <v>803</v>
      </c>
      <c r="D802" s="26">
        <v>0.48779029484441638</v>
      </c>
      <c r="F802" s="30"/>
      <c r="H802" s="34">
        <f t="shared" si="32"/>
        <v>0.26098291972165427</v>
      </c>
      <c r="I802" s="35">
        <f t="shared" si="33"/>
        <v>-1.3433003154803294</v>
      </c>
      <c r="N802" s="30"/>
      <c r="X802" s="30"/>
    </row>
    <row r="803" spans="3:24">
      <c r="C803" t="s">
        <v>804</v>
      </c>
      <c r="D803" s="26">
        <v>0.40556879251011557</v>
      </c>
      <c r="F803" s="30"/>
      <c r="H803" s="34">
        <f t="shared" si="32"/>
        <v>0.26755494120920148</v>
      </c>
      <c r="I803" s="35">
        <f t="shared" si="33"/>
        <v>-1.3184303460372919</v>
      </c>
      <c r="N803" s="30"/>
      <c r="X803" s="30"/>
    </row>
    <row r="804" spans="3:24">
      <c r="C804" t="s">
        <v>805</v>
      </c>
      <c r="D804" s="26">
        <v>0.77474452707725494</v>
      </c>
      <c r="F804" s="30"/>
      <c r="H804" s="34">
        <f t="shared" si="32"/>
        <v>0.23928574186880944</v>
      </c>
      <c r="I804" s="35">
        <f t="shared" si="33"/>
        <v>-1.4300968685056537</v>
      </c>
      <c r="N804" s="30"/>
      <c r="X804" s="30"/>
    </row>
    <row r="805" spans="3:24">
      <c r="C805" t="s">
        <v>806</v>
      </c>
      <c r="D805" s="26">
        <v>0.12770018467055777</v>
      </c>
      <c r="F805" s="30"/>
      <c r="H805" s="34">
        <f t="shared" si="32"/>
        <v>0.29101456267143927</v>
      </c>
      <c r="I805" s="35">
        <f t="shared" si="33"/>
        <v>-1.234381969518316</v>
      </c>
      <c r="N805" s="30"/>
      <c r="X805" s="30"/>
    </row>
    <row r="806" spans="3:24">
      <c r="C806" t="s">
        <v>807</v>
      </c>
      <c r="D806" s="26">
        <v>1.7471618434309306</v>
      </c>
      <c r="F806" s="30"/>
      <c r="H806" s="34">
        <f t="shared" si="32"/>
        <v>0.17831046921047936</v>
      </c>
      <c r="I806" s="35">
        <f t="shared" si="33"/>
        <v>-1.7242290390085444</v>
      </c>
      <c r="N806" s="30"/>
      <c r="X806" s="30"/>
    </row>
    <row r="807" spans="3:24">
      <c r="C807" t="s">
        <v>808</v>
      </c>
      <c r="D807" s="26">
        <v>1.0302536559492974</v>
      </c>
      <c r="F807" s="30"/>
      <c r="H807" s="34">
        <f t="shared" si="32"/>
        <v>0.22148906558006717</v>
      </c>
      <c r="I807" s="35">
        <f t="shared" si="33"/>
        <v>-1.5073820560424651</v>
      </c>
      <c r="N807" s="30"/>
      <c r="X807" s="30"/>
    </row>
    <row r="808" spans="3:24">
      <c r="C808" t="s">
        <v>809</v>
      </c>
      <c r="D808" s="26">
        <v>3.4572619862958631</v>
      </c>
      <c r="F808" s="30"/>
      <c r="H808" s="34">
        <f t="shared" si="32"/>
        <v>0.10629978602154518</v>
      </c>
      <c r="I808" s="35">
        <f t="shared" si="33"/>
        <v>-2.2414920066038508</v>
      </c>
      <c r="N808" s="30"/>
      <c r="X808" s="30"/>
    </row>
    <row r="809" spans="3:24">
      <c r="C809" t="s">
        <v>810</v>
      </c>
      <c r="D809" s="26">
        <v>1.4749633588902775</v>
      </c>
      <c r="F809" s="30"/>
      <c r="H809" s="34">
        <f t="shared" si="32"/>
        <v>0.19361265598561056</v>
      </c>
      <c r="I809" s="35">
        <f t="shared" si="33"/>
        <v>-1.6418957344498044</v>
      </c>
      <c r="N809" s="30"/>
      <c r="X809" s="30"/>
    </row>
    <row r="810" spans="3:24">
      <c r="C810" t="s">
        <v>811</v>
      </c>
      <c r="D810" s="26">
        <v>0.23913181326151881</v>
      </c>
      <c r="F810" s="30"/>
      <c r="H810" s="34">
        <f t="shared" si="32"/>
        <v>0.28136928830384478</v>
      </c>
      <c r="I810" s="35">
        <f t="shared" si="33"/>
        <v>-1.2680872791923887</v>
      </c>
      <c r="N810" s="30"/>
      <c r="X810" s="30"/>
    </row>
    <row r="811" spans="3:24">
      <c r="C811" t="s">
        <v>812</v>
      </c>
      <c r="D811" s="26">
        <v>4.6223401376786644</v>
      </c>
      <c r="F811" s="30"/>
      <c r="H811" s="34">
        <f t="shared" si="32"/>
        <v>7.4728083182519833E-2</v>
      </c>
      <c r="I811" s="35">
        <f t="shared" si="33"/>
        <v>-2.5938993112749666</v>
      </c>
      <c r="N811" s="30"/>
      <c r="X811" s="30"/>
    </row>
    <row r="812" spans="3:24">
      <c r="C812" t="s">
        <v>813</v>
      </c>
      <c r="D812" s="26">
        <v>1.6798347266133324</v>
      </c>
      <c r="F812" s="30"/>
      <c r="H812" s="34">
        <f t="shared" si="32"/>
        <v>0.18197895098130129</v>
      </c>
      <c r="I812" s="35">
        <f t="shared" si="33"/>
        <v>-1.7038642525426693</v>
      </c>
      <c r="N812" s="30"/>
      <c r="X812" s="30"/>
    </row>
    <row r="813" spans="3:24">
      <c r="C813" t="s">
        <v>814</v>
      </c>
      <c r="D813" s="26">
        <v>0.54502570318105126</v>
      </c>
      <c r="F813" s="30"/>
      <c r="H813" s="34">
        <f t="shared" si="32"/>
        <v>0.25650359217094421</v>
      </c>
      <c r="I813" s="35">
        <f t="shared" si="33"/>
        <v>-1.3606126099042912</v>
      </c>
      <c r="N813" s="30"/>
      <c r="X813" s="30"/>
    </row>
    <row r="814" spans="3:24">
      <c r="C814" t="s">
        <v>815</v>
      </c>
      <c r="D814" s="26">
        <v>5.2254251957228082</v>
      </c>
      <c r="F814" s="30"/>
      <c r="H814" s="34">
        <f t="shared" si="32"/>
        <v>6.2267378198411556E-2</v>
      </c>
      <c r="I814" s="35">
        <f t="shared" si="33"/>
        <v>-2.7763176147514437</v>
      </c>
      <c r="N814" s="30"/>
      <c r="X814" s="30"/>
    </row>
    <row r="815" spans="3:24">
      <c r="C815" t="s">
        <v>816</v>
      </c>
      <c r="D815" s="26">
        <v>1.285307867709067</v>
      </c>
      <c r="F815" s="30"/>
      <c r="H815" s="34">
        <f t="shared" si="32"/>
        <v>0.20504421454089264</v>
      </c>
      <c r="I815" s="35">
        <f t="shared" si="33"/>
        <v>-1.5845296424121833</v>
      </c>
      <c r="N815" s="30"/>
      <c r="X815" s="30"/>
    </row>
    <row r="816" spans="3:24">
      <c r="C816" t="s">
        <v>817</v>
      </c>
      <c r="D816" s="26">
        <v>1.5609498392552239</v>
      </c>
      <c r="F816" s="30"/>
      <c r="H816" s="34">
        <f t="shared" si="32"/>
        <v>0.18864194783700999</v>
      </c>
      <c r="I816" s="35">
        <f t="shared" si="33"/>
        <v>-1.6679045165624906</v>
      </c>
      <c r="N816" s="30"/>
      <c r="X816" s="30"/>
    </row>
    <row r="817" spans="3:24">
      <c r="C817" t="s">
        <v>818</v>
      </c>
      <c r="D817" s="26">
        <v>0.74741092935631004</v>
      </c>
      <c r="F817" s="30"/>
      <c r="H817" s="34">
        <f t="shared" si="32"/>
        <v>0.2412722942311476</v>
      </c>
      <c r="I817" s="35">
        <f t="shared" si="33"/>
        <v>-1.4218291317118859</v>
      </c>
      <c r="N817" s="30"/>
      <c r="X817" s="30"/>
    </row>
    <row r="818" spans="3:24">
      <c r="C818" t="s">
        <v>819</v>
      </c>
      <c r="D818" s="26">
        <v>3.2362906368285698</v>
      </c>
      <c r="F818" s="30"/>
      <c r="H818" s="34">
        <f t="shared" si="32"/>
        <v>0.11364750952046668</v>
      </c>
      <c r="I818" s="35">
        <f t="shared" si="33"/>
        <v>-2.1746536425139533</v>
      </c>
      <c r="N818" s="30"/>
      <c r="X818" s="30"/>
    </row>
    <row r="819" spans="3:24">
      <c r="C819" t="s">
        <v>820</v>
      </c>
      <c r="D819" s="26">
        <v>0.41684722394992468</v>
      </c>
      <c r="F819" s="30"/>
      <c r="H819" s="34">
        <f t="shared" si="32"/>
        <v>0.26664374700632165</v>
      </c>
      <c r="I819" s="35">
        <f t="shared" si="33"/>
        <v>-1.3218417924024166</v>
      </c>
      <c r="N819" s="30"/>
      <c r="X819" s="30"/>
    </row>
    <row r="820" spans="3:24">
      <c r="C820" t="s">
        <v>821</v>
      </c>
      <c r="D820" s="26">
        <v>3.0703276020568717</v>
      </c>
      <c r="F820" s="30"/>
      <c r="H820" s="34">
        <f t="shared" si="32"/>
        <v>0.11949820458186151</v>
      </c>
      <c r="I820" s="35">
        <f t="shared" si="33"/>
        <v>-2.1244539321430085</v>
      </c>
      <c r="N820" s="30"/>
      <c r="X820" s="30"/>
    </row>
    <row r="821" spans="3:24">
      <c r="C821" t="s">
        <v>822</v>
      </c>
      <c r="D821" s="26">
        <v>1.2890445144571336</v>
      </c>
      <c r="F821" s="30"/>
      <c r="H821" s="34">
        <f t="shared" si="32"/>
        <v>0.20481259563784215</v>
      </c>
      <c r="I821" s="35">
        <f t="shared" si="33"/>
        <v>-1.5856598855700621</v>
      </c>
      <c r="N821" s="30"/>
      <c r="X821" s="30"/>
    </row>
    <row r="822" spans="3:24">
      <c r="C822" t="s">
        <v>823</v>
      </c>
      <c r="D822" s="26">
        <v>1.1320667761387959</v>
      </c>
      <c r="F822" s="30"/>
      <c r="H822" s="34">
        <f t="shared" si="32"/>
        <v>0.21477205877772132</v>
      </c>
      <c r="I822" s="35">
        <f t="shared" si="33"/>
        <v>-1.5381780049867937</v>
      </c>
      <c r="N822" s="30"/>
      <c r="X822" s="30"/>
    </row>
    <row r="823" spans="3:24">
      <c r="C823" t="s">
        <v>824</v>
      </c>
      <c r="D823" s="26">
        <v>1.2880236582627727</v>
      </c>
      <c r="F823" s="30"/>
      <c r="H823" s="34">
        <f t="shared" si="32"/>
        <v>0.20487584820070748</v>
      </c>
      <c r="I823" s="35">
        <f t="shared" si="33"/>
        <v>-1.5853511018378423</v>
      </c>
      <c r="N823" s="30"/>
      <c r="X823" s="30"/>
    </row>
    <row r="824" spans="3:24">
      <c r="C824" t="s">
        <v>825</v>
      </c>
      <c r="D824" s="26">
        <v>2.9784555518459204</v>
      </c>
      <c r="F824" s="30"/>
      <c r="H824" s="34">
        <f t="shared" si="32"/>
        <v>0.12286551314975311</v>
      </c>
      <c r="I824" s="35">
        <f t="shared" si="33"/>
        <v>-2.0966649108219717</v>
      </c>
      <c r="N824" s="30"/>
      <c r="X824" s="30"/>
    </row>
    <row r="825" spans="3:24">
      <c r="C825" t="s">
        <v>826</v>
      </c>
      <c r="D825" s="26">
        <v>1.8622670917696047</v>
      </c>
      <c r="F825" s="30"/>
      <c r="H825" s="34">
        <f t="shared" si="32"/>
        <v>0.17220915426714226</v>
      </c>
      <c r="I825" s="35">
        <f t="shared" si="33"/>
        <v>-1.7590455277328307</v>
      </c>
      <c r="N825" s="30"/>
      <c r="X825" s="30"/>
    </row>
    <row r="826" spans="3:24">
      <c r="C826" t="s">
        <v>827</v>
      </c>
      <c r="D826" s="26">
        <v>0.13360911712271098</v>
      </c>
      <c r="F826" s="30"/>
      <c r="H826" s="34">
        <f t="shared" si="32"/>
        <v>0.29049489519100891</v>
      </c>
      <c r="I826" s="35">
        <f t="shared" si="33"/>
        <v>-1.2361692753367932</v>
      </c>
      <c r="N826" s="30"/>
      <c r="X826" s="30"/>
    </row>
    <row r="827" spans="3:24">
      <c r="C827" t="s">
        <v>828</v>
      </c>
      <c r="D827" s="26">
        <v>0.16792790412363467</v>
      </c>
      <c r="F827" s="30"/>
      <c r="H827" s="34">
        <f t="shared" si="32"/>
        <v>0.28749498596984635</v>
      </c>
      <c r="I827" s="35">
        <f t="shared" si="33"/>
        <v>-1.2465498590016946</v>
      </c>
      <c r="N827" s="30"/>
      <c r="X827" s="30"/>
    </row>
    <row r="828" spans="3:24">
      <c r="C828" t="s">
        <v>829</v>
      </c>
      <c r="D828" s="26">
        <v>0.11471968542579136</v>
      </c>
      <c r="F828" s="30"/>
      <c r="H828" s="34">
        <f t="shared" si="32"/>
        <v>0.29215941328678308</v>
      </c>
      <c r="I828" s="35">
        <f t="shared" si="33"/>
        <v>-1.2304556897690098</v>
      </c>
      <c r="N828" s="30"/>
      <c r="X828" s="30"/>
    </row>
    <row r="829" spans="3:24">
      <c r="C829" t="s">
        <v>830</v>
      </c>
      <c r="D829" s="26">
        <v>5.1160260914118574</v>
      </c>
      <c r="F829" s="30"/>
      <c r="H829" s="34">
        <f t="shared" si="32"/>
        <v>6.436230821571079E-2</v>
      </c>
      <c r="I829" s="35">
        <f t="shared" si="33"/>
        <v>-2.7432270933663339</v>
      </c>
      <c r="N829" s="30"/>
      <c r="X829" s="30"/>
    </row>
    <row r="830" spans="3:24">
      <c r="C830" t="s">
        <v>831</v>
      </c>
      <c r="D830" s="26">
        <v>0.81184073624170605</v>
      </c>
      <c r="F830" s="30"/>
      <c r="H830" s="34">
        <f t="shared" si="32"/>
        <v>0.23661579920976067</v>
      </c>
      <c r="I830" s="35">
        <f t="shared" si="33"/>
        <v>-1.4413175536327794</v>
      </c>
      <c r="N830" s="30"/>
      <c r="X830" s="30"/>
    </row>
    <row r="831" spans="3:24">
      <c r="C831" t="s">
        <v>832</v>
      </c>
      <c r="D831" s="26">
        <v>1.8658179519564726</v>
      </c>
      <c r="F831" s="30"/>
      <c r="H831" s="34">
        <f t="shared" si="32"/>
        <v>0.1720242927790446</v>
      </c>
      <c r="I831" s="35">
        <f t="shared" si="33"/>
        <v>-1.7601195750542338</v>
      </c>
      <c r="N831" s="30"/>
      <c r="X831" s="30"/>
    </row>
    <row r="832" spans="3:24">
      <c r="C832" t="s">
        <v>833</v>
      </c>
      <c r="D832" s="26">
        <v>0.96091493092229474</v>
      </c>
      <c r="F832" s="30"/>
      <c r="H832" s="34">
        <f t="shared" si="32"/>
        <v>0.22618346706236028</v>
      </c>
      <c r="I832" s="35">
        <f t="shared" si="33"/>
        <v>-1.4864088078813045</v>
      </c>
      <c r="N832" s="30"/>
      <c r="X832" s="30"/>
    </row>
    <row r="833" spans="3:24">
      <c r="C833" t="s">
        <v>834</v>
      </c>
      <c r="D833" s="26">
        <v>4.0184692675574905</v>
      </c>
      <c r="F833" s="30"/>
      <c r="H833" s="34">
        <f t="shared" si="32"/>
        <v>8.9703694892925248E-2</v>
      </c>
      <c r="I833" s="35">
        <f t="shared" si="33"/>
        <v>-2.411243319094333</v>
      </c>
      <c r="N833" s="30"/>
      <c r="X833" s="30"/>
    </row>
    <row r="834" spans="3:24">
      <c r="C834" t="s">
        <v>835</v>
      </c>
      <c r="D834" s="26">
        <v>7.1602330758480344</v>
      </c>
      <c r="F834" s="30"/>
      <c r="H834" s="34">
        <f t="shared" si="32"/>
        <v>3.4681491820125698E-2</v>
      </c>
      <c r="I834" s="35">
        <f t="shared" si="33"/>
        <v>-3.3615491112670277</v>
      </c>
      <c r="N834" s="30"/>
      <c r="X834" s="30"/>
    </row>
    <row r="835" spans="3:24">
      <c r="C835" t="s">
        <v>836</v>
      </c>
      <c r="D835" s="26">
        <v>4.289414410819921</v>
      </c>
      <c r="F835" s="30"/>
      <c r="H835" s="34">
        <f t="shared" si="32"/>
        <v>8.2645283776618908E-2</v>
      </c>
      <c r="I835" s="35">
        <f t="shared" si="33"/>
        <v>-2.4931975189370781</v>
      </c>
      <c r="N835" s="30"/>
      <c r="X835" s="30"/>
    </row>
    <row r="836" spans="3:24">
      <c r="C836" t="s">
        <v>837</v>
      </c>
      <c r="D836" s="26">
        <v>7.3832429451863568</v>
      </c>
      <c r="F836" s="30"/>
      <c r="H836" s="34">
        <f t="shared" si="32"/>
        <v>3.2419211733844253E-2</v>
      </c>
      <c r="I836" s="35">
        <f t="shared" si="33"/>
        <v>-3.4290040771637784</v>
      </c>
      <c r="N836" s="30"/>
      <c r="X836" s="30"/>
    </row>
    <row r="837" spans="3:24">
      <c r="C837" t="s">
        <v>838</v>
      </c>
      <c r="D837" s="26">
        <v>0.49682790494190332</v>
      </c>
      <c r="F837" s="30"/>
      <c r="H837" s="34">
        <f t="shared" si="32"/>
        <v>0.2602704571401277</v>
      </c>
      <c r="I837" s="35">
        <f t="shared" si="33"/>
        <v>-1.346033968850572</v>
      </c>
      <c r="N837" s="30"/>
      <c r="X837" s="30"/>
    </row>
    <row r="838" spans="3:24">
      <c r="C838" t="s">
        <v>839</v>
      </c>
      <c r="D838" s="26">
        <v>1.0952909293906847</v>
      </c>
      <c r="F838" s="30"/>
      <c r="H838" s="34">
        <f t="shared" si="32"/>
        <v>0.21717447384525565</v>
      </c>
      <c r="I838" s="35">
        <f t="shared" si="33"/>
        <v>-1.5270542215615204</v>
      </c>
      <c r="N838" s="30"/>
      <c r="X838" s="30"/>
    </row>
    <row r="839" spans="3:24">
      <c r="C839" t="s">
        <v>840</v>
      </c>
      <c r="D839" s="26">
        <v>5.5545006373320378</v>
      </c>
      <c r="F839" s="30"/>
      <c r="H839" s="34">
        <f t="shared" si="32"/>
        <v>5.6367936094839498E-2</v>
      </c>
      <c r="I839" s="35">
        <f t="shared" si="33"/>
        <v>-2.8758547910973613</v>
      </c>
      <c r="N839" s="30"/>
      <c r="X839" s="30"/>
    </row>
    <row r="840" spans="3:24">
      <c r="C840" t="s">
        <v>841</v>
      </c>
      <c r="D840" s="26">
        <v>1.7837245991585016</v>
      </c>
      <c r="F840" s="30"/>
      <c r="H840" s="34">
        <f t="shared" si="32"/>
        <v>0.17634933950451245</v>
      </c>
      <c r="I840" s="35">
        <f t="shared" si="33"/>
        <v>-1.7352883676741868</v>
      </c>
      <c r="N840" s="30"/>
      <c r="X840" s="30"/>
    </row>
    <row r="841" spans="3:24">
      <c r="C841" t="s">
        <v>842</v>
      </c>
      <c r="D841" s="26">
        <v>3.9291404343239185</v>
      </c>
      <c r="F841" s="30"/>
      <c r="H841" s="34">
        <f t="shared" si="32"/>
        <v>9.2160509099805998E-2</v>
      </c>
      <c r="I841" s="35">
        <f t="shared" si="33"/>
        <v>-2.3842235579633773</v>
      </c>
      <c r="N841" s="30"/>
      <c r="X841" s="30"/>
    </row>
    <row r="842" spans="3:24">
      <c r="C842" t="s">
        <v>843</v>
      </c>
      <c r="D842" s="26">
        <v>1.3616356748754352</v>
      </c>
      <c r="F842" s="30"/>
      <c r="H842" s="34">
        <f t="shared" ref="H842:H905" si="34">lambdagorro2*EXP(-lambdagorro2*D842)</f>
        <v>0.20036453130376425</v>
      </c>
      <c r="I842" s="35">
        <f t="shared" si="33"/>
        <v>-1.6076169149380919</v>
      </c>
      <c r="N842" s="30"/>
      <c r="X842" s="30"/>
    </row>
    <row r="843" spans="3:24">
      <c r="C843" t="s">
        <v>844</v>
      </c>
      <c r="D843" s="26">
        <v>2.998428500809966</v>
      </c>
      <c r="F843" s="30"/>
      <c r="H843" s="34">
        <f t="shared" si="34"/>
        <v>0.12212548057180762</v>
      </c>
      <c r="I843" s="35">
        <f t="shared" ref="I843:I906" si="35">LN(H843)</f>
        <v>-2.102706233545601</v>
      </c>
      <c r="N843" s="30"/>
      <c r="X843" s="30"/>
    </row>
    <row r="844" spans="3:24">
      <c r="C844" t="s">
        <v>845</v>
      </c>
      <c r="D844" s="26">
        <v>3.8752050274007166</v>
      </c>
      <c r="F844" s="30"/>
      <c r="H844" s="34">
        <f t="shared" si="34"/>
        <v>9.3676358485794725E-2</v>
      </c>
      <c r="I844" s="35">
        <f t="shared" si="35"/>
        <v>-2.3679094322907033</v>
      </c>
      <c r="N844" s="30"/>
      <c r="X844" s="30"/>
    </row>
    <row r="845" spans="3:24">
      <c r="C845" t="s">
        <v>846</v>
      </c>
      <c r="D845" s="26">
        <v>0.65103357365237746</v>
      </c>
      <c r="F845" s="30"/>
      <c r="H845" s="34">
        <f t="shared" si="34"/>
        <v>0.24840933056003564</v>
      </c>
      <c r="I845" s="35">
        <f t="shared" si="35"/>
        <v>-1.3926773669872263</v>
      </c>
      <c r="N845" s="30"/>
      <c r="X845" s="30"/>
    </row>
    <row r="846" spans="3:24">
      <c r="C846" t="s">
        <v>847</v>
      </c>
      <c r="D846" s="26">
        <v>3.2190952133762387</v>
      </c>
      <c r="F846" s="30"/>
      <c r="H846" s="34">
        <f t="shared" si="34"/>
        <v>0.11424015169688864</v>
      </c>
      <c r="I846" s="35">
        <f t="shared" si="35"/>
        <v>-2.1694524525128172</v>
      </c>
      <c r="N846" s="30"/>
      <c r="X846" s="30"/>
    </row>
    <row r="847" spans="3:24">
      <c r="C847" t="s">
        <v>848</v>
      </c>
      <c r="D847" s="26">
        <v>3.5434598496454282</v>
      </c>
      <c r="F847" s="30"/>
      <c r="H847" s="34">
        <f t="shared" si="34"/>
        <v>0.10356408006074347</v>
      </c>
      <c r="I847" s="35">
        <f t="shared" si="35"/>
        <v>-2.267564726837576</v>
      </c>
      <c r="N847" s="30"/>
      <c r="X847" s="30"/>
    </row>
    <row r="848" spans="3:24">
      <c r="C848" t="s">
        <v>849</v>
      </c>
      <c r="D848" s="26">
        <v>2.416339277553305</v>
      </c>
      <c r="F848" s="30"/>
      <c r="H848" s="34">
        <f t="shared" si="34"/>
        <v>0.14563691322748235</v>
      </c>
      <c r="I848" s="35">
        <f t="shared" si="35"/>
        <v>-1.9266386504375346</v>
      </c>
      <c r="N848" s="30"/>
      <c r="X848" s="30"/>
    </row>
    <row r="849" spans="3:24">
      <c r="C849" t="s">
        <v>850</v>
      </c>
      <c r="D849" s="26">
        <v>1.3038772175483768</v>
      </c>
      <c r="F849" s="30"/>
      <c r="H849" s="34">
        <f t="shared" si="34"/>
        <v>0.20389575693847695</v>
      </c>
      <c r="I849" s="35">
        <f t="shared" si="35"/>
        <v>-1.5901464111401862</v>
      </c>
      <c r="N849" s="30"/>
      <c r="X849" s="30"/>
    </row>
    <row r="850" spans="3:24">
      <c r="C850" t="s">
        <v>851</v>
      </c>
      <c r="D850" s="26">
        <v>0.266027871871166</v>
      </c>
      <c r="F850" s="30"/>
      <c r="H850" s="34">
        <f t="shared" si="34"/>
        <v>0.27908952479366994</v>
      </c>
      <c r="I850" s="35">
        <f t="shared" si="35"/>
        <v>-1.2762226712342466</v>
      </c>
      <c r="N850" s="30"/>
      <c r="X850" s="30"/>
    </row>
    <row r="851" spans="3:24">
      <c r="C851" t="s">
        <v>852</v>
      </c>
      <c r="D851" s="26">
        <v>1.4769573479619857</v>
      </c>
      <c r="F851" s="30"/>
      <c r="H851" s="34">
        <f t="shared" si="34"/>
        <v>0.19349591713894976</v>
      </c>
      <c r="I851" s="35">
        <f t="shared" si="35"/>
        <v>-1.6424988667920171</v>
      </c>
      <c r="N851" s="30"/>
      <c r="X851" s="30"/>
    </row>
    <row r="852" spans="3:24">
      <c r="C852" t="s">
        <v>853</v>
      </c>
      <c r="D852" s="26">
        <v>1.0085267839545045</v>
      </c>
      <c r="F852" s="30"/>
      <c r="H852" s="34">
        <f t="shared" si="34"/>
        <v>0.22294944995992252</v>
      </c>
      <c r="I852" s="35">
        <f t="shared" si="35"/>
        <v>-1.5008102150122888</v>
      </c>
      <c r="N852" s="30"/>
      <c r="X852" s="30"/>
    </row>
    <row r="853" spans="3:24">
      <c r="C853" t="s">
        <v>854</v>
      </c>
      <c r="D853" s="26">
        <v>3.8622593501165614</v>
      </c>
      <c r="F853" s="30"/>
      <c r="H853" s="34">
        <f t="shared" si="34"/>
        <v>9.404389051411266E-2</v>
      </c>
      <c r="I853" s="35">
        <f t="shared" si="35"/>
        <v>-2.3639936853226251</v>
      </c>
      <c r="N853" s="30"/>
      <c r="X853" s="30"/>
    </row>
    <row r="854" spans="3:24">
      <c r="C854" t="s">
        <v>855</v>
      </c>
      <c r="D854" s="26">
        <v>2.0000809760752665</v>
      </c>
      <c r="F854" s="30"/>
      <c r="H854" s="34">
        <f t="shared" si="34"/>
        <v>0.16517812915048294</v>
      </c>
      <c r="I854" s="35">
        <f t="shared" si="35"/>
        <v>-1.8007308167898548</v>
      </c>
      <c r="N854" s="30"/>
      <c r="X854" s="30"/>
    </row>
    <row r="855" spans="3:24">
      <c r="C855" t="s">
        <v>856</v>
      </c>
      <c r="D855" s="26">
        <v>5.863307036171534</v>
      </c>
      <c r="F855" s="30"/>
      <c r="H855" s="34">
        <f t="shared" si="34"/>
        <v>5.1341233194796707E-2</v>
      </c>
      <c r="I855" s="35">
        <f t="shared" si="35"/>
        <v>-2.9692610836718623</v>
      </c>
      <c r="N855" s="30"/>
      <c r="X855" s="30"/>
    </row>
    <row r="856" spans="3:24">
      <c r="C856" t="s">
        <v>857</v>
      </c>
      <c r="D856" s="26">
        <v>1.1970836224619701</v>
      </c>
      <c r="F856" s="30"/>
      <c r="H856" s="34">
        <f t="shared" si="34"/>
        <v>0.21058961503810053</v>
      </c>
      <c r="I856" s="35">
        <f t="shared" si="35"/>
        <v>-1.5578439918081686</v>
      </c>
      <c r="N856" s="30"/>
      <c r="X856" s="30"/>
    </row>
    <row r="857" spans="3:24">
      <c r="C857" t="s">
        <v>858</v>
      </c>
      <c r="D857" s="26">
        <v>7.7066652151584112</v>
      </c>
      <c r="F857" s="30"/>
      <c r="H857" s="34">
        <f t="shared" si="34"/>
        <v>2.9397921365005037E-2</v>
      </c>
      <c r="I857" s="35">
        <f t="shared" si="35"/>
        <v>-3.5268313090075734</v>
      </c>
      <c r="N857" s="30"/>
      <c r="X857" s="30"/>
    </row>
    <row r="858" spans="3:24">
      <c r="C858" t="s">
        <v>859</v>
      </c>
      <c r="D858" s="26">
        <v>3.3983704378249411</v>
      </c>
      <c r="F858" s="30"/>
      <c r="H858" s="34">
        <f t="shared" si="34"/>
        <v>0.10821029483144765</v>
      </c>
      <c r="I858" s="35">
        <f t="shared" si="35"/>
        <v>-2.2236787707793577</v>
      </c>
      <c r="N858" s="30"/>
      <c r="X858" s="30"/>
    </row>
    <row r="859" spans="3:24">
      <c r="C859" t="s">
        <v>860</v>
      </c>
      <c r="D859" s="26">
        <v>0.83703672760348391</v>
      </c>
      <c r="F859" s="30"/>
      <c r="H859" s="34">
        <f t="shared" si="34"/>
        <v>0.23481936560424382</v>
      </c>
      <c r="I859" s="35">
        <f t="shared" si="35"/>
        <v>-1.4489387174094603</v>
      </c>
      <c r="N859" s="30"/>
      <c r="X859" s="30"/>
    </row>
    <row r="860" spans="3:24">
      <c r="C860" t="s">
        <v>861</v>
      </c>
      <c r="D860" s="26">
        <v>0.31738513157164849</v>
      </c>
      <c r="F860" s="30"/>
      <c r="H860" s="34">
        <f t="shared" si="34"/>
        <v>0.27478756488111222</v>
      </c>
      <c r="I860" s="35">
        <f t="shared" si="35"/>
        <v>-1.2917569711821608</v>
      </c>
      <c r="N860" s="30"/>
      <c r="X860" s="30"/>
    </row>
    <row r="861" spans="3:24">
      <c r="C861" t="s">
        <v>862</v>
      </c>
      <c r="D861" s="26">
        <v>0.49347305424472376</v>
      </c>
      <c r="F861" s="30"/>
      <c r="H861" s="34">
        <f t="shared" si="34"/>
        <v>0.26053470305789372</v>
      </c>
      <c r="I861" s="35">
        <f t="shared" si="35"/>
        <v>-1.3450192095484912</v>
      </c>
      <c r="N861" s="30"/>
      <c r="X861" s="30"/>
    </row>
    <row r="862" spans="3:24">
      <c r="C862" t="s">
        <v>863</v>
      </c>
      <c r="D862" s="26">
        <v>0.83816851757654831</v>
      </c>
      <c r="F862" s="30"/>
      <c r="H862" s="34">
        <f t="shared" si="34"/>
        <v>0.23473899166383713</v>
      </c>
      <c r="I862" s="35">
        <f t="shared" si="35"/>
        <v>-1.449281055864085</v>
      </c>
      <c r="N862" s="30"/>
      <c r="X862" s="30"/>
    </row>
    <row r="863" spans="3:24">
      <c r="C863" t="s">
        <v>864</v>
      </c>
      <c r="D863" s="26">
        <v>16.871014009832653</v>
      </c>
      <c r="F863" s="30"/>
      <c r="H863" s="34">
        <f t="shared" si="34"/>
        <v>1.8384728986944232E-3</v>
      </c>
      <c r="I863" s="35">
        <f t="shared" si="35"/>
        <v>-6.2988199983191286</v>
      </c>
      <c r="N863" s="30"/>
      <c r="X863" s="30"/>
    </row>
    <row r="864" spans="3:24">
      <c r="C864" t="s">
        <v>865</v>
      </c>
      <c r="D864" s="26">
        <v>2.3537451182660707</v>
      </c>
      <c r="F864" s="30"/>
      <c r="H864" s="34">
        <f t="shared" si="34"/>
        <v>0.14842055211719812</v>
      </c>
      <c r="I864" s="35">
        <f t="shared" si="35"/>
        <v>-1.9077054664821169</v>
      </c>
      <c r="N864" s="30"/>
      <c r="X864" s="30"/>
    </row>
    <row r="865" spans="3:24">
      <c r="C865" t="s">
        <v>866</v>
      </c>
      <c r="D865" s="26">
        <v>2.4043026214366807</v>
      </c>
      <c r="F865" s="30"/>
      <c r="H865" s="34">
        <f t="shared" si="34"/>
        <v>0.14616811313389358</v>
      </c>
      <c r="I865" s="35">
        <f t="shared" si="35"/>
        <v>-1.9229978598740194</v>
      </c>
      <c r="N865" s="30"/>
      <c r="X865" s="30"/>
    </row>
    <row r="866" spans="3:24">
      <c r="C866" t="s">
        <v>867</v>
      </c>
      <c r="D866" s="26">
        <v>0.2506127094340217</v>
      </c>
      <c r="F866" s="30"/>
      <c r="H866" s="34">
        <f t="shared" si="34"/>
        <v>0.28039387548417999</v>
      </c>
      <c r="I866" s="35">
        <f t="shared" si="35"/>
        <v>-1.2715599661280752</v>
      </c>
      <c r="N866" s="30"/>
      <c r="X866" s="30"/>
    </row>
    <row r="867" spans="3:24">
      <c r="C867" t="s">
        <v>868</v>
      </c>
      <c r="D867" s="26">
        <v>0.20461662209698056</v>
      </c>
      <c r="F867" s="30"/>
      <c r="H867" s="34">
        <f t="shared" si="34"/>
        <v>0.28432216835960122</v>
      </c>
      <c r="I867" s="35">
        <f t="shared" si="35"/>
        <v>-1.257647288129071</v>
      </c>
      <c r="N867" s="30"/>
      <c r="X867" s="30"/>
    </row>
    <row r="868" spans="3:24">
      <c r="C868" t="s">
        <v>869</v>
      </c>
      <c r="D868" s="26">
        <v>0.16277141507018739</v>
      </c>
      <c r="F868" s="30"/>
      <c r="H868" s="34">
        <f t="shared" si="34"/>
        <v>0.28794374474044609</v>
      </c>
      <c r="I868" s="35">
        <f t="shared" si="35"/>
        <v>-1.244990148688069</v>
      </c>
      <c r="N868" s="30"/>
      <c r="X868" s="30"/>
    </row>
    <row r="869" spans="3:24">
      <c r="C869" t="s">
        <v>870</v>
      </c>
      <c r="D869" s="26">
        <v>6.5808212120789973</v>
      </c>
      <c r="F869" s="30"/>
      <c r="H869" s="34">
        <f t="shared" si="34"/>
        <v>4.1324845946337736E-2</v>
      </c>
      <c r="I869" s="35">
        <f t="shared" si="35"/>
        <v>-3.1862913631383138</v>
      </c>
      <c r="N869" s="30"/>
      <c r="X869" s="30"/>
    </row>
    <row r="870" spans="3:24">
      <c r="C870" t="s">
        <v>871</v>
      </c>
      <c r="D870" s="26">
        <v>33.307111752935697</v>
      </c>
      <c r="F870" s="30"/>
      <c r="H870" s="34">
        <f t="shared" si="34"/>
        <v>1.274549393090176E-5</v>
      </c>
      <c r="I870" s="35">
        <f t="shared" si="35"/>
        <v>-11.270332766010586</v>
      </c>
      <c r="N870" s="30"/>
      <c r="X870" s="30"/>
    </row>
    <row r="871" spans="3:24">
      <c r="C871" t="s">
        <v>872</v>
      </c>
      <c r="D871" s="26">
        <v>0.51806278157334007</v>
      </c>
      <c r="F871" s="30"/>
      <c r="H871" s="34">
        <f t="shared" si="34"/>
        <v>0.25860409087333341</v>
      </c>
      <c r="I871" s="35">
        <f t="shared" si="35"/>
        <v>-1.3524569934604034</v>
      </c>
      <c r="N871" s="30"/>
      <c r="X871" s="30"/>
    </row>
    <row r="872" spans="3:24">
      <c r="C872" t="s">
        <v>873</v>
      </c>
      <c r="D872" s="26">
        <v>0.91080551594462789</v>
      </c>
      <c r="F872" s="30"/>
      <c r="H872" s="34">
        <f t="shared" si="34"/>
        <v>0.2296378100727596</v>
      </c>
      <c r="I872" s="35">
        <f t="shared" si="35"/>
        <v>-1.4712519500774164</v>
      </c>
      <c r="N872" s="30"/>
      <c r="X872" s="30"/>
    </row>
    <row r="873" spans="3:24">
      <c r="C873" t="s">
        <v>874</v>
      </c>
      <c r="D873" s="26">
        <v>1.690100499406572</v>
      </c>
      <c r="F873" s="30"/>
      <c r="H873" s="34">
        <f t="shared" si="34"/>
        <v>0.18141475686803857</v>
      </c>
      <c r="I873" s="35">
        <f t="shared" si="35"/>
        <v>-1.706969394730889</v>
      </c>
      <c r="N873" s="30"/>
      <c r="X873" s="30"/>
    </row>
    <row r="874" spans="3:24">
      <c r="C874" t="s">
        <v>875</v>
      </c>
      <c r="D874" s="26">
        <v>1.3939348974278067</v>
      </c>
      <c r="F874" s="30"/>
      <c r="H874" s="34">
        <f t="shared" si="34"/>
        <v>0.19841655792265439</v>
      </c>
      <c r="I874" s="35">
        <f t="shared" si="35"/>
        <v>-1.6173866303422855</v>
      </c>
      <c r="N874" s="30"/>
      <c r="X874" s="30"/>
    </row>
    <row r="875" spans="3:24">
      <c r="C875" t="s">
        <v>876</v>
      </c>
      <c r="D875" s="26">
        <v>1.7424722073185495</v>
      </c>
      <c r="F875" s="30"/>
      <c r="H875" s="34">
        <f t="shared" si="34"/>
        <v>0.17856358188424137</v>
      </c>
      <c r="I875" s="35">
        <f t="shared" si="35"/>
        <v>-1.7228105401548055</v>
      </c>
      <c r="N875" s="30"/>
      <c r="X875" s="30"/>
    </row>
    <row r="876" spans="3:24">
      <c r="C876" t="s">
        <v>877</v>
      </c>
      <c r="D876" s="26">
        <v>4.0407498914382014</v>
      </c>
      <c r="F876" s="30"/>
      <c r="H876" s="34">
        <f t="shared" si="34"/>
        <v>8.9101183981224324E-2</v>
      </c>
      <c r="I876" s="35">
        <f t="shared" si="35"/>
        <v>-2.417982656364432</v>
      </c>
      <c r="N876" s="30"/>
      <c r="X876" s="30"/>
    </row>
    <row r="877" spans="3:24">
      <c r="C877" t="s">
        <v>878</v>
      </c>
      <c r="D877" s="26">
        <v>1.1091442174141357</v>
      </c>
      <c r="F877" s="30"/>
      <c r="H877" s="34">
        <f t="shared" si="34"/>
        <v>0.21626635665608662</v>
      </c>
      <c r="I877" s="35">
        <f t="shared" si="35"/>
        <v>-1.5312444983145286</v>
      </c>
      <c r="N877" s="30"/>
      <c r="X877" s="30"/>
    </row>
    <row r="878" spans="3:24">
      <c r="C878" t="s">
        <v>879</v>
      </c>
      <c r="D878" s="26">
        <v>0.80645475580485604</v>
      </c>
      <c r="F878" s="30"/>
      <c r="H878" s="34">
        <f t="shared" si="34"/>
        <v>0.23700159027328133</v>
      </c>
      <c r="I878" s="35">
        <f t="shared" si="35"/>
        <v>-1.4396884278556727</v>
      </c>
      <c r="N878" s="30"/>
      <c r="X878" s="30"/>
    </row>
    <row r="879" spans="3:24">
      <c r="C879" t="s">
        <v>880</v>
      </c>
      <c r="D879" s="26">
        <v>0.12509344290277416</v>
      </c>
      <c r="F879" s="30"/>
      <c r="H879" s="34">
        <f t="shared" si="34"/>
        <v>0.29124411082459462</v>
      </c>
      <c r="I879" s="35">
        <f t="shared" si="35"/>
        <v>-1.2335934946514002</v>
      </c>
      <c r="N879" s="30"/>
      <c r="X879" s="30"/>
    </row>
    <row r="880" spans="3:24">
      <c r="C880" t="s">
        <v>881</v>
      </c>
      <c r="D880" s="26">
        <v>4.7597470170987384</v>
      </c>
      <c r="F880" s="30"/>
      <c r="H880" s="34">
        <f t="shared" si="34"/>
        <v>7.1685879354985979E-2</v>
      </c>
      <c r="I880" s="35">
        <f t="shared" si="35"/>
        <v>-2.6354614914276246</v>
      </c>
      <c r="N880" s="30"/>
      <c r="X880" s="30"/>
    </row>
    <row r="881" spans="3:24">
      <c r="C881" t="s">
        <v>882</v>
      </c>
      <c r="D881" s="26">
        <v>3.4836835932608188</v>
      </c>
      <c r="F881" s="30"/>
      <c r="H881" s="34">
        <f t="shared" si="34"/>
        <v>0.10545363632576425</v>
      </c>
      <c r="I881" s="35">
        <f t="shared" si="35"/>
        <v>-2.2494838887660458</v>
      </c>
      <c r="N881" s="30"/>
      <c r="X881" s="30"/>
    </row>
    <row r="882" spans="3:24">
      <c r="C882" t="s">
        <v>883</v>
      </c>
      <c r="D882" s="26">
        <v>0.76136089906703996</v>
      </c>
      <c r="F882" s="30"/>
      <c r="H882" s="34">
        <f t="shared" si="34"/>
        <v>0.24025638565341706</v>
      </c>
      <c r="I882" s="35">
        <f t="shared" si="35"/>
        <v>-1.4260486522823874</v>
      </c>
      <c r="N882" s="30"/>
      <c r="X882" s="30"/>
    </row>
    <row r="883" spans="3:24">
      <c r="C883" t="s">
        <v>884</v>
      </c>
      <c r="D883" s="26">
        <v>0.39363394973914567</v>
      </c>
      <c r="F883" s="30"/>
      <c r="H883" s="34">
        <f t="shared" si="34"/>
        <v>0.26852255858370738</v>
      </c>
      <c r="I883" s="35">
        <f t="shared" si="35"/>
        <v>-1.3148203514909182</v>
      </c>
      <c r="N883" s="30"/>
      <c r="X883" s="30"/>
    </row>
    <row r="884" spans="3:24">
      <c r="C884" t="s">
        <v>885</v>
      </c>
      <c r="D884" s="26">
        <v>1.8349646608819992</v>
      </c>
      <c r="F884" s="30"/>
      <c r="H884" s="34">
        <f t="shared" si="34"/>
        <v>0.17363719928161928</v>
      </c>
      <c r="I884" s="35">
        <f t="shared" si="35"/>
        <v>-1.750787218134757</v>
      </c>
      <c r="N884" s="30"/>
      <c r="X884" s="30"/>
    </row>
    <row r="885" spans="3:24">
      <c r="C885" t="s">
        <v>886</v>
      </c>
      <c r="D885" s="26">
        <v>2.3071101365836735</v>
      </c>
      <c r="F885" s="30"/>
      <c r="H885" s="34">
        <f t="shared" si="34"/>
        <v>0.15052899752670626</v>
      </c>
      <c r="I885" s="35">
        <f t="shared" si="35"/>
        <v>-1.8935995387565179</v>
      </c>
      <c r="N885" s="30"/>
      <c r="X885" s="30"/>
    </row>
    <row r="886" spans="3:24">
      <c r="C886" t="s">
        <v>887</v>
      </c>
      <c r="D886" s="26">
        <v>8.9655642051093789</v>
      </c>
      <c r="F886" s="30"/>
      <c r="H886" s="34">
        <f t="shared" si="34"/>
        <v>2.0088312609524313E-2</v>
      </c>
      <c r="I886" s="35">
        <f t="shared" si="35"/>
        <v>-3.907617095244539</v>
      </c>
      <c r="N886" s="30"/>
      <c r="X886" s="30"/>
    </row>
    <row r="887" spans="3:24">
      <c r="C887" t="s">
        <v>888</v>
      </c>
      <c r="D887" s="26">
        <v>5.1974680990307052</v>
      </c>
      <c r="F887" s="30"/>
      <c r="H887" s="34">
        <f t="shared" si="34"/>
        <v>6.2796164328136825E-2</v>
      </c>
      <c r="I887" s="35">
        <f t="shared" si="35"/>
        <v>-2.7678612849507345</v>
      </c>
      <c r="N887" s="30"/>
      <c r="X887" s="30"/>
    </row>
    <row r="888" spans="3:24">
      <c r="C888" t="s">
        <v>889</v>
      </c>
      <c r="D888" s="26">
        <v>4.6716855124855572</v>
      </c>
      <c r="F888" s="30"/>
      <c r="H888" s="34">
        <f t="shared" si="34"/>
        <v>7.3620992786660372E-2</v>
      </c>
      <c r="I888" s="35">
        <f t="shared" si="35"/>
        <v>-2.6088250658374772</v>
      </c>
      <c r="N888" s="30"/>
      <c r="X888" s="30"/>
    </row>
    <row r="889" spans="3:24">
      <c r="C889" t="s">
        <v>890</v>
      </c>
      <c r="D889" s="26">
        <v>3.7288285706042554</v>
      </c>
      <c r="F889" s="30"/>
      <c r="H889" s="34">
        <f t="shared" si="34"/>
        <v>9.7917090177706639E-2</v>
      </c>
      <c r="I889" s="35">
        <f t="shared" si="35"/>
        <v>-2.3236341769821003</v>
      </c>
      <c r="N889" s="30"/>
      <c r="X889" s="30"/>
    </row>
    <row r="890" spans="3:24">
      <c r="C890" t="s">
        <v>891</v>
      </c>
      <c r="D890" s="26">
        <v>1.1922957056354484</v>
      </c>
      <c r="F890" s="30"/>
      <c r="H890" s="34">
        <f t="shared" si="34"/>
        <v>0.21089481741267196</v>
      </c>
      <c r="I890" s="35">
        <f t="shared" si="35"/>
        <v>-1.5563957654708869</v>
      </c>
      <c r="N890" s="30"/>
      <c r="X890" s="30"/>
    </row>
    <row r="891" spans="3:24">
      <c r="C891" t="s">
        <v>892</v>
      </c>
      <c r="D891" s="26">
        <v>5.8842533754523663</v>
      </c>
      <c r="F891" s="30"/>
      <c r="H891" s="34">
        <f t="shared" si="34"/>
        <v>5.1016976307361107E-2</v>
      </c>
      <c r="I891" s="35">
        <f t="shared" si="35"/>
        <v>-2.9755968328745435</v>
      </c>
      <c r="N891" s="30"/>
      <c r="X891" s="30"/>
    </row>
    <row r="892" spans="3:24">
      <c r="C892" t="s">
        <v>893</v>
      </c>
      <c r="D892" s="26">
        <v>1.0235229319877108</v>
      </c>
      <c r="F892" s="30"/>
      <c r="H892" s="34">
        <f t="shared" si="34"/>
        <v>0.22194044949058489</v>
      </c>
      <c r="I892" s="35">
        <f t="shared" si="35"/>
        <v>-1.505346178632033</v>
      </c>
      <c r="N892" s="30"/>
      <c r="X892" s="30"/>
    </row>
    <row r="893" spans="3:24">
      <c r="C893" t="s">
        <v>894</v>
      </c>
      <c r="D893" s="26">
        <v>0.36752285976547361</v>
      </c>
      <c r="F893" s="30"/>
      <c r="H893" s="34">
        <f t="shared" si="34"/>
        <v>0.27065173560443739</v>
      </c>
      <c r="I893" s="35">
        <f t="shared" si="35"/>
        <v>-1.3069223930331739</v>
      </c>
      <c r="N893" s="30"/>
      <c r="X893" s="30"/>
    </row>
    <row r="894" spans="3:24">
      <c r="C894" t="s">
        <v>895</v>
      </c>
      <c r="D894" s="26">
        <v>16.163100098444342</v>
      </c>
      <c r="F894" s="30"/>
      <c r="H894" s="34">
        <f t="shared" si="34"/>
        <v>2.2774621199570504E-3</v>
      </c>
      <c r="I894" s="35">
        <f t="shared" si="35"/>
        <v>-6.0846935612595656</v>
      </c>
      <c r="N894" s="30"/>
      <c r="X894" s="30"/>
    </row>
    <row r="895" spans="3:24">
      <c r="C895" t="s">
        <v>896</v>
      </c>
      <c r="D895" s="26">
        <v>1.9141556278647271</v>
      </c>
      <c r="F895" s="30"/>
      <c r="H895" s="34">
        <f t="shared" si="34"/>
        <v>0.1695274318148132</v>
      </c>
      <c r="I895" s="35">
        <f t="shared" si="35"/>
        <v>-1.7747405256408328</v>
      </c>
      <c r="N895" s="30"/>
      <c r="X895" s="30"/>
    </row>
    <row r="896" spans="3:24">
      <c r="C896" t="s">
        <v>897</v>
      </c>
      <c r="D896" s="26">
        <v>2.0277103204760807</v>
      </c>
      <c r="F896" s="30"/>
      <c r="H896" s="34">
        <f t="shared" si="34"/>
        <v>0.16380345587718118</v>
      </c>
      <c r="I896" s="35">
        <f t="shared" si="35"/>
        <v>-1.8090880096344417</v>
      </c>
      <c r="N896" s="30"/>
      <c r="X896" s="30"/>
    </row>
    <row r="897" spans="3:24">
      <c r="C897" t="s">
        <v>898</v>
      </c>
      <c r="D897" s="26">
        <v>2.2659783294073477</v>
      </c>
      <c r="F897" s="30"/>
      <c r="H897" s="34">
        <f t="shared" si="34"/>
        <v>0.15241348047008163</v>
      </c>
      <c r="I897" s="35">
        <f t="shared" si="35"/>
        <v>-1.8811581851133676</v>
      </c>
      <c r="N897" s="30"/>
      <c r="X897" s="30"/>
    </row>
    <row r="898" spans="3:24">
      <c r="C898" t="s">
        <v>899</v>
      </c>
      <c r="D898" s="26">
        <v>23.929215582873375</v>
      </c>
      <c r="F898" s="30"/>
      <c r="H898" s="34">
        <f t="shared" si="34"/>
        <v>2.1740441375508887E-4</v>
      </c>
      <c r="I898" s="35">
        <f t="shared" si="35"/>
        <v>-8.4337512810219462</v>
      </c>
      <c r="N898" s="30"/>
      <c r="X898" s="30"/>
    </row>
    <row r="899" spans="3:24">
      <c r="C899" t="s">
        <v>900</v>
      </c>
      <c r="D899" s="26">
        <v>2.5767220804934006</v>
      </c>
      <c r="F899" s="30"/>
      <c r="H899" s="34">
        <f t="shared" si="34"/>
        <v>0.13874043317924467</v>
      </c>
      <c r="I899" s="35">
        <f t="shared" si="35"/>
        <v>-1.9751504787922556</v>
      </c>
      <c r="N899" s="30"/>
      <c r="X899" s="30"/>
    </row>
    <row r="900" spans="3:24">
      <c r="C900" t="s">
        <v>901</v>
      </c>
      <c r="D900" s="26">
        <v>1.3928233201900815</v>
      </c>
      <c r="F900" s="30"/>
      <c r="H900" s="34">
        <f t="shared" si="34"/>
        <v>0.19848328166741661</v>
      </c>
      <c r="I900" s="35">
        <f t="shared" si="35"/>
        <v>-1.6170504057398281</v>
      </c>
      <c r="N900" s="30"/>
      <c r="X900" s="30"/>
    </row>
    <row r="901" spans="3:24">
      <c r="C901" t="s">
        <v>902</v>
      </c>
      <c r="D901" s="26">
        <v>0.42126667604137874</v>
      </c>
      <c r="F901" s="30"/>
      <c r="H901" s="34">
        <f t="shared" si="34"/>
        <v>0.26628754248053788</v>
      </c>
      <c r="I901" s="35">
        <f t="shared" si="35"/>
        <v>-1.3231785672769809</v>
      </c>
      <c r="N901" s="30"/>
      <c r="X901" s="30"/>
    </row>
    <row r="902" spans="3:24">
      <c r="C902" t="s">
        <v>903</v>
      </c>
      <c r="D902" s="26">
        <v>1.2288041839765997</v>
      </c>
      <c r="F902" s="30"/>
      <c r="H902" s="34">
        <f t="shared" si="34"/>
        <v>0.20857873636748223</v>
      </c>
      <c r="I902" s="35">
        <f t="shared" si="35"/>
        <v>-1.5674386765705235</v>
      </c>
      <c r="N902" s="30"/>
      <c r="X902" s="30"/>
    </row>
    <row r="903" spans="3:24">
      <c r="C903" t="s">
        <v>904</v>
      </c>
      <c r="D903" s="26">
        <v>0.90328148883341342</v>
      </c>
      <c r="F903" s="30"/>
      <c r="H903" s="34">
        <f t="shared" si="34"/>
        <v>0.23016102229014918</v>
      </c>
      <c r="I903" s="35">
        <f t="shared" si="35"/>
        <v>-1.468976118098773</v>
      </c>
      <c r="N903" s="30"/>
      <c r="X903" s="30"/>
    </row>
    <row r="904" spans="3:24">
      <c r="C904" t="s">
        <v>905</v>
      </c>
      <c r="D904" s="26">
        <v>7.2461913327144192</v>
      </c>
      <c r="F904" s="30"/>
      <c r="H904" s="34">
        <f t="shared" si="34"/>
        <v>3.3791386154579918E-2</v>
      </c>
      <c r="I904" s="35">
        <f t="shared" si="35"/>
        <v>-3.3875493564699415</v>
      </c>
      <c r="N904" s="30"/>
      <c r="X904" s="30"/>
    </row>
    <row r="905" spans="3:24">
      <c r="C905" t="s">
        <v>906</v>
      </c>
      <c r="D905" s="26">
        <v>2.3086577556275838</v>
      </c>
      <c r="F905" s="30"/>
      <c r="H905" s="34">
        <f t="shared" si="34"/>
        <v>0.15045854891612748</v>
      </c>
      <c r="I905" s="35">
        <f t="shared" si="35"/>
        <v>-1.8940676552131477</v>
      </c>
      <c r="N905" s="30"/>
      <c r="X905" s="30"/>
    </row>
    <row r="906" spans="3:24">
      <c r="C906" t="s">
        <v>907</v>
      </c>
      <c r="D906" s="26">
        <v>2.9820428377631485</v>
      </c>
      <c r="F906" s="30"/>
      <c r="H906" s="34">
        <f t="shared" ref="H906:H969" si="36">lambdagorro2*EXP(-lambdagorro2*D906)</f>
        <v>0.12273226835946624</v>
      </c>
      <c r="I906" s="35">
        <f t="shared" si="35"/>
        <v>-2.0977499760252583</v>
      </c>
      <c r="N906" s="30"/>
      <c r="X906" s="30"/>
    </row>
    <row r="907" spans="3:24">
      <c r="C907" t="s">
        <v>908</v>
      </c>
      <c r="D907" s="26">
        <v>3.142932690685444</v>
      </c>
      <c r="F907" s="30"/>
      <c r="H907" s="34">
        <f t="shared" si="36"/>
        <v>0.11690248252109509</v>
      </c>
      <c r="I907" s="35">
        <f t="shared" ref="I907:I970" si="37">LN(H907)</f>
        <v>-2.1464151744499165</v>
      </c>
      <c r="N907" s="30"/>
      <c r="X907" s="30"/>
    </row>
    <row r="908" spans="3:24">
      <c r="C908" t="s">
        <v>909</v>
      </c>
      <c r="D908" s="26">
        <v>8.1097797966467411</v>
      </c>
      <c r="F908" s="30"/>
      <c r="H908" s="34">
        <f t="shared" si="36"/>
        <v>2.6023286877760669E-2</v>
      </c>
      <c r="I908" s="35">
        <f t="shared" si="37"/>
        <v>-3.6487634926703771</v>
      </c>
      <c r="N908" s="30"/>
      <c r="X908" s="30"/>
    </row>
    <row r="909" spans="3:24">
      <c r="C909" t="s">
        <v>910</v>
      </c>
      <c r="D909" s="26">
        <v>2.7610589418770122</v>
      </c>
      <c r="F909" s="30"/>
      <c r="H909" s="34">
        <f t="shared" si="36"/>
        <v>0.13121634663821224</v>
      </c>
      <c r="I909" s="35">
        <f t="shared" si="37"/>
        <v>-2.0309078169541896</v>
      </c>
      <c r="N909" s="30"/>
      <c r="X909" s="30"/>
    </row>
    <row r="910" spans="3:24">
      <c r="C910" t="s">
        <v>911</v>
      </c>
      <c r="D910" s="26">
        <v>0.4009782631058621</v>
      </c>
      <c r="F910" s="30"/>
      <c r="H910" s="34">
        <f t="shared" si="36"/>
        <v>0.26792670504616395</v>
      </c>
      <c r="I910" s="35">
        <f t="shared" si="37"/>
        <v>-1.3170418245098334</v>
      </c>
      <c r="N910" s="30"/>
      <c r="X910" s="30"/>
    </row>
    <row r="911" spans="3:24">
      <c r="C911" t="s">
        <v>912</v>
      </c>
      <c r="D911" s="26">
        <v>4.9573317350062114</v>
      </c>
      <c r="F911" s="30"/>
      <c r="H911" s="34">
        <f t="shared" si="36"/>
        <v>6.7527120386144113E-2</v>
      </c>
      <c r="I911" s="35">
        <f t="shared" si="37"/>
        <v>-2.6952259782985979</v>
      </c>
      <c r="N911" s="30"/>
      <c r="X911" s="30"/>
    </row>
    <row r="912" spans="3:24">
      <c r="C912" t="s">
        <v>913</v>
      </c>
      <c r="D912" s="26">
        <v>1.8715723260922383</v>
      </c>
      <c r="F912" s="30"/>
      <c r="H912" s="34">
        <f t="shared" si="36"/>
        <v>0.17172513533220035</v>
      </c>
      <c r="I912" s="35">
        <f t="shared" si="37"/>
        <v>-1.76186013080738</v>
      </c>
      <c r="N912" s="30"/>
      <c r="X912" s="30"/>
    </row>
    <row r="913" spans="3:24">
      <c r="C913" t="s">
        <v>914</v>
      </c>
      <c r="D913" s="26">
        <v>1.8450691415419784</v>
      </c>
      <c r="F913" s="30"/>
      <c r="H913" s="34">
        <f t="shared" si="36"/>
        <v>0.17310731247924749</v>
      </c>
      <c r="I913" s="35">
        <f t="shared" si="37"/>
        <v>-1.7538435734447064</v>
      </c>
      <c r="N913" s="30"/>
      <c r="X913" s="30"/>
    </row>
    <row r="914" spans="3:24">
      <c r="C914" t="s">
        <v>915</v>
      </c>
      <c r="D914" s="26">
        <v>21.609311437497865</v>
      </c>
      <c r="F914" s="30"/>
      <c r="H914" s="34">
        <f t="shared" si="36"/>
        <v>4.3854957549319676E-4</v>
      </c>
      <c r="I914" s="35">
        <f t="shared" si="37"/>
        <v>-7.7320376955454693</v>
      </c>
      <c r="N914" s="30"/>
      <c r="X914" s="30"/>
    </row>
    <row r="915" spans="3:24">
      <c r="C915" t="s">
        <v>916</v>
      </c>
      <c r="D915" s="26">
        <v>1.9696152152975539</v>
      </c>
      <c r="F915" s="30"/>
      <c r="H915" s="34">
        <f t="shared" si="36"/>
        <v>0.16670730345897947</v>
      </c>
      <c r="I915" s="35">
        <f t="shared" si="37"/>
        <v>-1.7915156781936274</v>
      </c>
      <c r="N915" s="30"/>
      <c r="X915" s="30"/>
    </row>
    <row r="916" spans="3:24">
      <c r="C916" t="s">
        <v>917</v>
      </c>
      <c r="D916" s="26">
        <v>1.4927921159443873</v>
      </c>
      <c r="F916" s="30"/>
      <c r="H916" s="34">
        <f t="shared" si="36"/>
        <v>0.19257136008821957</v>
      </c>
      <c r="I916" s="35">
        <f t="shared" si="37"/>
        <v>-1.6472884921902338</v>
      </c>
      <c r="N916" s="30"/>
      <c r="X916" s="30"/>
    </row>
    <row r="917" spans="3:24">
      <c r="C917" t="s">
        <v>918</v>
      </c>
      <c r="D917" s="26">
        <v>2.872707203841435</v>
      </c>
      <c r="F917" s="30"/>
      <c r="H917" s="34">
        <f t="shared" si="36"/>
        <v>0.12685904981130042</v>
      </c>
      <c r="I917" s="35">
        <f t="shared" si="37"/>
        <v>-2.0646786528619772</v>
      </c>
      <c r="N917" s="30"/>
      <c r="X917" s="30"/>
    </row>
    <row r="918" spans="3:24">
      <c r="C918" t="s">
        <v>919</v>
      </c>
      <c r="D918" s="26">
        <v>2.1606691313220878</v>
      </c>
      <c r="F918" s="30"/>
      <c r="H918" s="34">
        <f t="shared" si="36"/>
        <v>0.15734652202705057</v>
      </c>
      <c r="I918" s="35">
        <f t="shared" si="37"/>
        <v>-1.8493047591348133</v>
      </c>
      <c r="N918" s="30"/>
      <c r="X918" s="30"/>
    </row>
    <row r="919" spans="3:24">
      <c r="C919" t="s">
        <v>920</v>
      </c>
      <c r="D919" s="26">
        <v>1.3014220667245047</v>
      </c>
      <c r="F919" s="30"/>
      <c r="H919" s="34">
        <f t="shared" si="36"/>
        <v>0.20404723072329345</v>
      </c>
      <c r="I919" s="35">
        <f t="shared" si="37"/>
        <v>-1.5894037887818706</v>
      </c>
      <c r="N919" s="30"/>
      <c r="X919" s="30"/>
    </row>
    <row r="920" spans="3:24">
      <c r="C920" t="s">
        <v>921</v>
      </c>
      <c r="D920" s="26">
        <v>15.296853485888825</v>
      </c>
      <c r="F920" s="30"/>
      <c r="H920" s="34">
        <f t="shared" si="36"/>
        <v>2.9596762225852875E-3</v>
      </c>
      <c r="I920" s="35">
        <f t="shared" si="37"/>
        <v>-5.8226754008907902</v>
      </c>
      <c r="N920" s="30"/>
      <c r="X920" s="30"/>
    </row>
    <row r="921" spans="3:24">
      <c r="C921" t="s">
        <v>922</v>
      </c>
      <c r="D921" s="26">
        <v>4.5753727083329574</v>
      </c>
      <c r="F921" s="30"/>
      <c r="H921" s="34">
        <f t="shared" si="36"/>
        <v>7.5797283374741009E-2</v>
      </c>
      <c r="I921" s="35">
        <f t="shared" si="37"/>
        <v>-2.579692826359421</v>
      </c>
      <c r="N921" s="30"/>
      <c r="X921" s="30"/>
    </row>
    <row r="922" spans="3:24">
      <c r="C922" t="s">
        <v>923</v>
      </c>
      <c r="D922" s="26">
        <v>2.5041252810802943</v>
      </c>
      <c r="F922" s="30"/>
      <c r="H922" s="34">
        <f t="shared" si="36"/>
        <v>0.14182069312402878</v>
      </c>
      <c r="I922" s="35">
        <f t="shared" si="37"/>
        <v>-1.9531917437678643</v>
      </c>
      <c r="N922" s="30"/>
      <c r="X922" s="30"/>
    </row>
    <row r="923" spans="3:24">
      <c r="C923" t="s">
        <v>924</v>
      </c>
      <c r="D923" s="26">
        <v>1.9975965486600114</v>
      </c>
      <c r="F923" s="30"/>
      <c r="H923" s="34">
        <f t="shared" si="36"/>
        <v>0.16530230349930466</v>
      </c>
      <c r="I923" s="35">
        <f t="shared" si="37"/>
        <v>-1.7999793389872525</v>
      </c>
      <c r="N923" s="30"/>
      <c r="X923" s="30"/>
    </row>
    <row r="924" spans="3:24">
      <c r="C924" t="s">
        <v>925</v>
      </c>
      <c r="D924" s="26">
        <v>0.45874765045518651</v>
      </c>
      <c r="F924" s="30"/>
      <c r="H924" s="34">
        <f t="shared" si="36"/>
        <v>0.26328567110651169</v>
      </c>
      <c r="I924" s="35">
        <f t="shared" si="37"/>
        <v>-1.3345156343689526</v>
      </c>
      <c r="N924" s="30"/>
      <c r="X924" s="30"/>
    </row>
    <row r="925" spans="3:24">
      <c r="C925" t="s">
        <v>926</v>
      </c>
      <c r="D925" s="26">
        <v>1.0986778756426065</v>
      </c>
      <c r="F925" s="30"/>
      <c r="H925" s="34">
        <f t="shared" si="36"/>
        <v>0.21695209960089534</v>
      </c>
      <c r="I925" s="35">
        <f t="shared" si="37"/>
        <v>-1.5280786889745339</v>
      </c>
      <c r="N925" s="30"/>
      <c r="X925" s="30"/>
    </row>
    <row r="926" spans="3:24">
      <c r="C926" t="s">
        <v>927</v>
      </c>
      <c r="D926" s="26">
        <v>0.10656369094676729</v>
      </c>
      <c r="F926" s="30"/>
      <c r="H926" s="34">
        <f t="shared" si="36"/>
        <v>0.29288105638114786</v>
      </c>
      <c r="I926" s="35">
        <f t="shared" si="37"/>
        <v>-1.2279887033030341</v>
      </c>
      <c r="N926" s="30"/>
      <c r="X926" s="30"/>
    </row>
    <row r="927" spans="3:24">
      <c r="C927" t="s">
        <v>928</v>
      </c>
      <c r="D927" s="26">
        <v>0.76845590999071456</v>
      </c>
      <c r="F927" s="30"/>
      <c r="H927" s="34">
        <f t="shared" si="36"/>
        <v>0.23974133265137373</v>
      </c>
      <c r="I927" s="35">
        <f t="shared" si="37"/>
        <v>-1.4281947174826117</v>
      </c>
      <c r="N927" s="30"/>
      <c r="X927" s="30"/>
    </row>
    <row r="928" spans="3:24">
      <c r="C928" t="s">
        <v>929</v>
      </c>
      <c r="D928" s="26">
        <v>1.9651636787897402</v>
      </c>
      <c r="F928" s="30"/>
      <c r="H928" s="34">
        <f t="shared" si="36"/>
        <v>0.16693192263362769</v>
      </c>
      <c r="I928" s="35">
        <f t="shared" si="37"/>
        <v>-1.7901691985772157</v>
      </c>
      <c r="N928" s="30"/>
      <c r="X928" s="30"/>
    </row>
    <row r="929" spans="3:24">
      <c r="C929" t="s">
        <v>930</v>
      </c>
      <c r="D929" s="26">
        <v>4.1363541172996579</v>
      </c>
      <c r="F929" s="30"/>
      <c r="H929" s="34">
        <f t="shared" si="36"/>
        <v>8.6561462481378679E-2</v>
      </c>
      <c r="I929" s="35">
        <f t="shared" si="37"/>
        <v>-2.446900568446996</v>
      </c>
      <c r="N929" s="30"/>
      <c r="X929" s="30"/>
    </row>
    <row r="930" spans="3:24">
      <c r="C930" t="s">
        <v>931</v>
      </c>
      <c r="D930" s="26">
        <v>1.456284821810742</v>
      </c>
      <c r="F930" s="30"/>
      <c r="H930" s="34">
        <f t="shared" si="36"/>
        <v>0.19470962373702513</v>
      </c>
      <c r="I930" s="35">
        <f t="shared" si="37"/>
        <v>-1.6362459392840585</v>
      </c>
      <c r="N930" s="30"/>
      <c r="X930" s="30"/>
    </row>
    <row r="931" spans="3:24">
      <c r="C931" t="s">
        <v>932</v>
      </c>
      <c r="D931" s="26">
        <v>5.6888022732565764</v>
      </c>
      <c r="F931" s="30"/>
      <c r="H931" s="34">
        <f t="shared" si="36"/>
        <v>5.4123992240360443E-2</v>
      </c>
      <c r="I931" s="35">
        <f t="shared" si="37"/>
        <v>-2.9164777119485632</v>
      </c>
      <c r="N931" s="30"/>
      <c r="X931" s="30"/>
    </row>
    <row r="932" spans="3:24">
      <c r="C932" t="s">
        <v>933</v>
      </c>
      <c r="D932" s="26">
        <v>3.1926995061156527</v>
      </c>
      <c r="F932" s="30"/>
      <c r="H932" s="34">
        <f t="shared" si="36"/>
        <v>0.11515590139817572</v>
      </c>
      <c r="I932" s="35">
        <f t="shared" si="37"/>
        <v>-2.1614684043701664</v>
      </c>
      <c r="N932" s="30"/>
      <c r="X932" s="30"/>
    </row>
    <row r="933" spans="3:24">
      <c r="C933" t="s">
        <v>934</v>
      </c>
      <c r="D933" s="26">
        <v>2.6345006196659564</v>
      </c>
      <c r="F933" s="30"/>
      <c r="H933" s="34">
        <f t="shared" si="36"/>
        <v>0.13633679007556426</v>
      </c>
      <c r="I933" s="35">
        <f t="shared" si="37"/>
        <v>-1.9926270568513911</v>
      </c>
      <c r="N933" s="30"/>
      <c r="X933" s="30"/>
    </row>
    <row r="934" spans="3:24">
      <c r="C934" t="s">
        <v>935</v>
      </c>
      <c r="D934" s="26">
        <v>3.3410572857509755</v>
      </c>
      <c r="F934" s="30"/>
      <c r="H934" s="34">
        <f t="shared" si="36"/>
        <v>0.11010256254725714</v>
      </c>
      <c r="I934" s="35">
        <f t="shared" si="37"/>
        <v>-2.2063429607990401</v>
      </c>
      <c r="N934" s="30"/>
      <c r="X934" s="30"/>
    </row>
    <row r="935" spans="3:24">
      <c r="C935" t="s">
        <v>936</v>
      </c>
      <c r="D935" s="26">
        <v>0.4037172183995259</v>
      </c>
      <c r="F935" s="30"/>
      <c r="H935" s="34">
        <f t="shared" si="36"/>
        <v>0.26770482875185803</v>
      </c>
      <c r="I935" s="35">
        <f t="shared" si="37"/>
        <v>-1.3178702906959938</v>
      </c>
      <c r="N935" s="30"/>
      <c r="X935" s="30"/>
    </row>
    <row r="936" spans="3:24">
      <c r="C936" t="s">
        <v>937</v>
      </c>
      <c r="D936" s="26">
        <v>16.140645755568791</v>
      </c>
      <c r="F936" s="30"/>
      <c r="H936" s="34">
        <f t="shared" si="36"/>
        <v>2.2929830245555795E-3</v>
      </c>
      <c r="I936" s="35">
        <f t="shared" si="37"/>
        <v>-6.077901678293137</v>
      </c>
      <c r="N936" s="30"/>
      <c r="X936" s="30"/>
    </row>
    <row r="937" spans="3:24">
      <c r="C937" t="s">
        <v>938</v>
      </c>
      <c r="D937" s="26">
        <v>14.952216103516896</v>
      </c>
      <c r="F937" s="30"/>
      <c r="H937" s="34">
        <f t="shared" si="36"/>
        <v>3.2848604049776713E-3</v>
      </c>
      <c r="I937" s="35">
        <f t="shared" si="37"/>
        <v>-5.71843112262804</v>
      </c>
      <c r="N937" s="30"/>
      <c r="X937" s="30"/>
    </row>
    <row r="938" spans="3:24">
      <c r="C938" t="s">
        <v>939</v>
      </c>
      <c r="D938" s="26">
        <v>0.54842637701358798</v>
      </c>
      <c r="F938" s="30"/>
      <c r="H938" s="34">
        <f t="shared" si="36"/>
        <v>0.25623988318291563</v>
      </c>
      <c r="I938" s="35">
        <f t="shared" si="37"/>
        <v>-1.3616412295706779</v>
      </c>
      <c r="N938" s="30"/>
      <c r="X938" s="30"/>
    </row>
    <row r="939" spans="3:24">
      <c r="C939" t="s">
        <v>940</v>
      </c>
      <c r="D939" s="26">
        <v>4.1832646529597426</v>
      </c>
      <c r="F939" s="30"/>
      <c r="H939" s="34">
        <f t="shared" si="36"/>
        <v>8.5341890881534613E-2</v>
      </c>
      <c r="I939" s="35">
        <f t="shared" si="37"/>
        <v>-2.4610898444307816</v>
      </c>
      <c r="N939" s="30"/>
      <c r="X939" s="30"/>
    </row>
    <row r="940" spans="3:24">
      <c r="C940" t="s">
        <v>941</v>
      </c>
      <c r="D940" s="26">
        <v>4.5263718759046316</v>
      </c>
      <c r="F940" s="30"/>
      <c r="H940" s="34">
        <f t="shared" si="36"/>
        <v>7.6929082551554936E-2</v>
      </c>
      <c r="I940" s="35">
        <f t="shared" si="37"/>
        <v>-2.5648712873388737</v>
      </c>
      <c r="N940" s="30"/>
      <c r="X940" s="30"/>
    </row>
    <row r="941" spans="3:24">
      <c r="C941" t="s">
        <v>942</v>
      </c>
      <c r="D941" s="26">
        <v>0.23080720643195415</v>
      </c>
      <c r="F941" s="30"/>
      <c r="H941" s="34">
        <f t="shared" si="36"/>
        <v>0.2820786653893041</v>
      </c>
      <c r="I941" s="35">
        <f t="shared" si="37"/>
        <v>-1.2655692916635934</v>
      </c>
      <c r="N941" s="30"/>
      <c r="X941" s="30"/>
    </row>
    <row r="942" spans="3:24">
      <c r="C942" t="s">
        <v>943</v>
      </c>
      <c r="D942" s="26">
        <v>1.063454971826657</v>
      </c>
      <c r="F942" s="30"/>
      <c r="H942" s="34">
        <f t="shared" si="36"/>
        <v>0.21927587639883758</v>
      </c>
      <c r="I942" s="35">
        <f t="shared" si="37"/>
        <v>-1.5174246323503184</v>
      </c>
      <c r="N942" s="30"/>
      <c r="X942" s="30"/>
    </row>
    <row r="943" spans="3:24">
      <c r="C943" t="s">
        <v>944</v>
      </c>
      <c r="D943" s="26">
        <v>1.3898240911814888</v>
      </c>
      <c r="F943" s="30"/>
      <c r="H943" s="34">
        <f t="shared" si="36"/>
        <v>0.19866342592087302</v>
      </c>
      <c r="I943" s="35">
        <f t="shared" si="37"/>
        <v>-1.6161432131967739</v>
      </c>
      <c r="N943" s="30"/>
      <c r="X943" s="30"/>
    </row>
    <row r="944" spans="3:24">
      <c r="C944" t="s">
        <v>945</v>
      </c>
      <c r="D944" s="26">
        <v>2.6842850396379041</v>
      </c>
      <c r="F944" s="30"/>
      <c r="H944" s="34">
        <f t="shared" si="36"/>
        <v>0.13429913561348639</v>
      </c>
      <c r="I944" s="35">
        <f t="shared" si="37"/>
        <v>-2.0076856117097979</v>
      </c>
      <c r="N944" s="30"/>
      <c r="X944" s="30"/>
    </row>
    <row r="945" spans="3:24">
      <c r="C945" t="s">
        <v>946</v>
      </c>
      <c r="D945" s="26">
        <v>1.0324584531043661</v>
      </c>
      <c r="F945" s="30"/>
      <c r="H945" s="34">
        <f t="shared" si="36"/>
        <v>0.22134140452477091</v>
      </c>
      <c r="I945" s="35">
        <f t="shared" si="37"/>
        <v>-1.5080489526123149</v>
      </c>
      <c r="N945" s="30"/>
      <c r="X945" s="30"/>
    </row>
    <row r="946" spans="3:24">
      <c r="C946" t="s">
        <v>947</v>
      </c>
      <c r="D946" s="26">
        <v>2.9946237427766902</v>
      </c>
      <c r="F946" s="30"/>
      <c r="H946" s="34">
        <f t="shared" si="36"/>
        <v>0.12226610899233567</v>
      </c>
      <c r="I946" s="35">
        <f t="shared" si="37"/>
        <v>-2.1015553884097264</v>
      </c>
      <c r="N946" s="30"/>
      <c r="X946" s="30"/>
    </row>
    <row r="947" spans="3:24">
      <c r="C947" t="s">
        <v>948</v>
      </c>
      <c r="D947" s="26">
        <v>4.769863379700606</v>
      </c>
      <c r="F947" s="30"/>
      <c r="H947" s="34">
        <f t="shared" si="36"/>
        <v>7.1466859464174776E-2</v>
      </c>
      <c r="I947" s="35">
        <f t="shared" si="37"/>
        <v>-2.6385214407309125</v>
      </c>
      <c r="N947" s="30"/>
      <c r="X947" s="30"/>
    </row>
    <row r="948" spans="3:24">
      <c r="C948" t="s">
        <v>949</v>
      </c>
      <c r="D948" s="26">
        <v>14.956520947404462</v>
      </c>
      <c r="F948" s="30"/>
      <c r="H948" s="34">
        <f t="shared" si="36"/>
        <v>3.2805859430802302E-3</v>
      </c>
      <c r="I948" s="35">
        <f t="shared" si="37"/>
        <v>-5.719733231357524</v>
      </c>
      <c r="N948" s="30"/>
      <c r="X948" s="30"/>
    </row>
    <row r="949" spans="3:24">
      <c r="C949" t="s">
        <v>950</v>
      </c>
      <c r="D949" s="26">
        <v>16.178154606052203</v>
      </c>
      <c r="F949" s="30"/>
      <c r="H949" s="34">
        <f t="shared" si="36"/>
        <v>2.267115008395115E-3</v>
      </c>
      <c r="I949" s="35">
        <f t="shared" si="37"/>
        <v>-6.0892471772062216</v>
      </c>
      <c r="N949" s="30"/>
      <c r="X949" s="30"/>
    </row>
    <row r="950" spans="3:24">
      <c r="C950" t="s">
        <v>951</v>
      </c>
      <c r="D950" s="26">
        <v>18.252867523657279</v>
      </c>
      <c r="F950" s="30"/>
      <c r="H950" s="34">
        <f t="shared" si="36"/>
        <v>1.2104095750679758E-3</v>
      </c>
      <c r="I950" s="35">
        <f t="shared" si="37"/>
        <v>-6.7167964848571939</v>
      </c>
      <c r="N950" s="30"/>
      <c r="X950" s="30"/>
    </row>
    <row r="951" spans="3:24">
      <c r="C951" t="s">
        <v>952</v>
      </c>
      <c r="D951" s="26">
        <v>2.6584949397140054</v>
      </c>
      <c r="F951" s="30"/>
      <c r="H951" s="34">
        <f t="shared" si="36"/>
        <v>0.13535088223100483</v>
      </c>
      <c r="I951" s="35">
        <f t="shared" si="37"/>
        <v>-1.9998847447974857</v>
      </c>
      <c r="N951" s="30"/>
      <c r="X951" s="30"/>
    </row>
    <row r="952" spans="3:24">
      <c r="C952" t="s">
        <v>953</v>
      </c>
      <c r="D952" s="26">
        <v>1.0240377926902358</v>
      </c>
      <c r="F952" s="30"/>
      <c r="H952" s="34">
        <f t="shared" si="36"/>
        <v>0.2219058888141909</v>
      </c>
      <c r="I952" s="35">
        <f t="shared" si="37"/>
        <v>-1.5055019112515511</v>
      </c>
      <c r="N952" s="30"/>
      <c r="X952" s="30"/>
    </row>
    <row r="953" spans="3:24">
      <c r="C953" t="s">
        <v>954</v>
      </c>
      <c r="D953" s="26">
        <v>1.2572630725903648</v>
      </c>
      <c r="F953" s="30"/>
      <c r="H953" s="34">
        <f t="shared" si="36"/>
        <v>0.20679097344728875</v>
      </c>
      <c r="I953" s="35">
        <f t="shared" si="37"/>
        <v>-1.5760467860079967</v>
      </c>
      <c r="N953" s="30"/>
      <c r="X953" s="30"/>
    </row>
    <row r="954" spans="3:24">
      <c r="C954" t="s">
        <v>955</v>
      </c>
      <c r="D954" s="26">
        <v>1.6444995955821358</v>
      </c>
      <c r="F954" s="30"/>
      <c r="H954" s="34">
        <f t="shared" si="36"/>
        <v>0.18393437364546894</v>
      </c>
      <c r="I954" s="35">
        <f t="shared" si="37"/>
        <v>-1.6931762499635072</v>
      </c>
      <c r="N954" s="30"/>
      <c r="X954" s="30"/>
    </row>
    <row r="955" spans="3:24">
      <c r="C955" t="s">
        <v>956</v>
      </c>
      <c r="D955" s="26">
        <v>0.45137427442933287</v>
      </c>
      <c r="F955" s="30"/>
      <c r="H955" s="34">
        <f t="shared" si="36"/>
        <v>0.2638735228843142</v>
      </c>
      <c r="I955" s="35">
        <f t="shared" si="37"/>
        <v>-1.3322853706149602</v>
      </c>
      <c r="N955" s="30"/>
      <c r="X955" s="30"/>
    </row>
    <row r="956" spans="3:24">
      <c r="C956" t="s">
        <v>957</v>
      </c>
      <c r="D956" s="26">
        <v>0.89972260765955792</v>
      </c>
      <c r="F956" s="30"/>
      <c r="H956" s="34">
        <f t="shared" si="36"/>
        <v>0.23040891792740531</v>
      </c>
      <c r="I956" s="35">
        <f t="shared" si="37"/>
        <v>-1.4678996446273287</v>
      </c>
      <c r="N956" s="30"/>
      <c r="X956" s="30"/>
    </row>
    <row r="957" spans="3:24">
      <c r="C957" t="s">
        <v>958</v>
      </c>
      <c r="D957" s="26">
        <v>5.8656259351048465</v>
      </c>
      <c r="F957" s="30"/>
      <c r="H957" s="34">
        <f t="shared" si="36"/>
        <v>5.1305234590719527E-2</v>
      </c>
      <c r="I957" s="35">
        <f t="shared" si="37"/>
        <v>-2.969962493205569</v>
      </c>
      <c r="N957" s="30"/>
      <c r="X957" s="30"/>
    </row>
    <row r="958" spans="3:24">
      <c r="C958" t="s">
        <v>959</v>
      </c>
      <c r="D958" s="26">
        <v>0.7853329646760181</v>
      </c>
      <c r="F958" s="30"/>
      <c r="H958" s="34">
        <f t="shared" si="36"/>
        <v>0.23852059771177672</v>
      </c>
      <c r="I958" s="35">
        <f t="shared" si="37"/>
        <v>-1.4332996088114689</v>
      </c>
      <c r="N958" s="30"/>
      <c r="X958" s="30"/>
    </row>
    <row r="959" spans="3:24">
      <c r="C959" t="s">
        <v>960</v>
      </c>
      <c r="D959" s="26">
        <v>4.3233599522970012</v>
      </c>
      <c r="F959" s="30"/>
      <c r="H959" s="34">
        <f t="shared" si="36"/>
        <v>8.1801049525637007E-2</v>
      </c>
      <c r="I959" s="35">
        <f t="shared" si="37"/>
        <v>-2.5034652050689838</v>
      </c>
      <c r="N959" s="30"/>
      <c r="X959" s="30"/>
    </row>
    <row r="960" spans="3:24">
      <c r="C960" t="s">
        <v>961</v>
      </c>
      <c r="D960" s="26">
        <v>0.44233247857369279</v>
      </c>
      <c r="F960" s="30"/>
      <c r="H960" s="34">
        <f t="shared" si="36"/>
        <v>0.26459618347544039</v>
      </c>
      <c r="I960" s="35">
        <f t="shared" si="37"/>
        <v>-1.3295504511564751</v>
      </c>
      <c r="N960" s="30"/>
      <c r="X960" s="30"/>
    </row>
    <row r="961" spans="3:24">
      <c r="C961" t="s">
        <v>962</v>
      </c>
      <c r="D961" s="26">
        <v>2.0098843672426545</v>
      </c>
      <c r="F961" s="30"/>
      <c r="H961" s="34">
        <f t="shared" si="36"/>
        <v>0.16468905470115883</v>
      </c>
      <c r="I961" s="35">
        <f t="shared" si="37"/>
        <v>-1.8036960999803733</v>
      </c>
      <c r="N961" s="30"/>
      <c r="X961" s="30"/>
    </row>
    <row r="962" spans="3:24">
      <c r="C962" t="s">
        <v>963</v>
      </c>
      <c r="D962" s="26">
        <v>4.6921435621165912</v>
      </c>
      <c r="F962" s="30"/>
      <c r="H962" s="34">
        <f t="shared" si="36"/>
        <v>7.3166828777003562E-2</v>
      </c>
      <c r="I962" s="35">
        <f t="shared" si="37"/>
        <v>-2.6150131195064472</v>
      </c>
      <c r="N962" s="30"/>
      <c r="X962" s="30"/>
    </row>
    <row r="963" spans="3:24">
      <c r="C963" t="s">
        <v>964</v>
      </c>
      <c r="D963" s="26">
        <v>2.6835720082994086</v>
      </c>
      <c r="F963" s="30"/>
      <c r="H963" s="34">
        <f t="shared" si="36"/>
        <v>0.13432810361357636</v>
      </c>
      <c r="I963" s="35">
        <f t="shared" si="37"/>
        <v>-2.0074699373776967</v>
      </c>
      <c r="N963" s="30"/>
      <c r="X963" s="30"/>
    </row>
    <row r="964" spans="3:24">
      <c r="C964" t="s">
        <v>965</v>
      </c>
      <c r="D964" s="26">
        <v>1.196044396715563</v>
      </c>
      <c r="F964" s="30"/>
      <c r="H964" s="34">
        <f t="shared" si="36"/>
        <v>0.21065582219705004</v>
      </c>
      <c r="I964" s="35">
        <f t="shared" si="37"/>
        <v>-1.5575296517411081</v>
      </c>
      <c r="N964" s="30"/>
      <c r="X964" s="30"/>
    </row>
    <row r="965" spans="3:24">
      <c r="C965" t="s">
        <v>966</v>
      </c>
      <c r="D965" s="26">
        <v>8.8774939898541412</v>
      </c>
      <c r="F965" s="30"/>
      <c r="H965" s="34">
        <f t="shared" si="36"/>
        <v>2.0630637827532976E-2</v>
      </c>
      <c r="I965" s="35">
        <f t="shared" si="37"/>
        <v>-3.8809780349007617</v>
      </c>
      <c r="N965" s="30"/>
      <c r="X965" s="30"/>
    </row>
    <row r="966" spans="3:24">
      <c r="C966" t="s">
        <v>967</v>
      </c>
      <c r="D966" s="26">
        <v>1.6398592615536418</v>
      </c>
      <c r="F966" s="30"/>
      <c r="H966" s="34">
        <f t="shared" si="36"/>
        <v>0.18419272265798772</v>
      </c>
      <c r="I966" s="35">
        <f t="shared" si="37"/>
        <v>-1.6917726637698993</v>
      </c>
      <c r="N966" s="30"/>
      <c r="X966" s="30"/>
    </row>
    <row r="967" spans="3:24">
      <c r="C967" t="s">
        <v>968</v>
      </c>
      <c r="D967" s="26">
        <v>3.7875896786704182</v>
      </c>
      <c r="F967" s="30"/>
      <c r="H967" s="34">
        <f t="shared" si="36"/>
        <v>9.6192108412199037E-2</v>
      </c>
      <c r="I967" s="35">
        <f t="shared" si="37"/>
        <v>-2.3414079578126024</v>
      </c>
      <c r="N967" s="30"/>
      <c r="X967" s="30"/>
    </row>
    <row r="968" spans="3:24">
      <c r="C968" t="s">
        <v>969</v>
      </c>
      <c r="D968" s="26">
        <v>2.5498103345913954</v>
      </c>
      <c r="F968" s="30"/>
      <c r="H968" s="34">
        <f t="shared" si="36"/>
        <v>0.13987440841634891</v>
      </c>
      <c r="I968" s="35">
        <f t="shared" si="37"/>
        <v>-1.967010341732726</v>
      </c>
      <c r="N968" s="30"/>
      <c r="X968" s="30"/>
    </row>
    <row r="969" spans="3:24">
      <c r="C969" t="s">
        <v>970</v>
      </c>
      <c r="D969" s="26">
        <v>2.1741616056013977</v>
      </c>
      <c r="F969" s="30"/>
      <c r="H969" s="34">
        <f t="shared" si="36"/>
        <v>0.15670567749422978</v>
      </c>
      <c r="I969" s="35">
        <f t="shared" si="37"/>
        <v>-1.8533858986604945</v>
      </c>
      <c r="N969" s="30"/>
      <c r="X969" s="30"/>
    </row>
    <row r="970" spans="3:24">
      <c r="C970" t="s">
        <v>971</v>
      </c>
      <c r="D970" s="26">
        <v>1.1529697310325264</v>
      </c>
      <c r="F970" s="30"/>
      <c r="H970" s="34">
        <f t="shared" ref="H970:H1033" si="38">lambdagorro2*EXP(-lambdagorro2*D970)</f>
        <v>0.21341841905613543</v>
      </c>
      <c r="I970" s="35">
        <f t="shared" si="37"/>
        <v>-1.5445006314861565</v>
      </c>
      <c r="N970" s="30"/>
      <c r="X970" s="30"/>
    </row>
    <row r="971" spans="3:24">
      <c r="C971" t="s">
        <v>972</v>
      </c>
      <c r="D971" s="26">
        <v>3.0262366521524218</v>
      </c>
      <c r="F971" s="30"/>
      <c r="H971" s="34">
        <f t="shared" si="38"/>
        <v>0.12110255733912788</v>
      </c>
      <c r="I971" s="35">
        <f t="shared" ref="I971:I1034" si="39">LN(H971)</f>
        <v>-2.1111175110644957</v>
      </c>
      <c r="N971" s="30"/>
      <c r="X971" s="30"/>
    </row>
    <row r="972" spans="3:24">
      <c r="C972" t="s">
        <v>973</v>
      </c>
      <c r="D972" s="26">
        <v>8.3399679372834079</v>
      </c>
      <c r="F972" s="30"/>
      <c r="H972" s="34">
        <f t="shared" si="38"/>
        <v>2.4273023047670126E-2</v>
      </c>
      <c r="I972" s="35">
        <f t="shared" si="39"/>
        <v>-3.7183897079699633</v>
      </c>
      <c r="N972" s="30"/>
      <c r="X972" s="30"/>
    </row>
    <row r="973" spans="3:24">
      <c r="C973" t="s">
        <v>974</v>
      </c>
      <c r="D973" s="26">
        <v>2.1141268736473711</v>
      </c>
      <c r="F973" s="30"/>
      <c r="H973" s="34">
        <f t="shared" si="38"/>
        <v>0.15957729306349633</v>
      </c>
      <c r="I973" s="35">
        <f t="shared" si="39"/>
        <v>-1.8352268781265832</v>
      </c>
      <c r="N973" s="30"/>
      <c r="X973" s="30"/>
    </row>
    <row r="974" spans="3:24">
      <c r="C974" t="s">
        <v>975</v>
      </c>
      <c r="D974" s="26">
        <v>0.73730362901721691</v>
      </c>
      <c r="F974" s="30"/>
      <c r="H974" s="34">
        <f t="shared" si="38"/>
        <v>0.24201104254414116</v>
      </c>
      <c r="I974" s="35">
        <f t="shared" si="39"/>
        <v>-1.4187719235187926</v>
      </c>
      <c r="N974" s="30"/>
      <c r="X974" s="30"/>
    </row>
    <row r="975" spans="3:24">
      <c r="C975" t="s">
        <v>976</v>
      </c>
      <c r="D975" s="26">
        <v>4.7810843216114227</v>
      </c>
      <c r="F975" s="30"/>
      <c r="H975" s="34">
        <f t="shared" si="38"/>
        <v>7.1224708025232342E-2</v>
      </c>
      <c r="I975" s="35">
        <f t="shared" si="39"/>
        <v>-2.6419154979364046</v>
      </c>
      <c r="N975" s="30"/>
      <c r="X975" s="30"/>
    </row>
    <row r="976" spans="3:24">
      <c r="C976" t="s">
        <v>977</v>
      </c>
      <c r="D976" s="26">
        <v>1.0592325859461587</v>
      </c>
      <c r="F976" s="30"/>
      <c r="H976" s="34">
        <f t="shared" si="38"/>
        <v>0.21955610727376801</v>
      </c>
      <c r="I976" s="35">
        <f t="shared" si="39"/>
        <v>-1.5161474651271054</v>
      </c>
      <c r="N976" s="30"/>
      <c r="X976" s="30"/>
    </row>
    <row r="977" spans="3:24">
      <c r="C977" t="s">
        <v>978</v>
      </c>
      <c r="D977" s="26">
        <v>0.71360007532293346</v>
      </c>
      <c r="F977" s="30"/>
      <c r="H977" s="34">
        <f t="shared" si="38"/>
        <v>0.24375243358924681</v>
      </c>
      <c r="I977" s="35">
        <f t="shared" si="39"/>
        <v>-1.4116021851981355</v>
      </c>
      <c r="N977" s="30"/>
      <c r="X977" s="30"/>
    </row>
    <row r="978" spans="3:24">
      <c r="C978" t="s">
        <v>979</v>
      </c>
      <c r="D978" s="26">
        <v>1.2501066506155811</v>
      </c>
      <c r="F978" s="30"/>
      <c r="H978" s="34">
        <f t="shared" si="38"/>
        <v>0.20723908639499972</v>
      </c>
      <c r="I978" s="35">
        <f t="shared" si="39"/>
        <v>-1.5738821454847585</v>
      </c>
      <c r="N978" s="30"/>
      <c r="X978" s="30"/>
    </row>
    <row r="979" spans="3:24">
      <c r="C979" t="s">
        <v>980</v>
      </c>
      <c r="D979" s="26">
        <v>4.9237246282147513</v>
      </c>
      <c r="F979" s="30"/>
      <c r="H979" s="34">
        <f t="shared" si="38"/>
        <v>6.8217055804916923E-2</v>
      </c>
      <c r="I979" s="35">
        <f t="shared" si="39"/>
        <v>-2.6850606602827067</v>
      </c>
      <c r="N979" s="30"/>
      <c r="X979" s="30"/>
    </row>
    <row r="980" spans="3:24">
      <c r="C980" t="s">
        <v>981</v>
      </c>
      <c r="D980" s="26">
        <v>0.77973672543529782</v>
      </c>
      <c r="F980" s="30"/>
      <c r="H980" s="34">
        <f t="shared" si="38"/>
        <v>0.23892468913003884</v>
      </c>
      <c r="I980" s="35">
        <f t="shared" si="39"/>
        <v>-1.4316068849501757</v>
      </c>
      <c r="N980" s="30"/>
      <c r="X980" s="30"/>
    </row>
    <row r="981" spans="3:24">
      <c r="C981" t="s">
        <v>982</v>
      </c>
      <c r="D981" s="26">
        <v>3.2157345733304963</v>
      </c>
      <c r="F981" s="30"/>
      <c r="H981" s="34">
        <f t="shared" si="38"/>
        <v>0.11435633704518756</v>
      </c>
      <c r="I981" s="35">
        <f t="shared" si="39"/>
        <v>-2.1684359420760844</v>
      </c>
      <c r="N981" s="30"/>
      <c r="X981" s="30"/>
    </row>
    <row r="982" spans="3:24">
      <c r="C982" t="s">
        <v>983</v>
      </c>
      <c r="D982" s="26">
        <v>6.2432254530906128</v>
      </c>
      <c r="F982" s="30"/>
      <c r="H982" s="34">
        <f t="shared" si="38"/>
        <v>4.5767685133245868E-2</v>
      </c>
      <c r="I982" s="35">
        <f t="shared" si="39"/>
        <v>-3.0841770016662595</v>
      </c>
      <c r="N982" s="30"/>
      <c r="X982" s="30"/>
    </row>
    <row r="983" spans="3:24">
      <c r="C983" t="s">
        <v>984</v>
      </c>
      <c r="D983" s="26">
        <v>2.1896043288421674</v>
      </c>
      <c r="F983" s="30"/>
      <c r="H983" s="34">
        <f t="shared" si="38"/>
        <v>0.15597540565370424</v>
      </c>
      <c r="I983" s="35">
        <f t="shared" si="39"/>
        <v>-1.8580569402276224</v>
      </c>
      <c r="N983" s="30"/>
      <c r="X983" s="30"/>
    </row>
    <row r="984" spans="3:24">
      <c r="C984" t="s">
        <v>985</v>
      </c>
      <c r="D984" s="26">
        <v>0.78106305880143889</v>
      </c>
      <c r="F984" s="30"/>
      <c r="H984" s="34">
        <f t="shared" si="38"/>
        <v>0.23882885582728686</v>
      </c>
      <c r="I984" s="35">
        <f t="shared" si="39"/>
        <v>-1.4320080679661842</v>
      </c>
      <c r="N984" s="30"/>
      <c r="X984" s="30"/>
    </row>
    <row r="985" spans="3:24">
      <c r="C985" t="s">
        <v>986</v>
      </c>
      <c r="D985" s="26">
        <v>7.7410872794547601</v>
      </c>
      <c r="F985" s="30"/>
      <c r="H985" s="34">
        <f t="shared" si="38"/>
        <v>2.9093423366494557E-2</v>
      </c>
      <c r="I985" s="35">
        <f t="shared" si="39"/>
        <v>-3.5372431314981885</v>
      </c>
      <c r="N985" s="30"/>
      <c r="X985" s="30"/>
    </row>
    <row r="986" spans="3:24">
      <c r="C986" t="s">
        <v>987</v>
      </c>
      <c r="D986" s="26">
        <v>1.2791218069292503</v>
      </c>
      <c r="F986" s="30"/>
      <c r="H986" s="34">
        <f t="shared" si="38"/>
        <v>0.20542823814621949</v>
      </c>
      <c r="I986" s="35">
        <f t="shared" si="39"/>
        <v>-1.5826585121336183</v>
      </c>
      <c r="N986" s="30"/>
      <c r="X986" s="30"/>
    </row>
    <row r="987" spans="3:24">
      <c r="C987" t="s">
        <v>988</v>
      </c>
      <c r="D987" s="26">
        <v>0.21928351513952854</v>
      </c>
      <c r="F987" s="30"/>
      <c r="H987" s="34">
        <f t="shared" si="38"/>
        <v>0.28306360321061058</v>
      </c>
      <c r="I987" s="35">
        <f t="shared" si="39"/>
        <v>-1.2620836602633259</v>
      </c>
      <c r="N987" s="30"/>
      <c r="X987" s="30"/>
    </row>
    <row r="988" spans="3:24">
      <c r="C988" t="s">
        <v>989</v>
      </c>
      <c r="D988" s="26">
        <v>1.8678530275797849</v>
      </c>
      <c r="F988" s="30"/>
      <c r="H988" s="34">
        <f t="shared" si="38"/>
        <v>0.17191843408867963</v>
      </c>
      <c r="I988" s="35">
        <f t="shared" si="39"/>
        <v>-1.7607351350613991</v>
      </c>
      <c r="N988" s="30"/>
      <c r="X988" s="30"/>
    </row>
    <row r="989" spans="3:24">
      <c r="C989" t="s">
        <v>990</v>
      </c>
      <c r="D989" s="26">
        <v>5.2156299764085414</v>
      </c>
      <c r="F989" s="30"/>
      <c r="H989" s="34">
        <f t="shared" si="38"/>
        <v>6.2452138266297141E-2</v>
      </c>
      <c r="I989" s="35">
        <f t="shared" si="39"/>
        <v>-2.7733548033442377</v>
      </c>
      <c r="N989" s="30"/>
      <c r="X989" s="30"/>
    </row>
    <row r="990" spans="3:24">
      <c r="C990" t="s">
        <v>991</v>
      </c>
      <c r="D990" s="26">
        <v>5.3295706763013202</v>
      </c>
      <c r="F990" s="30"/>
      <c r="H990" s="34">
        <f t="shared" si="38"/>
        <v>6.033644006098289E-2</v>
      </c>
      <c r="I990" s="35">
        <f t="shared" si="39"/>
        <v>-2.8078190449866525</v>
      </c>
      <c r="N990" s="30"/>
      <c r="X990" s="30"/>
    </row>
    <row r="991" spans="3:24">
      <c r="C991" t="s">
        <v>992</v>
      </c>
      <c r="D991" s="26">
        <v>1.8055510654596676</v>
      </c>
      <c r="F991" s="30"/>
      <c r="H991" s="34">
        <f t="shared" si="38"/>
        <v>0.17518892192213678</v>
      </c>
      <c r="I991" s="35">
        <f t="shared" si="39"/>
        <v>-1.7418903335170444</v>
      </c>
      <c r="N991" s="30"/>
      <c r="X991" s="30"/>
    </row>
    <row r="992" spans="3:24">
      <c r="C992" t="s">
        <v>993</v>
      </c>
      <c r="D992" s="26">
        <v>4.6146440991483848</v>
      </c>
      <c r="F992" s="30"/>
      <c r="H992" s="34">
        <f t="shared" si="38"/>
        <v>7.4902242416697976E-2</v>
      </c>
      <c r="I992" s="35">
        <f t="shared" si="39"/>
        <v>-2.5915714500994036</v>
      </c>
      <c r="N992" s="30"/>
      <c r="X992" s="30"/>
    </row>
    <row r="993" spans="3:24">
      <c r="C993" t="s">
        <v>994</v>
      </c>
      <c r="D993" s="26">
        <v>0.39970872965785598</v>
      </c>
      <c r="F993" s="30"/>
      <c r="H993" s="34">
        <f t="shared" si="38"/>
        <v>0.26802960931288955</v>
      </c>
      <c r="I993" s="35">
        <f t="shared" si="39"/>
        <v>-1.3166578220632417</v>
      </c>
      <c r="N993" s="30"/>
      <c r="X993" s="30"/>
    </row>
    <row r="994" spans="3:24">
      <c r="C994" t="s">
        <v>995</v>
      </c>
      <c r="D994" s="26">
        <v>1.5265896401915273</v>
      </c>
      <c r="F994" s="30"/>
      <c r="H994" s="34">
        <f t="shared" si="38"/>
        <v>0.19061274794269525</v>
      </c>
      <c r="I994" s="35">
        <f t="shared" si="39"/>
        <v>-1.6575114067735648</v>
      </c>
      <c r="N994" s="30"/>
      <c r="X994" s="30"/>
    </row>
    <row r="995" spans="3:24">
      <c r="C995" t="s">
        <v>996</v>
      </c>
      <c r="D995" s="26">
        <v>4.2950236270693338</v>
      </c>
      <c r="F995" s="30"/>
      <c r="H995" s="34">
        <f t="shared" si="38"/>
        <v>8.2505182616361014E-2</v>
      </c>
      <c r="I995" s="35">
        <f t="shared" si="39"/>
        <v>-2.4948941680223151</v>
      </c>
      <c r="N995" s="30"/>
      <c r="X995" s="30"/>
    </row>
    <row r="996" spans="3:24">
      <c r="C996" t="s">
        <v>997</v>
      </c>
      <c r="D996" s="26">
        <v>2.0486577585755441</v>
      </c>
      <c r="F996" s="30"/>
      <c r="H996" s="34">
        <f t="shared" si="38"/>
        <v>0.16276886490720666</v>
      </c>
      <c r="I996" s="35">
        <f t="shared" si="39"/>
        <v>-1.8154240912025625</v>
      </c>
      <c r="N996" s="30"/>
      <c r="X996" s="30"/>
    </row>
    <row r="997" spans="3:24">
      <c r="C997" t="s">
        <v>998</v>
      </c>
      <c r="D997" s="26">
        <v>0.25533403606392824</v>
      </c>
      <c r="F997" s="30"/>
      <c r="H997" s="34">
        <f t="shared" si="38"/>
        <v>0.27999373513557252</v>
      </c>
      <c r="I997" s="35">
        <f t="shared" si="39"/>
        <v>-1.272988050579013</v>
      </c>
      <c r="N997" s="30"/>
      <c r="X997" s="30"/>
    </row>
    <row r="998" spans="3:24">
      <c r="C998" t="s">
        <v>999</v>
      </c>
      <c r="D998" s="26">
        <v>7.309734961239168</v>
      </c>
      <c r="F998" s="30"/>
      <c r="H998" s="34">
        <f t="shared" si="38"/>
        <v>3.3148104901167229E-2</v>
      </c>
      <c r="I998" s="35">
        <f t="shared" si="39"/>
        <v>-3.406769731369987</v>
      </c>
      <c r="N998" s="30"/>
      <c r="X998" s="30"/>
    </row>
    <row r="999" spans="3:24">
      <c r="C999" t="s">
        <v>1000</v>
      </c>
      <c r="D999" s="26">
        <v>0.43184118781031267</v>
      </c>
      <c r="F999" s="30"/>
      <c r="H999" s="34">
        <f t="shared" si="38"/>
        <v>0.2654371749838465</v>
      </c>
      <c r="I999" s="35">
        <f t="shared" si="39"/>
        <v>-1.3263770953639427</v>
      </c>
      <c r="N999" s="30"/>
      <c r="X999" s="30"/>
    </row>
    <row r="1000" spans="3:24">
      <c r="C1000" t="s">
        <v>1001</v>
      </c>
      <c r="D1000" s="26">
        <v>2.6768540646263563</v>
      </c>
      <c r="F1000" s="30"/>
      <c r="H1000" s="34">
        <f t="shared" si="38"/>
        <v>0.13460133740345379</v>
      </c>
      <c r="I1000" s="35">
        <f t="shared" si="39"/>
        <v>-2.0054379256882293</v>
      </c>
      <c r="N1000" s="30"/>
      <c r="X1000" s="30"/>
    </row>
    <row r="1001" spans="3:24">
      <c r="C1001" t="s">
        <v>1002</v>
      </c>
      <c r="D1001" s="26">
        <v>1.7314749977134576</v>
      </c>
      <c r="F1001" s="30"/>
      <c r="H1001" s="34">
        <f t="shared" si="38"/>
        <v>0.17915854186008462</v>
      </c>
      <c r="I1001" s="35">
        <f t="shared" si="39"/>
        <v>-1.7194841564343368</v>
      </c>
      <c r="N1001" s="30"/>
      <c r="X1001" s="30"/>
    </row>
    <row r="1002" spans="3:24">
      <c r="C1002" t="s">
        <v>1003</v>
      </c>
      <c r="D1002" s="26">
        <v>1.2582746567769694</v>
      </c>
      <c r="F1002" s="30"/>
      <c r="H1002" s="34">
        <f t="shared" si="38"/>
        <v>0.20672770939416957</v>
      </c>
      <c r="I1002" s="35">
        <f t="shared" si="39"/>
        <v>-1.5763527651873559</v>
      </c>
      <c r="N1002" s="30"/>
      <c r="X1002" s="30"/>
    </row>
    <row r="1003" spans="3:24">
      <c r="C1003" t="s">
        <v>1004</v>
      </c>
      <c r="D1003" s="26">
        <v>2.6116146825764983</v>
      </c>
      <c r="F1003" s="30"/>
      <c r="H1003" s="34">
        <f t="shared" si="38"/>
        <v>0.13728384608007452</v>
      </c>
      <c r="I1003" s="35">
        <f t="shared" si="39"/>
        <v>-1.9857046273173755</v>
      </c>
      <c r="N1003" s="30"/>
      <c r="X1003" s="30"/>
    </row>
    <row r="1004" spans="3:24">
      <c r="C1004" t="s">
        <v>1005</v>
      </c>
      <c r="D1004" s="26">
        <v>1.1352065819009546E-2</v>
      </c>
      <c r="F1004" s="30"/>
      <c r="H1004" s="34">
        <f t="shared" si="38"/>
        <v>0.3014384157466764</v>
      </c>
      <c r="I1004" s="35">
        <f t="shared" si="39"/>
        <v>-1.1991895432253978</v>
      </c>
      <c r="N1004" s="30"/>
      <c r="X1004" s="30"/>
    </row>
    <row r="1005" spans="3:24">
      <c r="C1005" t="s">
        <v>1006</v>
      </c>
      <c r="D1005" s="26">
        <v>0.12620056621704559</v>
      </c>
      <c r="F1005" s="30"/>
      <c r="H1005" s="34">
        <f t="shared" si="38"/>
        <v>0.29114659608240212</v>
      </c>
      <c r="I1005" s="35">
        <f t="shared" si="39"/>
        <v>-1.2339283720522491</v>
      </c>
      <c r="N1005" s="30"/>
      <c r="X1005" s="30"/>
    </row>
    <row r="1006" spans="3:24">
      <c r="C1006" t="s">
        <v>1007</v>
      </c>
      <c r="D1006" s="26">
        <v>16.549203821772032</v>
      </c>
      <c r="F1006" s="30"/>
      <c r="H1006" s="34">
        <f t="shared" si="38"/>
        <v>2.0264285277037703E-3</v>
      </c>
      <c r="I1006" s="35">
        <f t="shared" si="39"/>
        <v>-6.2014803813539086</v>
      </c>
      <c r="N1006" s="30"/>
      <c r="X1006" s="30"/>
    </row>
    <row r="1007" spans="3:24">
      <c r="C1007" t="s">
        <v>1008</v>
      </c>
      <c r="D1007" s="26">
        <v>2.1472929780429642</v>
      </c>
      <c r="F1007" s="30"/>
      <c r="H1007" s="34">
        <f t="shared" si="38"/>
        <v>0.15798442862270387</v>
      </c>
      <c r="I1007" s="35">
        <f t="shared" si="39"/>
        <v>-1.8452588038326998</v>
      </c>
      <c r="N1007" s="30"/>
      <c r="X1007" s="30"/>
    </row>
    <row r="1008" spans="3:24">
      <c r="C1008" t="s">
        <v>1009</v>
      </c>
      <c r="D1008" s="26">
        <v>4.9197001389653101</v>
      </c>
      <c r="F1008" s="30"/>
      <c r="H1008" s="34">
        <f t="shared" si="38"/>
        <v>6.8300147563198702E-2</v>
      </c>
      <c r="I1008" s="35">
        <f t="shared" si="39"/>
        <v>-2.6838433518923721</v>
      </c>
      <c r="N1008" s="30"/>
      <c r="X1008" s="30"/>
    </row>
    <row r="1009" spans="3:24">
      <c r="C1009" t="s">
        <v>1010</v>
      </c>
      <c r="D1009" s="26">
        <v>2.1025311288126702</v>
      </c>
      <c r="F1009" s="30"/>
      <c r="H1009" s="34">
        <f t="shared" si="38"/>
        <v>0.16013798129181048</v>
      </c>
      <c r="I1009" s="35">
        <f t="shared" si="39"/>
        <v>-1.8317194523131297</v>
      </c>
      <c r="N1009" s="30"/>
      <c r="X1009" s="30"/>
    </row>
    <row r="1010" spans="3:24">
      <c r="C1010" t="s">
        <v>1011</v>
      </c>
      <c r="D1010" s="26">
        <v>1.1369588373002979</v>
      </c>
      <c r="F1010" s="30"/>
      <c r="H1010" s="34">
        <f t="shared" si="38"/>
        <v>0.21445448968887293</v>
      </c>
      <c r="I1010" s="35">
        <f t="shared" si="39"/>
        <v>-1.5396577324077956</v>
      </c>
      <c r="N1010" s="30"/>
      <c r="X1010" s="30"/>
    </row>
    <row r="1011" spans="3:24">
      <c r="C1011" t="s">
        <v>1012</v>
      </c>
      <c r="D1011" s="26">
        <v>1.9904014071309772</v>
      </c>
      <c r="F1011" s="30"/>
      <c r="H1011" s="34">
        <f t="shared" si="38"/>
        <v>0.16566245129824109</v>
      </c>
      <c r="I1011" s="35">
        <f t="shared" si="39"/>
        <v>-1.797802986757177</v>
      </c>
      <c r="N1011" s="30"/>
      <c r="X1011" s="30"/>
    </row>
    <row r="1012" spans="3:24">
      <c r="C1012" t="s">
        <v>1013</v>
      </c>
      <c r="D1012" s="26">
        <v>3.6404074207527444</v>
      </c>
      <c r="F1012" s="30"/>
      <c r="H1012" s="34">
        <f t="shared" si="38"/>
        <v>0.10057123791540488</v>
      </c>
      <c r="I1012" s="35">
        <f t="shared" si="39"/>
        <v>-2.2968889676087132</v>
      </c>
      <c r="N1012" s="30"/>
      <c r="X1012" s="30"/>
    </row>
    <row r="1013" spans="3:24">
      <c r="C1013" t="s">
        <v>1014</v>
      </c>
      <c r="D1013" s="26">
        <v>4.8434774450697704</v>
      </c>
      <c r="F1013" s="30"/>
      <c r="H1013" s="34">
        <f t="shared" si="38"/>
        <v>6.9893133096614837E-2</v>
      </c>
      <c r="I1013" s="35">
        <f t="shared" si="39"/>
        <v>-2.6607878735292965</v>
      </c>
      <c r="N1013" s="30"/>
      <c r="X1013" s="30"/>
    </row>
    <row r="1014" spans="3:24">
      <c r="C1014" t="s">
        <v>1015</v>
      </c>
      <c r="D1014" s="26">
        <v>1.3157375266920111</v>
      </c>
      <c r="F1014" s="30"/>
      <c r="H1014" s="34">
        <f t="shared" si="38"/>
        <v>0.20316560159256697</v>
      </c>
      <c r="I1014" s="35">
        <f t="shared" si="39"/>
        <v>-1.5937338611090262</v>
      </c>
      <c r="N1014" s="30"/>
      <c r="X1014" s="30"/>
    </row>
    <row r="1015" spans="3:24">
      <c r="C1015" t="s">
        <v>1016</v>
      </c>
      <c r="D1015" s="26">
        <v>1.7243612497350724</v>
      </c>
      <c r="F1015" s="30"/>
      <c r="H1015" s="34">
        <f t="shared" si="38"/>
        <v>0.17954445819779047</v>
      </c>
      <c r="I1015" s="35">
        <f t="shared" si="39"/>
        <v>-1.7173324237388117</v>
      </c>
      <c r="N1015" s="30"/>
      <c r="X1015" s="30"/>
    </row>
    <row r="1016" spans="3:24">
      <c r="C1016" t="s">
        <v>1017</v>
      </c>
      <c r="D1016" s="26">
        <v>0.77429028470511518</v>
      </c>
      <c r="F1016" s="30"/>
      <c r="H1016" s="34">
        <f t="shared" si="38"/>
        <v>0.23931862128852452</v>
      </c>
      <c r="I1016" s="35">
        <f t="shared" si="39"/>
        <v>-1.4299594714307509</v>
      </c>
      <c r="N1016" s="30"/>
      <c r="X1016" s="30"/>
    </row>
    <row r="1017" spans="3:24">
      <c r="C1017" t="s">
        <v>1018</v>
      </c>
      <c r="D1017" s="26">
        <v>7.5629743659217874E-2</v>
      </c>
      <c r="F1017" s="30"/>
      <c r="H1017" s="34">
        <f t="shared" si="38"/>
        <v>0.2956343329873497</v>
      </c>
      <c r="I1017" s="35">
        <f t="shared" si="39"/>
        <v>-1.2186319498753733</v>
      </c>
      <c r="N1017" s="30"/>
      <c r="X1017" s="30"/>
    </row>
    <row r="1018" spans="3:24">
      <c r="C1018" t="s">
        <v>1019</v>
      </c>
      <c r="D1018" s="26">
        <v>0.29662667710222174</v>
      </c>
      <c r="F1018" s="30"/>
      <c r="H1018" s="34">
        <f t="shared" si="38"/>
        <v>0.27651836174009176</v>
      </c>
      <c r="I1018" s="35">
        <f t="shared" si="39"/>
        <v>-1.2854780524847098</v>
      </c>
      <c r="N1018" s="30"/>
      <c r="X1018" s="30"/>
    </row>
    <row r="1019" spans="3:24">
      <c r="C1019" t="s">
        <v>1020</v>
      </c>
      <c r="D1019" s="26">
        <v>1.3863202078645174</v>
      </c>
      <c r="F1019" s="30"/>
      <c r="H1019" s="34">
        <f t="shared" si="38"/>
        <v>0.19887408857951491</v>
      </c>
      <c r="I1019" s="35">
        <f t="shared" si="39"/>
        <v>-1.6150833752158194</v>
      </c>
      <c r="N1019" s="30"/>
      <c r="X1019" s="30"/>
    </row>
    <row r="1020" spans="3:24">
      <c r="C1020" t="s">
        <v>1021</v>
      </c>
      <c r="D1020" s="26">
        <v>1.7589925589156923</v>
      </c>
      <c r="F1020" s="30"/>
      <c r="H1020" s="34">
        <f t="shared" si="38"/>
        <v>0.1776735257728822</v>
      </c>
      <c r="I1020" s="35">
        <f t="shared" si="39"/>
        <v>-1.7278075376280295</v>
      </c>
      <c r="N1020" s="30"/>
      <c r="X1020" s="30"/>
    </row>
    <row r="1021" spans="3:24">
      <c r="C1021" t="s">
        <v>1022</v>
      </c>
      <c r="D1021" s="26">
        <v>1.6614443591030521</v>
      </c>
      <c r="F1021" s="30"/>
      <c r="H1021" s="34">
        <f t="shared" si="38"/>
        <v>0.18299405343867431</v>
      </c>
      <c r="I1021" s="35">
        <f t="shared" si="39"/>
        <v>-1.6983016215393181</v>
      </c>
      <c r="N1021" s="30"/>
      <c r="X1021" s="30"/>
    </row>
    <row r="1022" spans="3:24">
      <c r="C1022" t="s">
        <v>1023</v>
      </c>
      <c r="D1022" s="26">
        <v>8.1751158942707143</v>
      </c>
      <c r="F1022" s="30"/>
      <c r="H1022" s="34">
        <f t="shared" si="38"/>
        <v>2.5514048802138589E-2</v>
      </c>
      <c r="I1022" s="35">
        <f t="shared" si="39"/>
        <v>-3.6685260451086541</v>
      </c>
      <c r="N1022" s="30"/>
      <c r="X1022" s="30"/>
    </row>
    <row r="1023" spans="3:24">
      <c r="C1023" t="s">
        <v>1024</v>
      </c>
      <c r="D1023" s="26">
        <v>5.5463007215892572</v>
      </c>
      <c r="F1023" s="30"/>
      <c r="H1023" s="34">
        <f t="shared" si="38"/>
        <v>5.650791740777273E-2</v>
      </c>
      <c r="I1023" s="35">
        <f t="shared" si="39"/>
        <v>-2.8733745195361671</v>
      </c>
      <c r="N1023" s="30"/>
      <c r="X1023" s="30"/>
    </row>
    <row r="1024" spans="3:24">
      <c r="C1024" t="s">
        <v>1025</v>
      </c>
      <c r="D1024" s="26">
        <v>0.62797484553677274</v>
      </c>
      <c r="F1024" s="30"/>
      <c r="H1024" s="34">
        <f t="shared" si="38"/>
        <v>0.25014796593943012</v>
      </c>
      <c r="I1024" s="35">
        <f t="shared" si="39"/>
        <v>-1.3857026724444441</v>
      </c>
      <c r="N1024" s="30"/>
      <c r="X1024" s="30"/>
    </row>
    <row r="1025" spans="3:24">
      <c r="C1025" t="s">
        <v>1026</v>
      </c>
      <c r="D1025" s="26">
        <v>0.49260745991884297</v>
      </c>
      <c r="F1025" s="30"/>
      <c r="H1025" s="34">
        <f t="shared" si="38"/>
        <v>0.26060292540848207</v>
      </c>
      <c r="I1025" s="35">
        <f t="shared" si="39"/>
        <v>-1.3447573886886972</v>
      </c>
      <c r="N1025" s="30"/>
      <c r="X1025" s="30"/>
    </row>
    <row r="1026" spans="3:24">
      <c r="C1026" t="s">
        <v>1027</v>
      </c>
      <c r="D1026" s="26">
        <v>0.70361584711382208</v>
      </c>
      <c r="F1026" s="30"/>
      <c r="H1026" s="34">
        <f t="shared" si="38"/>
        <v>0.24448967419794077</v>
      </c>
      <c r="I1026" s="35">
        <f t="shared" si="39"/>
        <v>-1.4085822032782804</v>
      </c>
      <c r="N1026" s="30"/>
      <c r="X1026" s="30"/>
    </row>
    <row r="1027" spans="3:24">
      <c r="C1027" t="s">
        <v>1028</v>
      </c>
      <c r="D1027" s="26">
        <v>2.9339652487370689</v>
      </c>
      <c r="F1027" s="30"/>
      <c r="H1027" s="34">
        <f t="shared" si="38"/>
        <v>0.12453011618228663</v>
      </c>
      <c r="I1027" s="35">
        <f t="shared" si="39"/>
        <v>-2.083207695283269</v>
      </c>
      <c r="N1027" s="30"/>
      <c r="X1027" s="30"/>
    </row>
    <row r="1028" spans="3:24">
      <c r="C1028" t="s">
        <v>1029</v>
      </c>
      <c r="D1028" s="26">
        <v>6.4396023352147704</v>
      </c>
      <c r="F1028" s="30"/>
      <c r="H1028" s="34">
        <f t="shared" si="38"/>
        <v>4.3128288644835582E-2</v>
      </c>
      <c r="I1028" s="35">
        <f t="shared" si="39"/>
        <v>-3.1435761481071696</v>
      </c>
      <c r="N1028" s="30"/>
      <c r="X1028" s="30"/>
    </row>
    <row r="1029" spans="3:24">
      <c r="C1029" t="s">
        <v>1030</v>
      </c>
      <c r="D1029" s="26">
        <v>3.4621779466302862</v>
      </c>
      <c r="F1029" s="30"/>
      <c r="H1029" s="34">
        <f t="shared" si="38"/>
        <v>0.10614184034018485</v>
      </c>
      <c r="I1029" s="35">
        <f t="shared" si="39"/>
        <v>-2.2429789629331478</v>
      </c>
      <c r="N1029" s="30"/>
      <c r="X1029" s="30"/>
    </row>
    <row r="1030" spans="3:24">
      <c r="C1030" t="s">
        <v>1031</v>
      </c>
      <c r="D1030" s="26">
        <v>1.2652235326221837</v>
      </c>
      <c r="F1030" s="30"/>
      <c r="H1030" s="34">
        <f t="shared" si="38"/>
        <v>0.20629365240379188</v>
      </c>
      <c r="I1030" s="35">
        <f t="shared" si="39"/>
        <v>-1.5784546281432439</v>
      </c>
      <c r="N1030" s="30"/>
      <c r="X1030" s="30"/>
    </row>
    <row r="1031" spans="3:24">
      <c r="C1031" t="s">
        <v>1032</v>
      </c>
      <c r="D1031" s="26">
        <v>0.42957937376654454</v>
      </c>
      <c r="F1031" s="30"/>
      <c r="H1031" s="34">
        <f t="shared" si="38"/>
        <v>0.2656188340406147</v>
      </c>
      <c r="I1031" s="35">
        <f t="shared" si="39"/>
        <v>-1.3256929525964503</v>
      </c>
      <c r="N1031" s="30"/>
      <c r="X1031" s="30"/>
    </row>
    <row r="1032" spans="3:24">
      <c r="C1032" t="s">
        <v>1033</v>
      </c>
      <c r="D1032" s="26">
        <v>0.75240557271728337</v>
      </c>
      <c r="F1032" s="30"/>
      <c r="H1032" s="34">
        <f t="shared" si="38"/>
        <v>0.24090806586500296</v>
      </c>
      <c r="I1032" s="35">
        <f t="shared" si="39"/>
        <v>-1.4233398877092795</v>
      </c>
      <c r="N1032" s="30"/>
      <c r="X1032" s="30"/>
    </row>
    <row r="1033" spans="3:24">
      <c r="C1033" t="s">
        <v>1034</v>
      </c>
      <c r="D1033" s="26">
        <v>4.0797894692230585</v>
      </c>
      <c r="F1033" s="30"/>
      <c r="H1033" s="34">
        <f t="shared" si="38"/>
        <v>8.8055219903104651E-2</v>
      </c>
      <c r="I1033" s="35">
        <f t="shared" si="39"/>
        <v>-2.4297911624001265</v>
      </c>
      <c r="N1033" s="30"/>
      <c r="X1033" s="30"/>
    </row>
    <row r="1034" spans="3:24">
      <c r="C1034" t="s">
        <v>1035</v>
      </c>
      <c r="D1034" s="26">
        <v>1.1564236637859817</v>
      </c>
      <c r="F1034" s="30"/>
      <c r="H1034" s="34">
        <f t="shared" ref="H1034:H1097" si="40">lambdagorro2*EXP(-lambdagorro2*D1034)</f>
        <v>0.21319557103613374</v>
      </c>
      <c r="I1034" s="35">
        <f t="shared" si="39"/>
        <v>-1.5455453606579428</v>
      </c>
      <c r="N1034" s="30"/>
      <c r="X1034" s="30"/>
    </row>
    <row r="1035" spans="3:24">
      <c r="C1035" t="s">
        <v>1036</v>
      </c>
      <c r="D1035" s="26">
        <v>0.91881770761538717</v>
      </c>
      <c r="F1035" s="30"/>
      <c r="H1035" s="34">
        <f t="shared" si="40"/>
        <v>0.22908195903259485</v>
      </c>
      <c r="I1035" s="35">
        <f t="shared" ref="I1035:I1098" si="41">LN(H1035)</f>
        <v>-1.4736754397530654</v>
      </c>
      <c r="N1035" s="30"/>
      <c r="X1035" s="30"/>
    </row>
    <row r="1036" spans="3:24">
      <c r="C1036" t="s">
        <v>1037</v>
      </c>
      <c r="D1036" s="26">
        <v>0.5823814738705233</v>
      </c>
      <c r="F1036" s="30"/>
      <c r="H1036" s="34">
        <f t="shared" si="40"/>
        <v>0.25362162043582887</v>
      </c>
      <c r="I1036" s="35">
        <f t="shared" si="41"/>
        <v>-1.3719118059684905</v>
      </c>
      <c r="N1036" s="30"/>
      <c r="X1036" s="30"/>
    </row>
    <row r="1037" spans="3:24">
      <c r="C1037" t="s">
        <v>1038</v>
      </c>
      <c r="D1037" s="26">
        <v>0.74466678470783465</v>
      </c>
      <c r="F1037" s="30"/>
      <c r="H1037" s="34">
        <f t="shared" si="40"/>
        <v>0.241472642018387</v>
      </c>
      <c r="I1037" s="35">
        <f t="shared" si="41"/>
        <v>-1.4209990958743333</v>
      </c>
      <c r="N1037" s="30"/>
      <c r="X1037" s="30"/>
    </row>
    <row r="1038" spans="3:24">
      <c r="C1038" t="s">
        <v>1039</v>
      </c>
      <c r="D1038" s="26">
        <v>6.5944506133989576</v>
      </c>
      <c r="F1038" s="30"/>
      <c r="H1038" s="34">
        <f t="shared" si="40"/>
        <v>4.1154832616894642E-2</v>
      </c>
      <c r="I1038" s="35">
        <f t="shared" si="41"/>
        <v>-3.1904139197047963</v>
      </c>
      <c r="N1038" s="30"/>
      <c r="X1038" s="30"/>
    </row>
    <row r="1039" spans="3:24">
      <c r="C1039" t="s">
        <v>1040</v>
      </c>
      <c r="D1039" s="26">
        <v>5.9091241121030347</v>
      </c>
      <c r="F1039" s="30"/>
      <c r="H1039" s="34">
        <f t="shared" si="40"/>
        <v>5.0634626671880796E-2</v>
      </c>
      <c r="I1039" s="35">
        <f t="shared" si="41"/>
        <v>-2.9831196151512898</v>
      </c>
      <c r="N1039" s="30"/>
      <c r="X1039" s="30"/>
    </row>
    <row r="1040" spans="3:24">
      <c r="C1040" t="s">
        <v>1041</v>
      </c>
      <c r="D1040" s="26">
        <v>4.8927774053103006</v>
      </c>
      <c r="F1040" s="30"/>
      <c r="H1040" s="34">
        <f t="shared" si="40"/>
        <v>6.8858617977297309E-2</v>
      </c>
      <c r="I1040" s="35">
        <f t="shared" si="41"/>
        <v>-2.67569989130951</v>
      </c>
      <c r="N1040" s="30"/>
      <c r="X1040" s="30"/>
    </row>
    <row r="1041" spans="3:24">
      <c r="C1041" t="s">
        <v>1042</v>
      </c>
      <c r="D1041" s="26">
        <v>3.9217890479383164</v>
      </c>
      <c r="F1041" s="30"/>
      <c r="H1041" s="34">
        <f t="shared" si="40"/>
        <v>9.2365666364175342E-2</v>
      </c>
      <c r="I1041" s="35">
        <f t="shared" si="41"/>
        <v>-2.3819999455313088</v>
      </c>
      <c r="N1041" s="30"/>
      <c r="X1041" s="30"/>
    </row>
    <row r="1042" spans="3:24">
      <c r="C1042" t="s">
        <v>1043</v>
      </c>
      <c r="D1042" s="26">
        <v>1.9677529879122606</v>
      </c>
      <c r="F1042" s="30"/>
      <c r="H1042" s="34">
        <f t="shared" si="40"/>
        <v>0.16680123241587491</v>
      </c>
      <c r="I1042" s="35">
        <f t="shared" si="41"/>
        <v>-1.7909524005004041</v>
      </c>
      <c r="N1042" s="30"/>
      <c r="X1042" s="30"/>
    </row>
    <row r="1043" spans="3:24">
      <c r="C1043" t="s">
        <v>1044</v>
      </c>
      <c r="D1043" s="26">
        <v>3.8208996161035067</v>
      </c>
      <c r="F1043" s="30"/>
      <c r="H1043" s="34">
        <f t="shared" si="40"/>
        <v>9.5227797481611767E-2</v>
      </c>
      <c r="I1043" s="35">
        <f t="shared" si="41"/>
        <v>-2.3514833894526395</v>
      </c>
      <c r="N1043" s="30"/>
      <c r="X1043" s="30"/>
    </row>
    <row r="1044" spans="3:24">
      <c r="C1044" t="s">
        <v>1045</v>
      </c>
      <c r="D1044" s="26">
        <v>1.0612191820170123</v>
      </c>
      <c r="F1044" s="30"/>
      <c r="H1044" s="34">
        <f t="shared" si="40"/>
        <v>0.21942421648616073</v>
      </c>
      <c r="I1044" s="35">
        <f t="shared" si="41"/>
        <v>-1.5167483612695392</v>
      </c>
      <c r="N1044" s="30"/>
      <c r="X1044" s="30"/>
    </row>
    <row r="1045" spans="3:24">
      <c r="C1045" t="s">
        <v>1046</v>
      </c>
      <c r="D1045" s="26">
        <v>1.1597098500887766</v>
      </c>
      <c r="F1045" s="30"/>
      <c r="H1045" s="34">
        <f t="shared" si="40"/>
        <v>0.21298376205118416</v>
      </c>
      <c r="I1045" s="35">
        <f t="shared" si="41"/>
        <v>-1.5465393506801921</v>
      </c>
      <c r="N1045" s="30"/>
      <c r="X1045" s="30"/>
    </row>
    <row r="1046" spans="3:24">
      <c r="C1046" t="s">
        <v>1047</v>
      </c>
      <c r="D1046" s="26">
        <v>6.429581172031769</v>
      </c>
      <c r="F1046" s="30"/>
      <c r="H1046" s="34">
        <f t="shared" si="40"/>
        <v>4.3259215451772783E-2</v>
      </c>
      <c r="I1046" s="35">
        <f t="shared" si="41"/>
        <v>-3.1405449942718673</v>
      </c>
      <c r="N1046" s="30"/>
      <c r="X1046" s="30"/>
    </row>
    <row r="1047" spans="3:24">
      <c r="C1047" t="s">
        <v>1048</v>
      </c>
      <c r="D1047" s="26">
        <v>5.8157952783960463</v>
      </c>
      <c r="F1047" s="30"/>
      <c r="H1047" s="34">
        <f t="shared" si="40"/>
        <v>5.2084391998003784E-2</v>
      </c>
      <c r="I1047" s="35">
        <f t="shared" si="41"/>
        <v>-2.954889952878641</v>
      </c>
      <c r="N1047" s="30"/>
      <c r="X1047" s="30"/>
    </row>
    <row r="1048" spans="3:24">
      <c r="C1048" t="s">
        <v>1049</v>
      </c>
      <c r="D1048" s="26">
        <v>0.2080604655226343</v>
      </c>
      <c r="F1048" s="30"/>
      <c r="H1048" s="34">
        <f t="shared" si="40"/>
        <v>0.28402615058682634</v>
      </c>
      <c r="I1048" s="35">
        <f t="shared" si="41"/>
        <v>-1.2586889655289122</v>
      </c>
      <c r="N1048" s="30"/>
      <c r="X1048" s="30"/>
    </row>
    <row r="1049" spans="3:24">
      <c r="C1049" t="s">
        <v>1050</v>
      </c>
      <c r="D1049" s="26">
        <v>0.19281963278818265</v>
      </c>
      <c r="F1049" s="30"/>
      <c r="H1049" s="34">
        <f t="shared" si="40"/>
        <v>0.28533852663712866</v>
      </c>
      <c r="I1049" s="35">
        <f t="shared" si="41"/>
        <v>-1.2540789908430794</v>
      </c>
      <c r="N1049" s="30"/>
      <c r="X1049" s="30"/>
    </row>
    <row r="1050" spans="3:24">
      <c r="C1050" t="s">
        <v>1051</v>
      </c>
      <c r="D1050" s="26">
        <v>4.0023265098885261</v>
      </c>
      <c r="F1050" s="30"/>
      <c r="H1050" s="34">
        <f t="shared" si="40"/>
        <v>9.0142769799649233E-2</v>
      </c>
      <c r="I1050" s="35">
        <f t="shared" si="41"/>
        <v>-2.4063605344387913</v>
      </c>
      <c r="N1050" s="30"/>
      <c r="X1050" s="30"/>
    </row>
    <row r="1051" spans="3:24">
      <c r="C1051" t="s">
        <v>1052</v>
      </c>
      <c r="D1051" s="26">
        <v>1.9966599343861684</v>
      </c>
      <c r="F1051" s="30"/>
      <c r="H1051" s="34">
        <f t="shared" si="40"/>
        <v>0.16534914071190918</v>
      </c>
      <c r="I1051" s="35">
        <f t="shared" si="41"/>
        <v>-1.7996960363509702</v>
      </c>
      <c r="N1051" s="30"/>
      <c r="X1051" s="30"/>
    </row>
    <row r="1052" spans="3:24">
      <c r="C1052" t="s">
        <v>1053</v>
      </c>
      <c r="D1052" s="26">
        <v>18.762965199932879</v>
      </c>
      <c r="F1052" s="30"/>
      <c r="H1052" s="34">
        <f t="shared" si="40"/>
        <v>1.0373473939765338E-3</v>
      </c>
      <c r="I1052" s="35">
        <f t="shared" si="41"/>
        <v>-6.8710884068213369</v>
      </c>
      <c r="N1052" s="30"/>
      <c r="X1052" s="30"/>
    </row>
    <row r="1053" spans="3:24">
      <c r="C1053" t="s">
        <v>1054</v>
      </c>
      <c r="D1053" s="26">
        <v>5.6385414190065237</v>
      </c>
      <c r="F1053" s="30"/>
      <c r="H1053" s="34">
        <f t="shared" si="40"/>
        <v>5.4953107544410185E-2</v>
      </c>
      <c r="I1053" s="35">
        <f t="shared" si="41"/>
        <v>-2.9012750475129576</v>
      </c>
      <c r="N1053" s="30"/>
      <c r="X1053" s="30"/>
    </row>
    <row r="1054" spans="3:24">
      <c r="C1054" t="s">
        <v>1055</v>
      </c>
      <c r="D1054" s="26">
        <v>0.59127459673226612</v>
      </c>
      <c r="F1054" s="30"/>
      <c r="H1054" s="34">
        <f t="shared" si="40"/>
        <v>0.25294030782924809</v>
      </c>
      <c r="I1054" s="35">
        <f t="shared" si="41"/>
        <v>-1.3746017555260339</v>
      </c>
      <c r="N1054" s="30"/>
      <c r="X1054" s="30"/>
    </row>
    <row r="1055" spans="3:24">
      <c r="C1055" t="s">
        <v>1056</v>
      </c>
      <c r="D1055" s="26">
        <v>0.88401831480598769</v>
      </c>
      <c r="F1055" s="30"/>
      <c r="H1055" s="34">
        <f t="shared" si="40"/>
        <v>0.23150600072666755</v>
      </c>
      <c r="I1055" s="35">
        <f t="shared" si="41"/>
        <v>-1.4631494847262747</v>
      </c>
      <c r="N1055" s="30"/>
      <c r="X1055" s="30"/>
    </row>
    <row r="1056" spans="3:24">
      <c r="C1056" t="s">
        <v>1057</v>
      </c>
      <c r="D1056" s="26">
        <v>0.360742685289485</v>
      </c>
      <c r="F1056" s="30"/>
      <c r="H1056" s="34">
        <f t="shared" si="40"/>
        <v>0.27120736720734134</v>
      </c>
      <c r="I1056" s="35">
        <f t="shared" si="41"/>
        <v>-1.3048715580660541</v>
      </c>
      <c r="N1056" s="30"/>
      <c r="X1056" s="30"/>
    </row>
    <row r="1057" spans="3:24">
      <c r="C1057" t="s">
        <v>1058</v>
      </c>
      <c r="D1057" s="26">
        <v>4.1771975223355859</v>
      </c>
      <c r="F1057" s="30"/>
      <c r="H1057" s="34">
        <f t="shared" si="40"/>
        <v>8.5498650432368761E-2</v>
      </c>
      <c r="I1057" s="35">
        <f t="shared" si="41"/>
        <v>-2.4592546875807373</v>
      </c>
      <c r="N1057" s="30"/>
      <c r="X1057" s="30"/>
    </row>
    <row r="1058" spans="3:24">
      <c r="C1058" t="s">
        <v>1059</v>
      </c>
      <c r="D1058" s="26">
        <v>6.6880869198714423</v>
      </c>
      <c r="F1058" s="30"/>
      <c r="H1058" s="34">
        <f t="shared" si="40"/>
        <v>4.0005569987343864E-2</v>
      </c>
      <c r="I1058" s="35">
        <f t="shared" si="41"/>
        <v>-3.2187365848789415</v>
      </c>
      <c r="N1058" s="30"/>
      <c r="X1058" s="30"/>
    </row>
    <row r="1059" spans="3:24">
      <c r="C1059" t="s">
        <v>1060</v>
      </c>
      <c r="D1059" s="26">
        <v>0.84737125073512543</v>
      </c>
      <c r="F1059" s="30"/>
      <c r="H1059" s="34">
        <f t="shared" si="40"/>
        <v>0.23408648102449439</v>
      </c>
      <c r="I1059" s="35">
        <f t="shared" si="41"/>
        <v>-1.4520646548734497</v>
      </c>
      <c r="N1059" s="30"/>
      <c r="X1059" s="30"/>
    </row>
    <row r="1060" spans="3:24">
      <c r="C1060" t="s">
        <v>1061</v>
      </c>
      <c r="D1060" s="26">
        <v>8.5952562005294748</v>
      </c>
      <c r="F1060" s="30"/>
      <c r="H1060" s="34">
        <f t="shared" si="40"/>
        <v>2.2469238362226709E-2</v>
      </c>
      <c r="I1060" s="35">
        <f t="shared" si="41"/>
        <v>-3.795608089121425</v>
      </c>
      <c r="N1060" s="30"/>
      <c r="X1060" s="30"/>
    </row>
    <row r="1061" spans="3:24">
      <c r="C1061" t="s">
        <v>1062</v>
      </c>
      <c r="D1061" s="26">
        <v>7.6777225087183014</v>
      </c>
      <c r="F1061" s="30"/>
      <c r="H1061" s="34">
        <f t="shared" si="40"/>
        <v>2.9656413896300724E-2</v>
      </c>
      <c r="I1061" s="35">
        <f t="shared" si="41"/>
        <v>-3.5180768566523035</v>
      </c>
      <c r="N1061" s="30"/>
      <c r="X1061" s="30"/>
    </row>
    <row r="1062" spans="3:24">
      <c r="C1062" t="s">
        <v>1063</v>
      </c>
      <c r="D1062" s="26">
        <v>4.3531168054267564</v>
      </c>
      <c r="F1062" s="30"/>
      <c r="H1062" s="34">
        <f t="shared" si="40"/>
        <v>8.1068085419583547E-2</v>
      </c>
      <c r="I1062" s="35">
        <f t="shared" si="41"/>
        <v>-2.512465916647435</v>
      </c>
      <c r="N1062" s="30"/>
      <c r="X1062" s="30"/>
    </row>
    <row r="1063" spans="3:24">
      <c r="C1063" t="s">
        <v>1064</v>
      </c>
      <c r="D1063" s="26">
        <v>6.1363639764903644</v>
      </c>
      <c r="F1063" s="30"/>
      <c r="H1063" s="34">
        <f t="shared" si="40"/>
        <v>4.7271199932064162E-2</v>
      </c>
      <c r="I1063" s="35">
        <f t="shared" si="41"/>
        <v>-3.0518540498563977</v>
      </c>
      <c r="N1063" s="30"/>
      <c r="X1063" s="30"/>
    </row>
    <row r="1064" spans="3:24">
      <c r="C1064" t="s">
        <v>1065</v>
      </c>
      <c r="D1064" s="26">
        <v>0.84296159026305373</v>
      </c>
      <c r="F1064" s="30"/>
      <c r="H1064" s="34">
        <f t="shared" si="40"/>
        <v>0.23439891697086848</v>
      </c>
      <c r="I1064" s="35">
        <f t="shared" si="41"/>
        <v>-1.4507308417214022</v>
      </c>
      <c r="N1064" s="30"/>
      <c r="X1064" s="30"/>
    </row>
    <row r="1065" spans="3:24">
      <c r="C1065" t="s">
        <v>1066</v>
      </c>
      <c r="D1065" s="26">
        <v>4.6810473887492714</v>
      </c>
      <c r="F1065" s="30"/>
      <c r="H1065" s="34">
        <f t="shared" si="40"/>
        <v>7.3412812476287906E-2</v>
      </c>
      <c r="I1065" s="35">
        <f t="shared" si="41"/>
        <v>-2.6116568016972943</v>
      </c>
      <c r="N1065" s="30"/>
      <c r="X1065" s="30"/>
    </row>
    <row r="1066" spans="3:24">
      <c r="C1066" t="s">
        <v>1067</v>
      </c>
      <c r="D1066" s="26">
        <v>2.2663862905663281</v>
      </c>
      <c r="F1066" s="30"/>
      <c r="H1066" s="34">
        <f t="shared" si="40"/>
        <v>0.15239467408839866</v>
      </c>
      <c r="I1066" s="35">
        <f t="shared" si="41"/>
        <v>-1.8812815832667673</v>
      </c>
      <c r="N1066" s="30"/>
      <c r="X1066" s="30"/>
    </row>
    <row r="1067" spans="3:24">
      <c r="C1067" t="s">
        <v>1068</v>
      </c>
      <c r="D1067" s="26">
        <v>3.8632034279147831</v>
      </c>
      <c r="F1067" s="30"/>
      <c r="H1067" s="34">
        <f t="shared" si="40"/>
        <v>9.4017039158989207E-2</v>
      </c>
      <c r="I1067" s="35">
        <f t="shared" si="41"/>
        <v>-2.364279245490307</v>
      </c>
      <c r="N1067" s="30"/>
      <c r="X1067" s="30"/>
    </row>
    <row r="1068" spans="3:24">
      <c r="C1068" t="s">
        <v>1069</v>
      </c>
      <c r="D1068" s="26">
        <v>0.6906312416781103</v>
      </c>
      <c r="F1068" s="30"/>
      <c r="H1068" s="34">
        <f t="shared" si="40"/>
        <v>0.24545180086595003</v>
      </c>
      <c r="I1068" s="35">
        <f t="shared" si="41"/>
        <v>-1.4046546815078429</v>
      </c>
      <c r="N1068" s="30"/>
      <c r="X1068" s="30"/>
    </row>
    <row r="1069" spans="3:24">
      <c r="C1069" t="s">
        <v>1070</v>
      </c>
      <c r="D1069" s="26">
        <v>2.7111321953254852</v>
      </c>
      <c r="F1069" s="30"/>
      <c r="H1069" s="34">
        <f t="shared" si="40"/>
        <v>0.13321296219581977</v>
      </c>
      <c r="I1069" s="35">
        <f t="shared" si="41"/>
        <v>-2.0158062118280964</v>
      </c>
      <c r="N1069" s="30"/>
      <c r="X1069" s="30"/>
    </row>
    <row r="1070" spans="3:24">
      <c r="C1070" t="s">
        <v>1071</v>
      </c>
      <c r="D1070" s="26">
        <v>4.5804230215195085</v>
      </c>
      <c r="F1070" s="30"/>
      <c r="H1070" s="34">
        <f t="shared" si="40"/>
        <v>7.5681584236413163E-2</v>
      </c>
      <c r="I1070" s="35">
        <f t="shared" si="41"/>
        <v>-2.5812204211012033</v>
      </c>
      <c r="N1070" s="30"/>
      <c r="X1070" s="30"/>
    </row>
    <row r="1071" spans="3:24">
      <c r="C1071" t="s">
        <v>1072</v>
      </c>
      <c r="D1071" s="26">
        <v>1.8231155362797984</v>
      </c>
      <c r="F1071" s="30"/>
      <c r="H1071" s="34">
        <f t="shared" si="40"/>
        <v>0.17426064318894258</v>
      </c>
      <c r="I1071" s="35">
        <f t="shared" si="41"/>
        <v>-1.7472031512128792</v>
      </c>
      <c r="N1071" s="30"/>
      <c r="X1071" s="30"/>
    </row>
    <row r="1072" spans="3:24">
      <c r="C1072" t="s">
        <v>1073</v>
      </c>
      <c r="D1072" s="26">
        <v>1.7739080449915527</v>
      </c>
      <c r="F1072" s="30"/>
      <c r="H1072" s="34">
        <f t="shared" si="40"/>
        <v>0.17687374553311117</v>
      </c>
      <c r="I1072" s="35">
        <f t="shared" si="41"/>
        <v>-1.7323191030020906</v>
      </c>
      <c r="N1072" s="30"/>
      <c r="X1072" s="30"/>
    </row>
    <row r="1073" spans="3:24">
      <c r="C1073" t="s">
        <v>1074</v>
      </c>
      <c r="D1073" s="26">
        <v>7.1446309137424056</v>
      </c>
      <c r="F1073" s="30"/>
      <c r="H1073" s="34">
        <f t="shared" si="40"/>
        <v>3.4845549882907029E-2</v>
      </c>
      <c r="I1073" s="35">
        <f t="shared" si="41"/>
        <v>-3.3568298433894519</v>
      </c>
      <c r="N1073" s="30"/>
      <c r="X1073" s="30"/>
    </row>
    <row r="1074" spans="3:24">
      <c r="C1074" t="s">
        <v>1075</v>
      </c>
      <c r="D1074" s="26">
        <v>1.8131440360838005</v>
      </c>
      <c r="F1074" s="30"/>
      <c r="H1074" s="34">
        <f t="shared" si="40"/>
        <v>0.1747870297196924</v>
      </c>
      <c r="I1074" s="35">
        <f t="shared" si="41"/>
        <v>-1.7441870192019677</v>
      </c>
      <c r="N1074" s="30"/>
      <c r="X1074" s="30"/>
    </row>
    <row r="1075" spans="3:24">
      <c r="C1075" t="s">
        <v>1076</v>
      </c>
      <c r="D1075" s="26">
        <v>14.853805197625137</v>
      </c>
      <c r="F1075" s="30"/>
      <c r="H1075" s="34">
        <f t="shared" si="40"/>
        <v>3.3841102455293942E-3</v>
      </c>
      <c r="I1075" s="35">
        <f t="shared" si="41"/>
        <v>-5.6886642593026941</v>
      </c>
      <c r="N1075" s="30"/>
      <c r="X1075" s="30"/>
    </row>
    <row r="1076" spans="3:24">
      <c r="C1076" t="s">
        <v>1077</v>
      </c>
      <c r="D1076" s="26">
        <v>2.3434680120263023</v>
      </c>
      <c r="F1076" s="30"/>
      <c r="H1076" s="34">
        <f t="shared" si="40"/>
        <v>0.14888264568681001</v>
      </c>
      <c r="I1076" s="35">
        <f t="shared" si="41"/>
        <v>-1.9045968962068296</v>
      </c>
      <c r="N1076" s="30"/>
      <c r="X1076" s="30"/>
    </row>
    <row r="1077" spans="3:24">
      <c r="C1077" t="s">
        <v>1078</v>
      </c>
      <c r="D1077" s="26">
        <v>2.475208947221692</v>
      </c>
      <c r="F1077" s="30"/>
      <c r="H1077" s="34">
        <f t="shared" si="40"/>
        <v>0.14306656486445929</v>
      </c>
      <c r="I1077" s="35">
        <f t="shared" si="41"/>
        <v>-1.9444452684657696</v>
      </c>
      <c r="N1077" s="30"/>
      <c r="X1077" s="30"/>
    </row>
    <row r="1078" spans="3:24">
      <c r="C1078" t="s">
        <v>1079</v>
      </c>
      <c r="D1078" s="26">
        <v>14.081289392425576</v>
      </c>
      <c r="F1078" s="30"/>
      <c r="H1078" s="34">
        <f t="shared" si="40"/>
        <v>4.2748881174766423E-3</v>
      </c>
      <c r="I1078" s="35">
        <f t="shared" si="41"/>
        <v>-5.4549973482863825</v>
      </c>
      <c r="N1078" s="30"/>
      <c r="X1078" s="30"/>
    </row>
    <row r="1079" spans="3:24">
      <c r="C1079" t="s">
        <v>1080</v>
      </c>
      <c r="D1079" s="26">
        <v>1.0173336268707143</v>
      </c>
      <c r="F1079" s="30"/>
      <c r="H1079" s="34">
        <f t="shared" si="40"/>
        <v>0.22235633595433532</v>
      </c>
      <c r="I1079" s="35">
        <f t="shared" si="41"/>
        <v>-1.5034740670217697</v>
      </c>
      <c r="N1079" s="30"/>
      <c r="X1079" s="30"/>
    </row>
    <row r="1080" spans="3:24">
      <c r="C1080" t="s">
        <v>1081</v>
      </c>
      <c r="D1080" s="26">
        <v>4.1331647266279505</v>
      </c>
      <c r="F1080" s="30"/>
      <c r="H1080" s="34">
        <f t="shared" si="40"/>
        <v>8.6645009633408723E-2</v>
      </c>
      <c r="I1080" s="35">
        <f t="shared" si="41"/>
        <v>-2.4459358567074228</v>
      </c>
      <c r="N1080" s="30"/>
      <c r="X1080" s="30"/>
    </row>
    <row r="1081" spans="3:24">
      <c r="C1081" t="s">
        <v>1082</v>
      </c>
      <c r="D1081" s="26">
        <v>1.5492613654226519</v>
      </c>
      <c r="F1081" s="30"/>
      <c r="H1081" s="34">
        <f t="shared" si="40"/>
        <v>0.18931006690937094</v>
      </c>
      <c r="I1081" s="35">
        <f t="shared" si="41"/>
        <v>-1.6643690425222586</v>
      </c>
      <c r="N1081" s="30"/>
      <c r="X1081" s="30"/>
    </row>
    <row r="1082" spans="3:24">
      <c r="C1082" t="s">
        <v>1083</v>
      </c>
      <c r="D1082" s="26">
        <v>1.2095499765521716</v>
      </c>
      <c r="F1082" s="30"/>
      <c r="H1082" s="34">
        <f t="shared" si="40"/>
        <v>0.2097970266612918</v>
      </c>
      <c r="I1082" s="35">
        <f t="shared" si="41"/>
        <v>-1.5616147553735049</v>
      </c>
      <c r="N1082" s="30"/>
      <c r="X1082" s="30"/>
    </row>
    <row r="1083" spans="3:24">
      <c r="C1083" t="s">
        <v>1084</v>
      </c>
      <c r="D1083" s="26">
        <v>7.2746879835675138</v>
      </c>
      <c r="F1083" s="30"/>
      <c r="H1083" s="34">
        <f t="shared" si="40"/>
        <v>3.3501371923472668E-2</v>
      </c>
      <c r="I1083" s="35">
        <f t="shared" si="41"/>
        <v>-3.3961688880501826</v>
      </c>
      <c r="N1083" s="30"/>
      <c r="X1083" s="30"/>
    </row>
    <row r="1084" spans="3:24">
      <c r="C1084" t="s">
        <v>1085</v>
      </c>
      <c r="D1084" s="26">
        <v>9.1338432646041152</v>
      </c>
      <c r="F1084" s="30"/>
      <c r="H1084" s="34">
        <f t="shared" si="40"/>
        <v>1.9091399261854131E-2</v>
      </c>
      <c r="I1084" s="35">
        <f t="shared" si="41"/>
        <v>-3.9585173457717215</v>
      </c>
      <c r="N1084" s="30"/>
      <c r="X1084" s="30"/>
    </row>
    <row r="1085" spans="3:24">
      <c r="C1085" t="s">
        <v>1086</v>
      </c>
      <c r="D1085" s="26">
        <v>0.43989811529251049</v>
      </c>
      <c r="F1085" s="30"/>
      <c r="H1085" s="34">
        <f t="shared" si="40"/>
        <v>0.26479108655938982</v>
      </c>
      <c r="I1085" s="35">
        <f t="shared" si="41"/>
        <v>-1.3288141165153238</v>
      </c>
      <c r="N1085" s="30"/>
      <c r="X1085" s="30"/>
    </row>
    <row r="1086" spans="3:24">
      <c r="C1086" t="s">
        <v>1087</v>
      </c>
      <c r="D1086" s="26">
        <v>1.4525787994264578</v>
      </c>
      <c r="F1086" s="30"/>
      <c r="H1086" s="34">
        <f t="shared" si="40"/>
        <v>0.19492801172137689</v>
      </c>
      <c r="I1086" s="35">
        <f t="shared" si="41"/>
        <v>-1.6351249592382595</v>
      </c>
      <c r="N1086" s="30"/>
      <c r="X1086" s="30"/>
    </row>
    <row r="1087" spans="3:24">
      <c r="C1087" t="s">
        <v>1088</v>
      </c>
      <c r="D1087" s="26">
        <v>2.7143523382213148</v>
      </c>
      <c r="F1087" s="30"/>
      <c r="H1087" s="34">
        <f t="shared" si="40"/>
        <v>0.13308327413798457</v>
      </c>
      <c r="I1087" s="35">
        <f t="shared" si="41"/>
        <v>-2.0167802253543381</v>
      </c>
      <c r="N1087" s="30"/>
      <c r="X1087" s="30"/>
    </row>
    <row r="1088" spans="3:24">
      <c r="C1088" t="s">
        <v>1089</v>
      </c>
      <c r="D1088" s="26">
        <v>0.62077071441442699</v>
      </c>
      <c r="F1088" s="30"/>
      <c r="H1088" s="34">
        <f t="shared" si="40"/>
        <v>0.2506936505345711</v>
      </c>
      <c r="I1088" s="35">
        <f t="shared" si="41"/>
        <v>-1.3835236010848879</v>
      </c>
      <c r="N1088" s="30"/>
      <c r="X1088" s="30"/>
    </row>
    <row r="1089" spans="3:24">
      <c r="C1089" t="s">
        <v>1090</v>
      </c>
      <c r="D1089" s="26">
        <v>0.46185398695889063</v>
      </c>
      <c r="F1089" s="30"/>
      <c r="H1089" s="34">
        <f t="shared" si="40"/>
        <v>0.2630384067284055</v>
      </c>
      <c r="I1089" s="35">
        <f t="shared" si="41"/>
        <v>-1.3354552242783269</v>
      </c>
      <c r="N1089" s="30"/>
      <c r="X1089" s="30"/>
    </row>
    <row r="1090" spans="3:24">
      <c r="C1090" t="s">
        <v>1091</v>
      </c>
      <c r="D1090" s="26">
        <v>0.48999609109884112</v>
      </c>
      <c r="F1090" s="30"/>
      <c r="H1090" s="34">
        <f t="shared" si="40"/>
        <v>0.26080885031383122</v>
      </c>
      <c r="I1090" s="35">
        <f t="shared" si="41"/>
        <v>-1.3439675142530065</v>
      </c>
      <c r="N1090" s="30"/>
      <c r="X1090" s="30"/>
    </row>
    <row r="1091" spans="3:24">
      <c r="C1091" t="s">
        <v>1092</v>
      </c>
      <c r="D1091" s="26">
        <v>0.14425436903627481</v>
      </c>
      <c r="F1091" s="30"/>
      <c r="H1091" s="34">
        <f t="shared" si="40"/>
        <v>0.28956102764752323</v>
      </c>
      <c r="I1091" s="35">
        <f t="shared" si="41"/>
        <v>-1.2393892005666602</v>
      </c>
      <c r="N1091" s="30"/>
      <c r="X1091" s="30"/>
    </row>
    <row r="1092" spans="3:24">
      <c r="C1092" t="s">
        <v>1093</v>
      </c>
      <c r="D1092" s="26">
        <v>2.1045044962508528</v>
      </c>
      <c r="F1092" s="30"/>
      <c r="H1092" s="34">
        <f t="shared" si="40"/>
        <v>0.16004242428371759</v>
      </c>
      <c r="I1092" s="35">
        <f t="shared" si="41"/>
        <v>-1.832316347121594</v>
      </c>
      <c r="N1092" s="30"/>
      <c r="X1092" s="30"/>
    </row>
    <row r="1093" spans="3:24">
      <c r="C1093" t="s">
        <v>1094</v>
      </c>
      <c r="D1093" s="26">
        <v>2.9888058291018593</v>
      </c>
      <c r="F1093" s="30"/>
      <c r="H1093" s="34">
        <f t="shared" si="40"/>
        <v>0.12248145924938389</v>
      </c>
      <c r="I1093" s="35">
        <f t="shared" si="41"/>
        <v>-2.0997956135186406</v>
      </c>
      <c r="N1093" s="30"/>
      <c r="X1093" s="30"/>
    </row>
    <row r="1094" spans="3:24">
      <c r="C1094" t="s">
        <v>1095</v>
      </c>
      <c r="D1094" s="26">
        <v>2.2677776050064664</v>
      </c>
      <c r="F1094" s="30"/>
      <c r="H1094" s="34">
        <f t="shared" si="40"/>
        <v>0.15233055408373888</v>
      </c>
      <c r="I1094" s="35">
        <f t="shared" si="41"/>
        <v>-1.8817024214493536</v>
      </c>
      <c r="N1094" s="30"/>
      <c r="X1094" s="30"/>
    </row>
    <row r="1095" spans="3:24">
      <c r="C1095" t="s">
        <v>1096</v>
      </c>
      <c r="D1095" s="26">
        <v>3.4974187456570323</v>
      </c>
      <c r="F1095" s="30"/>
      <c r="H1095" s="34">
        <f t="shared" si="40"/>
        <v>0.10501643340878544</v>
      </c>
      <c r="I1095" s="35">
        <f t="shared" si="41"/>
        <v>-2.2536384324157162</v>
      </c>
      <c r="N1095" s="30"/>
      <c r="X1095" s="30"/>
    </row>
    <row r="1096" spans="3:24">
      <c r="C1096" t="s">
        <v>1097</v>
      </c>
      <c r="D1096" s="26">
        <v>1.746280826098692</v>
      </c>
      <c r="F1096" s="30"/>
      <c r="H1096" s="34">
        <f t="shared" si="40"/>
        <v>0.17835799277493117</v>
      </c>
      <c r="I1096" s="35">
        <f t="shared" si="41"/>
        <v>-1.7239625530710523</v>
      </c>
      <c r="N1096" s="30"/>
      <c r="X1096" s="30"/>
    </row>
    <row r="1097" spans="3:24">
      <c r="C1097" t="s">
        <v>1098</v>
      </c>
      <c r="D1097" s="26">
        <v>5.8150372364617091</v>
      </c>
      <c r="F1097" s="30"/>
      <c r="H1097" s="34">
        <f t="shared" si="40"/>
        <v>5.2096335741398173E-2</v>
      </c>
      <c r="I1097" s="35">
        <f t="shared" si="41"/>
        <v>-2.9546606639553268</v>
      </c>
      <c r="N1097" s="30"/>
      <c r="X1097" s="30"/>
    </row>
    <row r="1098" spans="3:24">
      <c r="C1098" t="s">
        <v>1099</v>
      </c>
      <c r="D1098" s="26">
        <v>18.133581585009505</v>
      </c>
      <c r="F1098" s="30"/>
      <c r="H1098" s="34">
        <f t="shared" ref="H1098:H1161" si="42">lambdagorro2*EXP(-lambdagorro2*D1098)</f>
        <v>1.2548798590918625E-3</v>
      </c>
      <c r="I1098" s="35">
        <f t="shared" si="41"/>
        <v>-6.6807154407880613</v>
      </c>
      <c r="N1098" s="30"/>
      <c r="X1098" s="30"/>
    </row>
    <row r="1099" spans="3:24">
      <c r="C1099" t="s">
        <v>1100</v>
      </c>
      <c r="D1099" s="26">
        <v>0.61598867340119057</v>
      </c>
      <c r="F1099" s="30"/>
      <c r="H1099" s="34">
        <f t="shared" si="42"/>
        <v>0.25105652850600529</v>
      </c>
      <c r="I1099" s="35">
        <f t="shared" ref="I1099:I1162" si="43">LN(H1099)</f>
        <v>-1.3820771520356965</v>
      </c>
      <c r="N1099" s="30"/>
      <c r="X1099" s="30"/>
    </row>
    <row r="1100" spans="3:24">
      <c r="C1100" t="s">
        <v>1101</v>
      </c>
      <c r="D1100" s="26">
        <v>2.6577690738399378</v>
      </c>
      <c r="F1100" s="30"/>
      <c r="H1100" s="34">
        <f t="shared" si="42"/>
        <v>0.13538060265429799</v>
      </c>
      <c r="I1100" s="35">
        <f t="shared" si="43"/>
        <v>-1.9996651883360335</v>
      </c>
      <c r="N1100" s="30"/>
      <c r="X1100" s="30"/>
    </row>
    <row r="1101" spans="3:24">
      <c r="C1101" t="s">
        <v>1102</v>
      </c>
      <c r="D1101" s="26">
        <v>6.3235558720625251</v>
      </c>
      <c r="F1101" s="30"/>
      <c r="H1101" s="34">
        <f t="shared" si="42"/>
        <v>4.4669025240697539E-2</v>
      </c>
      <c r="I1101" s="35">
        <f t="shared" si="43"/>
        <v>-3.1084749651971983</v>
      </c>
      <c r="N1101" s="30"/>
      <c r="X1101" s="30"/>
    </row>
    <row r="1102" spans="3:24">
      <c r="C1102" t="s">
        <v>1103</v>
      </c>
      <c r="D1102" s="26">
        <v>8.2786692215486077</v>
      </c>
      <c r="F1102" s="30"/>
      <c r="H1102" s="34">
        <f t="shared" si="42"/>
        <v>2.4727275740490592E-2</v>
      </c>
      <c r="I1102" s="35">
        <f t="shared" si="43"/>
        <v>-3.6998483636264421</v>
      </c>
      <c r="N1102" s="30"/>
      <c r="X1102" s="30"/>
    </row>
    <row r="1103" spans="3:24">
      <c r="C1103" t="s">
        <v>1104</v>
      </c>
      <c r="D1103" s="26">
        <v>1.2253311693735656</v>
      </c>
      <c r="F1103" s="30"/>
      <c r="H1103" s="34">
        <f t="shared" si="42"/>
        <v>0.20879796365914283</v>
      </c>
      <c r="I1103" s="35">
        <f t="shared" si="43"/>
        <v>-1.5663881756115223</v>
      </c>
      <c r="N1103" s="30"/>
      <c r="X1103" s="30"/>
    </row>
    <row r="1104" spans="3:24">
      <c r="C1104" t="s">
        <v>1105</v>
      </c>
      <c r="D1104" s="26">
        <v>1.3831204196519125</v>
      </c>
      <c r="F1104" s="30"/>
      <c r="H1104" s="34">
        <f t="shared" si="42"/>
        <v>0.19906666338360826</v>
      </c>
      <c r="I1104" s="35">
        <f t="shared" si="43"/>
        <v>-1.6141155184774674</v>
      </c>
      <c r="N1104" s="30"/>
      <c r="X1104" s="30"/>
    </row>
    <row r="1105" spans="3:24">
      <c r="C1105" t="s">
        <v>1106</v>
      </c>
      <c r="D1105" s="26">
        <v>0.48969451871513825</v>
      </c>
      <c r="F1105" s="30"/>
      <c r="H1105" s="34">
        <f t="shared" si="42"/>
        <v>0.26083264190811339</v>
      </c>
      <c r="I1105" s="35">
        <f t="shared" si="43"/>
        <v>-1.343876296070966</v>
      </c>
      <c r="N1105" s="30"/>
      <c r="X1105" s="30"/>
    </row>
    <row r="1106" spans="3:24">
      <c r="C1106" t="s">
        <v>1107</v>
      </c>
      <c r="D1106" s="26">
        <v>1.9649046158060486</v>
      </c>
      <c r="F1106" s="30"/>
      <c r="H1106" s="34">
        <f t="shared" si="42"/>
        <v>0.16694500395508638</v>
      </c>
      <c r="I1106" s="35">
        <f t="shared" si="43"/>
        <v>-1.790090838436555</v>
      </c>
      <c r="N1106" s="30"/>
      <c r="X1106" s="30"/>
    </row>
    <row r="1107" spans="3:24">
      <c r="C1107" t="s">
        <v>1108</v>
      </c>
      <c r="D1107" s="26">
        <v>0.73344925185110921</v>
      </c>
      <c r="F1107" s="30"/>
      <c r="H1107" s="34">
        <f t="shared" si="42"/>
        <v>0.24229335654887005</v>
      </c>
      <c r="I1107" s="35">
        <f t="shared" si="43"/>
        <v>-1.4176060698233286</v>
      </c>
      <c r="N1107" s="30"/>
      <c r="X1107" s="30"/>
    </row>
    <row r="1108" spans="3:24">
      <c r="C1108" t="s">
        <v>1109</v>
      </c>
      <c r="D1108" s="26">
        <v>0.72414258727556535</v>
      </c>
      <c r="F1108" s="30"/>
      <c r="H1108" s="34">
        <f t="shared" si="42"/>
        <v>0.24297638191450618</v>
      </c>
      <c r="I1108" s="35">
        <f t="shared" si="43"/>
        <v>-1.414791034132673</v>
      </c>
      <c r="N1108" s="30"/>
      <c r="X1108" s="30"/>
    </row>
    <row r="1109" spans="3:24">
      <c r="C1109" t="s">
        <v>1110</v>
      </c>
      <c r="D1109" s="26">
        <v>0.87629661556694927</v>
      </c>
      <c r="F1109" s="30"/>
      <c r="H1109" s="34">
        <f t="shared" si="42"/>
        <v>0.23204734338463937</v>
      </c>
      <c r="I1109" s="35">
        <f t="shared" si="43"/>
        <v>-1.4608138618214241</v>
      </c>
      <c r="N1109" s="30"/>
      <c r="X1109" s="30"/>
    </row>
    <row r="1110" spans="3:24">
      <c r="C1110" t="s">
        <v>1111</v>
      </c>
      <c r="D1110" s="26">
        <v>17.613721836792639</v>
      </c>
      <c r="F1110" s="30"/>
      <c r="H1110" s="34">
        <f t="shared" si="42"/>
        <v>1.4685632550158075E-3</v>
      </c>
      <c r="I1110" s="35">
        <f t="shared" si="43"/>
        <v>-6.5234707336766347</v>
      </c>
      <c r="N1110" s="30"/>
      <c r="X1110" s="30"/>
    </row>
    <row r="1111" spans="3:24">
      <c r="C1111" t="s">
        <v>1112</v>
      </c>
      <c r="D1111" s="26">
        <v>3.0162797941460116</v>
      </c>
      <c r="F1111" s="30"/>
      <c r="H1111" s="34">
        <f t="shared" si="42"/>
        <v>0.1214678320612223</v>
      </c>
      <c r="I1111" s="35">
        <f t="shared" si="43"/>
        <v>-2.1081058079535344</v>
      </c>
      <c r="N1111" s="30"/>
      <c r="X1111" s="30"/>
    </row>
    <row r="1112" spans="3:24">
      <c r="C1112" t="s">
        <v>1113</v>
      </c>
      <c r="D1112" s="26">
        <v>4.8067377061820418</v>
      </c>
      <c r="F1112" s="30"/>
      <c r="H1112" s="34">
        <f t="shared" si="42"/>
        <v>7.0674177599697269E-2</v>
      </c>
      <c r="I1112" s="35">
        <f t="shared" si="43"/>
        <v>-2.6496750118381058</v>
      </c>
      <c r="N1112" s="30"/>
      <c r="X1112" s="30"/>
    </row>
    <row r="1113" spans="3:24">
      <c r="C1113" t="s">
        <v>1114</v>
      </c>
      <c r="D1113" s="26">
        <v>3.8472416063506127</v>
      </c>
      <c r="F1113" s="30"/>
      <c r="H1113" s="34">
        <f t="shared" si="42"/>
        <v>9.447205622549304E-2</v>
      </c>
      <c r="I1113" s="35">
        <f t="shared" si="43"/>
        <v>-2.3594511895282291</v>
      </c>
      <c r="N1113" s="30"/>
      <c r="X1113" s="30"/>
    </row>
    <row r="1114" spans="3:24">
      <c r="C1114" t="s">
        <v>1115</v>
      </c>
      <c r="D1114" s="26">
        <v>2.7646651521988854</v>
      </c>
      <c r="F1114" s="30"/>
      <c r="H1114" s="34">
        <f t="shared" si="42"/>
        <v>0.13107329527611877</v>
      </c>
      <c r="I1114" s="35">
        <f t="shared" si="43"/>
        <v>-2.031998606321495</v>
      </c>
      <c r="N1114" s="30"/>
      <c r="X1114" s="30"/>
    </row>
    <row r="1115" spans="3:24">
      <c r="C1115" t="s">
        <v>1116</v>
      </c>
      <c r="D1115" s="26">
        <v>2.1546209712041398</v>
      </c>
      <c r="F1115" s="30"/>
      <c r="H1115" s="34">
        <f t="shared" si="42"/>
        <v>0.15763463816552453</v>
      </c>
      <c r="I1115" s="35">
        <f t="shared" si="43"/>
        <v>-1.8474753403933701</v>
      </c>
      <c r="N1115" s="30"/>
      <c r="X1115" s="30"/>
    </row>
    <row r="1116" spans="3:24">
      <c r="C1116" t="s">
        <v>1117</v>
      </c>
      <c r="D1116" s="26">
        <v>0.87842479809054907</v>
      </c>
      <c r="F1116" s="30"/>
      <c r="H1116" s="34">
        <f t="shared" si="42"/>
        <v>0.2318980173467636</v>
      </c>
      <c r="I1116" s="35">
        <f t="shared" si="43"/>
        <v>-1.4614575843614959</v>
      </c>
      <c r="N1116" s="30"/>
      <c r="X1116" s="30"/>
    </row>
    <row r="1117" spans="3:24">
      <c r="C1117" t="s">
        <v>1118</v>
      </c>
      <c r="D1117" s="26">
        <v>7.9704706906104628</v>
      </c>
      <c r="F1117" s="30"/>
      <c r="H1117" s="34">
        <f t="shared" si="42"/>
        <v>2.7143275684322111E-2</v>
      </c>
      <c r="I1117" s="35">
        <f t="shared" si="43"/>
        <v>-3.6066259360471409</v>
      </c>
      <c r="N1117" s="30"/>
      <c r="X1117" s="30"/>
    </row>
    <row r="1118" spans="3:24">
      <c r="C1118" t="s">
        <v>1119</v>
      </c>
      <c r="D1118" s="26">
        <v>3.5105046735012566</v>
      </c>
      <c r="F1118" s="30"/>
      <c r="H1118" s="34">
        <f t="shared" si="42"/>
        <v>0.10460158215436492</v>
      </c>
      <c r="I1118" s="35">
        <f t="shared" si="43"/>
        <v>-2.2575966017069606</v>
      </c>
      <c r="N1118" s="30"/>
      <c r="X1118" s="30"/>
    </row>
    <row r="1119" spans="3:24">
      <c r="C1119" t="s">
        <v>1120</v>
      </c>
      <c r="D1119" s="26">
        <v>4.4437825447562584</v>
      </c>
      <c r="F1119" s="30"/>
      <c r="H1119" s="34">
        <f t="shared" si="42"/>
        <v>7.8875070935259764E-2</v>
      </c>
      <c r="I1119" s="35">
        <f t="shared" si="43"/>
        <v>-2.539890058783481</v>
      </c>
      <c r="N1119" s="30"/>
      <c r="X1119" s="30"/>
    </row>
    <row r="1120" spans="3:24">
      <c r="C1120" t="s">
        <v>1121</v>
      </c>
      <c r="D1120" s="26">
        <v>5.5628024077959326</v>
      </c>
      <c r="F1120" s="30"/>
      <c r="H1120" s="34">
        <f t="shared" si="42"/>
        <v>5.6226569258613142E-2</v>
      </c>
      <c r="I1120" s="35">
        <f t="shared" si="43"/>
        <v>-2.8783658711907498</v>
      </c>
      <c r="N1120" s="30"/>
      <c r="X1120" s="30"/>
    </row>
    <row r="1121" spans="3:24">
      <c r="C1121" t="s">
        <v>1122</v>
      </c>
      <c r="D1121" s="26">
        <v>2.0306829726676163</v>
      </c>
      <c r="F1121" s="30"/>
      <c r="H1121" s="34">
        <f t="shared" si="42"/>
        <v>0.16365623758737008</v>
      </c>
      <c r="I1121" s="35">
        <f t="shared" si="43"/>
        <v>-1.8099871633481222</v>
      </c>
      <c r="N1121" s="30"/>
      <c r="X1121" s="30"/>
    </row>
    <row r="1122" spans="3:24">
      <c r="C1122" t="s">
        <v>1123</v>
      </c>
      <c r="D1122" s="26">
        <v>4.8545451152669239</v>
      </c>
      <c r="F1122" s="30"/>
      <c r="H1122" s="34">
        <f t="shared" si="42"/>
        <v>6.9659543325119852E-2</v>
      </c>
      <c r="I1122" s="35">
        <f t="shared" si="43"/>
        <v>-2.6641355698349378</v>
      </c>
      <c r="N1122" s="30"/>
      <c r="X1122" s="30"/>
    </row>
    <row r="1123" spans="3:24">
      <c r="C1123" t="s">
        <v>1124</v>
      </c>
      <c r="D1123" s="26">
        <v>1.3702026824927855</v>
      </c>
      <c r="F1123" s="30"/>
      <c r="H1123" s="34">
        <f t="shared" si="42"/>
        <v>0.19984599726824195</v>
      </c>
      <c r="I1123" s="35">
        <f t="shared" si="43"/>
        <v>-1.6102082227056818</v>
      </c>
      <c r="N1123" s="30"/>
      <c r="X1123" s="30"/>
    </row>
    <row r="1124" spans="3:24">
      <c r="C1124" t="s">
        <v>1125</v>
      </c>
      <c r="D1124" s="26">
        <v>14.164571868047966</v>
      </c>
      <c r="F1124" s="30"/>
      <c r="H1124" s="34">
        <f t="shared" si="42"/>
        <v>4.1685449542802552E-3</v>
      </c>
      <c r="I1124" s="35">
        <f t="shared" si="43"/>
        <v>-5.480188235889579</v>
      </c>
      <c r="N1124" s="30"/>
      <c r="X1124" s="30"/>
    </row>
    <row r="1125" spans="3:24">
      <c r="C1125" t="s">
        <v>1126</v>
      </c>
      <c r="D1125" s="26">
        <v>3.845516069771318</v>
      </c>
      <c r="F1125" s="30"/>
      <c r="H1125" s="34">
        <f t="shared" si="42"/>
        <v>9.452137709485714E-2</v>
      </c>
      <c r="I1125" s="35">
        <f t="shared" si="43"/>
        <v>-2.3589292574206713</v>
      </c>
      <c r="N1125" s="30"/>
      <c r="X1125" s="30"/>
    </row>
    <row r="1126" spans="3:24">
      <c r="C1126" t="s">
        <v>1127</v>
      </c>
      <c r="D1126" s="26">
        <v>3.4839116526064515</v>
      </c>
      <c r="F1126" s="30"/>
      <c r="H1126" s="34">
        <f t="shared" si="42"/>
        <v>0.10544636214149418</v>
      </c>
      <c r="I1126" s="35">
        <f t="shared" si="43"/>
        <v>-2.2495528710735453</v>
      </c>
      <c r="N1126" s="30"/>
      <c r="X1126" s="30"/>
    </row>
    <row r="1127" spans="3:24">
      <c r="C1127" t="s">
        <v>1128</v>
      </c>
      <c r="D1127" s="26">
        <v>2.6438622554331861</v>
      </c>
      <c r="F1127" s="30"/>
      <c r="H1127" s="34">
        <f t="shared" si="42"/>
        <v>0.135951276295983</v>
      </c>
      <c r="I1127" s="35">
        <f t="shared" si="43"/>
        <v>-1.995458719966974</v>
      </c>
      <c r="N1127" s="30"/>
      <c r="X1127" s="30"/>
    </row>
    <row r="1128" spans="3:24">
      <c r="C1128" t="s">
        <v>1129</v>
      </c>
      <c r="D1128" s="26">
        <v>2.0933395565667858</v>
      </c>
      <c r="F1128" s="30"/>
      <c r="H1128" s="34">
        <f t="shared" si="42"/>
        <v>0.16058382008658767</v>
      </c>
      <c r="I1128" s="35">
        <f t="shared" si="43"/>
        <v>-1.8289392292036177</v>
      </c>
      <c r="N1128" s="30"/>
      <c r="X1128" s="30"/>
    </row>
    <row r="1129" spans="3:24">
      <c r="C1129" t="s">
        <v>1130</v>
      </c>
      <c r="D1129" s="26">
        <v>2.9983576485850301</v>
      </c>
      <c r="F1129" s="30"/>
      <c r="H1129" s="34">
        <f t="shared" si="42"/>
        <v>0.12212809787645275</v>
      </c>
      <c r="I1129" s="35">
        <f t="shared" si="43"/>
        <v>-2.1026848025011771</v>
      </c>
      <c r="N1129" s="30"/>
      <c r="X1129" s="30"/>
    </row>
    <row r="1130" spans="3:24">
      <c r="C1130" t="s">
        <v>1131</v>
      </c>
      <c r="D1130" s="26">
        <v>1.2936309030474815</v>
      </c>
      <c r="F1130" s="30"/>
      <c r="H1130" s="34">
        <f t="shared" si="42"/>
        <v>0.20452866245758461</v>
      </c>
      <c r="I1130" s="35">
        <f t="shared" si="43"/>
        <v>-1.5870471546038007</v>
      </c>
      <c r="N1130" s="30"/>
      <c r="X1130" s="30"/>
    </row>
    <row r="1131" spans="3:24">
      <c r="C1131" t="s">
        <v>1132</v>
      </c>
      <c r="D1131" s="26">
        <v>0.20460744551479154</v>
      </c>
      <c r="F1131" s="30"/>
      <c r="H1131" s="34">
        <f t="shared" si="42"/>
        <v>0.28432295755060838</v>
      </c>
      <c r="I1131" s="35">
        <f t="shared" si="43"/>
        <v>-1.2576445124400826</v>
      </c>
      <c r="N1131" s="30"/>
      <c r="X1131" s="30"/>
    </row>
    <row r="1132" spans="3:24">
      <c r="C1132" t="s">
        <v>1133</v>
      </c>
      <c r="D1132" s="26">
        <v>0.50983031660809019</v>
      </c>
      <c r="F1132" s="30"/>
      <c r="H1132" s="34">
        <f t="shared" si="42"/>
        <v>0.25924884771602574</v>
      </c>
      <c r="I1132" s="35">
        <f t="shared" si="43"/>
        <v>-1.3499668765650172</v>
      </c>
      <c r="N1132" s="30"/>
      <c r="X1132" s="30"/>
    </row>
    <row r="1133" spans="3:24">
      <c r="C1133" t="s">
        <v>1134</v>
      </c>
      <c r="D1133" s="26">
        <v>3.5474445206654841</v>
      </c>
      <c r="F1133" s="30"/>
      <c r="H1133" s="34">
        <f t="shared" si="42"/>
        <v>0.10343933315751831</v>
      </c>
      <c r="I1133" s="35">
        <f t="shared" si="43"/>
        <v>-2.2687699911990373</v>
      </c>
      <c r="N1133" s="30"/>
      <c r="X1133" s="30"/>
    </row>
    <row r="1134" spans="3:24">
      <c r="C1134" t="s">
        <v>1135</v>
      </c>
      <c r="D1134" s="26">
        <v>14.838161403653491</v>
      </c>
      <c r="F1134" s="30"/>
      <c r="H1134" s="34">
        <f t="shared" si="42"/>
        <v>3.4001613288768742E-3</v>
      </c>
      <c r="I1134" s="35">
        <f t="shared" si="43"/>
        <v>-5.6839323988160526</v>
      </c>
      <c r="N1134" s="30"/>
      <c r="X1134" s="30"/>
    </row>
    <row r="1135" spans="3:24">
      <c r="C1135" t="s">
        <v>1136</v>
      </c>
      <c r="D1135" s="26">
        <v>3.4794312752653744</v>
      </c>
      <c r="F1135" s="30"/>
      <c r="H1135" s="34">
        <f t="shared" si="42"/>
        <v>0.10558936026853763</v>
      </c>
      <c r="I1135" s="35">
        <f t="shared" si="43"/>
        <v>-2.2481976678188929</v>
      </c>
      <c r="N1135" s="30"/>
      <c r="X1135" s="30"/>
    </row>
    <row r="1136" spans="3:24">
      <c r="C1136" t="s">
        <v>1137</v>
      </c>
      <c r="D1136" s="26">
        <v>4.6721333808755574</v>
      </c>
      <c r="F1136" s="30"/>
      <c r="H1136" s="34">
        <f t="shared" si="42"/>
        <v>7.3611020092312116E-2</v>
      </c>
      <c r="I1136" s="35">
        <f t="shared" si="43"/>
        <v>-2.6089605349405414</v>
      </c>
      <c r="N1136" s="30"/>
      <c r="X1136" s="30"/>
    </row>
    <row r="1137" spans="3:24">
      <c r="C1137" t="s">
        <v>1138</v>
      </c>
      <c r="D1137" s="26">
        <v>9.3266355045395226</v>
      </c>
      <c r="F1137" s="30"/>
      <c r="H1137" s="34">
        <f t="shared" si="42"/>
        <v>1.8009926035288046E-2</v>
      </c>
      <c r="I1137" s="35">
        <f t="shared" si="43"/>
        <v>-4.0168322266717755</v>
      </c>
      <c r="N1137" s="30"/>
      <c r="X1137" s="30"/>
    </row>
    <row r="1138" spans="3:24">
      <c r="C1138" t="s">
        <v>1139</v>
      </c>
      <c r="D1138" s="26">
        <v>1.4931288871514254</v>
      </c>
      <c r="F1138" s="30"/>
      <c r="H1138" s="34">
        <f t="shared" si="42"/>
        <v>0.1925517448143777</v>
      </c>
      <c r="I1138" s="35">
        <f t="shared" si="43"/>
        <v>-1.6473903571451489</v>
      </c>
      <c r="N1138" s="30"/>
      <c r="X1138" s="30"/>
    </row>
    <row r="1139" spans="3:24">
      <c r="C1139" t="s">
        <v>1140</v>
      </c>
      <c r="D1139" s="26">
        <v>1.4499940815143373</v>
      </c>
      <c r="F1139" s="30"/>
      <c r="H1139" s="34">
        <f t="shared" si="42"/>
        <v>0.19508046860178255</v>
      </c>
      <c r="I1139" s="35">
        <f t="shared" si="43"/>
        <v>-1.634343146042583</v>
      </c>
      <c r="N1139" s="30"/>
      <c r="X1139" s="30"/>
    </row>
    <row r="1140" spans="3:24">
      <c r="C1140" t="s">
        <v>1141</v>
      </c>
      <c r="D1140" s="26">
        <v>0.8797673152784059</v>
      </c>
      <c r="F1140" s="30"/>
      <c r="H1140" s="34">
        <f t="shared" si="42"/>
        <v>0.23180386772965336</v>
      </c>
      <c r="I1140" s="35">
        <f t="shared" si="43"/>
        <v>-1.4618636625830175</v>
      </c>
      <c r="N1140" s="30"/>
      <c r="X1140" s="30"/>
    </row>
    <row r="1141" spans="3:24">
      <c r="C1141" t="s">
        <v>1142</v>
      </c>
      <c r="D1141" s="26">
        <v>0.55237536770030848</v>
      </c>
      <c r="F1141" s="30"/>
      <c r="H1141" s="34">
        <f t="shared" si="42"/>
        <v>0.25593399455565002</v>
      </c>
      <c r="I1141" s="35">
        <f t="shared" si="43"/>
        <v>-1.362835701514407</v>
      </c>
      <c r="N1141" s="30"/>
      <c r="X1141" s="30"/>
    </row>
    <row r="1142" spans="3:24">
      <c r="C1142" t="s">
        <v>1143</v>
      </c>
      <c r="D1142" s="26">
        <v>1.4419539045218026</v>
      </c>
      <c r="F1142" s="30"/>
      <c r="H1142" s="34">
        <f t="shared" si="42"/>
        <v>0.19555547279380531</v>
      </c>
      <c r="I1142" s="35">
        <f t="shared" si="43"/>
        <v>-1.6319111914997442</v>
      </c>
      <c r="N1142" s="30"/>
      <c r="X1142" s="30"/>
    </row>
    <row r="1143" spans="3:24">
      <c r="C1143" t="s">
        <v>1144</v>
      </c>
      <c r="D1143" s="26">
        <v>6.7278369222270475</v>
      </c>
      <c r="F1143" s="30"/>
      <c r="H1143" s="34">
        <f t="shared" si="42"/>
        <v>3.9527447429090888E-2</v>
      </c>
      <c r="I1143" s="35">
        <f t="shared" si="43"/>
        <v>-3.2307599767640123</v>
      </c>
      <c r="N1143" s="30"/>
      <c r="X1143" s="30"/>
    </row>
    <row r="1144" spans="3:24">
      <c r="C1144" t="s">
        <v>1145</v>
      </c>
      <c r="D1144" s="26">
        <v>1.6542959241690915</v>
      </c>
      <c r="F1144" s="30"/>
      <c r="H1144" s="34">
        <f t="shared" si="42"/>
        <v>0.18339015576697432</v>
      </c>
      <c r="I1144" s="35">
        <f t="shared" si="43"/>
        <v>-1.6961393968982466</v>
      </c>
      <c r="N1144" s="30"/>
      <c r="X1144" s="30"/>
    </row>
    <row r="1145" spans="3:24">
      <c r="C1145" t="s">
        <v>1146</v>
      </c>
      <c r="D1145" s="26">
        <v>18.775875392487134</v>
      </c>
      <c r="F1145" s="30"/>
      <c r="H1145" s="34">
        <f t="shared" si="42"/>
        <v>1.0333044372137074E-3</v>
      </c>
      <c r="I1145" s="35">
        <f t="shared" si="43"/>
        <v>-6.8749934205368808</v>
      </c>
      <c r="N1145" s="30"/>
      <c r="X1145" s="30"/>
    </row>
    <row r="1146" spans="3:24">
      <c r="C1146" t="s">
        <v>1147</v>
      </c>
      <c r="D1146" s="26">
        <v>1.6214728498578728</v>
      </c>
      <c r="F1146" s="30"/>
      <c r="H1146" s="34">
        <f t="shared" si="42"/>
        <v>0.18521995220166701</v>
      </c>
      <c r="I1146" s="35">
        <f t="shared" si="43"/>
        <v>-1.6862112293025298</v>
      </c>
      <c r="N1146" s="30"/>
      <c r="X1146" s="30"/>
    </row>
    <row r="1147" spans="3:24">
      <c r="C1147" t="s">
        <v>1148</v>
      </c>
      <c r="D1147" s="26">
        <v>1.6104481399441899</v>
      </c>
      <c r="F1147" s="30"/>
      <c r="H1147" s="34">
        <f t="shared" si="42"/>
        <v>0.18583863651562263</v>
      </c>
      <c r="I1147" s="35">
        <f t="shared" si="43"/>
        <v>-1.6828765274193551</v>
      </c>
      <c r="N1147" s="30"/>
      <c r="X1147" s="30"/>
    </row>
    <row r="1148" spans="3:24">
      <c r="C1148" t="s">
        <v>1149</v>
      </c>
      <c r="D1148" s="26">
        <v>6.0115997080913015</v>
      </c>
      <c r="F1148" s="30"/>
      <c r="H1148" s="34">
        <f t="shared" si="42"/>
        <v>4.9089213794795181E-2</v>
      </c>
      <c r="I1148" s="35">
        <f t="shared" si="43"/>
        <v>-3.014115946628221</v>
      </c>
      <c r="N1148" s="30"/>
      <c r="X1148" s="30"/>
    </row>
    <row r="1149" spans="3:24">
      <c r="C1149" t="s">
        <v>1150</v>
      </c>
      <c r="D1149" s="26">
        <v>0.54430766488436499</v>
      </c>
      <c r="F1149" s="30"/>
      <c r="H1149" s="34">
        <f t="shared" si="42"/>
        <v>0.25655930793186671</v>
      </c>
      <c r="I1149" s="35">
        <f t="shared" si="43"/>
        <v>-1.3603954210912612</v>
      </c>
      <c r="N1149" s="30"/>
      <c r="X1149" s="30"/>
    </row>
    <row r="1150" spans="3:24">
      <c r="C1150" t="s">
        <v>1151</v>
      </c>
      <c r="D1150" s="26">
        <v>4.6264125741934183</v>
      </c>
      <c r="F1150" s="30"/>
      <c r="H1150" s="34">
        <f t="shared" si="42"/>
        <v>7.4636088960253033E-2</v>
      </c>
      <c r="I1150" s="35">
        <f t="shared" si="43"/>
        <v>-2.5951311225263454</v>
      </c>
      <c r="N1150" s="30"/>
      <c r="X1150" s="30"/>
    </row>
    <row r="1151" spans="3:24">
      <c r="C1151" t="s">
        <v>1152</v>
      </c>
      <c r="D1151" s="26">
        <v>0.22006986899396319</v>
      </c>
      <c r="F1151" s="30"/>
      <c r="H1151" s="34">
        <f t="shared" si="42"/>
        <v>0.28299628380909603</v>
      </c>
      <c r="I1151" s="35">
        <f t="shared" si="43"/>
        <v>-1.2623215128417391</v>
      </c>
      <c r="N1151" s="30"/>
      <c r="X1151" s="30"/>
    </row>
    <row r="1152" spans="3:24">
      <c r="C1152" t="s">
        <v>1153</v>
      </c>
      <c r="D1152" s="26">
        <v>0.43065067072846175</v>
      </c>
      <c r="F1152" s="30"/>
      <c r="H1152" s="34">
        <f t="shared" si="42"/>
        <v>0.26553277664070124</v>
      </c>
      <c r="I1152" s="35">
        <f t="shared" si="43"/>
        <v>-1.326016993412428</v>
      </c>
      <c r="N1152" s="30"/>
      <c r="X1152" s="30"/>
    </row>
    <row r="1153" spans="3:24">
      <c r="C1153" t="s">
        <v>1154</v>
      </c>
      <c r="D1153" s="26">
        <v>6.1763700789602902</v>
      </c>
      <c r="F1153" s="30"/>
      <c r="H1153" s="34">
        <f t="shared" si="42"/>
        <v>4.6702625016318666E-2</v>
      </c>
      <c r="I1153" s="35">
        <f t="shared" si="43"/>
        <v>-3.0639549056874764</v>
      </c>
      <c r="N1153" s="30"/>
      <c r="X1153" s="30"/>
    </row>
    <row r="1154" spans="3:24">
      <c r="C1154" t="s">
        <v>1155</v>
      </c>
      <c r="D1154" s="26">
        <v>5.2891737908302954</v>
      </c>
      <c r="F1154" s="30"/>
      <c r="H1154" s="34">
        <f t="shared" si="42"/>
        <v>6.1078217202329754E-2</v>
      </c>
      <c r="I1154" s="35">
        <f t="shared" si="43"/>
        <v>-2.7955999869697674</v>
      </c>
      <c r="N1154" s="30"/>
      <c r="X1154" s="30"/>
    </row>
    <row r="1155" spans="3:24">
      <c r="C1155" t="s">
        <v>1156</v>
      </c>
      <c r="D1155" s="26">
        <v>2.4693888159138666</v>
      </c>
      <c r="F1155" s="30"/>
      <c r="H1155" s="34">
        <f t="shared" si="42"/>
        <v>0.14331864760300128</v>
      </c>
      <c r="I1155" s="35">
        <f t="shared" si="43"/>
        <v>-1.94268482279559</v>
      </c>
      <c r="N1155" s="30"/>
      <c r="X1155" s="30"/>
    </row>
    <row r="1156" spans="3:24">
      <c r="C1156" t="s">
        <v>1157</v>
      </c>
      <c r="D1156" s="26">
        <v>16.308598719456054</v>
      </c>
      <c r="F1156" s="30"/>
      <c r="H1156" s="34">
        <f t="shared" si="42"/>
        <v>2.1794051792444259E-3</v>
      </c>
      <c r="I1156" s="35">
        <f t="shared" si="43"/>
        <v>-6.1287032929700471</v>
      </c>
      <c r="N1156" s="30"/>
      <c r="X1156" s="30"/>
    </row>
    <row r="1157" spans="3:24">
      <c r="C1157" t="s">
        <v>1158</v>
      </c>
      <c r="D1157" s="26">
        <v>8.5839796495972713</v>
      </c>
      <c r="F1157" s="30"/>
      <c r="H1157" s="34">
        <f t="shared" si="42"/>
        <v>2.2546009036359477E-2</v>
      </c>
      <c r="I1157" s="35">
        <f t="shared" si="43"/>
        <v>-3.7921972115633076</v>
      </c>
      <c r="N1157" s="30"/>
      <c r="X1157" s="30"/>
    </row>
    <row r="1158" spans="3:24">
      <c r="C1158" t="s">
        <v>1159</v>
      </c>
      <c r="D1158" s="26">
        <v>1.5633178856068148</v>
      </c>
      <c r="F1158" s="30"/>
      <c r="H1158" s="34">
        <f t="shared" si="42"/>
        <v>0.18850687662809873</v>
      </c>
      <c r="I1158" s="35">
        <f t="shared" si="43"/>
        <v>-1.6686207919738096</v>
      </c>
      <c r="N1158" s="30"/>
      <c r="X1158" s="30"/>
    </row>
    <row r="1159" spans="3:24">
      <c r="C1159" t="s">
        <v>1160</v>
      </c>
      <c r="D1159" s="26">
        <v>0.15605297573910965</v>
      </c>
      <c r="F1159" s="30"/>
      <c r="H1159" s="34">
        <f t="shared" si="42"/>
        <v>0.28852948792625888</v>
      </c>
      <c r="I1159" s="35">
        <f t="shared" si="43"/>
        <v>-1.2429579870743168</v>
      </c>
      <c r="N1159" s="30"/>
      <c r="X1159" s="30"/>
    </row>
    <row r="1160" spans="3:24">
      <c r="C1160" t="s">
        <v>1161</v>
      </c>
      <c r="D1160" s="26">
        <v>5.4688867321174524</v>
      </c>
      <c r="F1160" s="30"/>
      <c r="H1160" s="34">
        <f t="shared" si="42"/>
        <v>5.7846709677913284E-2</v>
      </c>
      <c r="I1160" s="35">
        <f t="shared" si="43"/>
        <v>-2.8499587037462843</v>
      </c>
      <c r="N1160" s="30"/>
      <c r="X1160" s="30"/>
    </row>
    <row r="1161" spans="3:24">
      <c r="C1161" t="s">
        <v>1162</v>
      </c>
      <c r="D1161" s="26">
        <v>0.50959179683488709</v>
      </c>
      <c r="F1161" s="30"/>
      <c r="H1161" s="34">
        <f t="shared" si="42"/>
        <v>0.25926755224313441</v>
      </c>
      <c r="I1161" s="35">
        <f t="shared" si="43"/>
        <v>-1.3498947302370776</v>
      </c>
      <c r="N1161" s="30"/>
      <c r="X1161" s="30"/>
    </row>
    <row r="1162" spans="3:24">
      <c r="C1162" t="s">
        <v>1163</v>
      </c>
      <c r="D1162" s="26">
        <v>6.4034106800757007</v>
      </c>
      <c r="F1162" s="30"/>
      <c r="H1162" s="34">
        <f t="shared" ref="H1162:H1225" si="44">lambdagorro2*EXP(-lambdagorro2*D1162)</f>
        <v>4.3603011139266186E-2</v>
      </c>
      <c r="I1162" s="35">
        <f t="shared" si="43"/>
        <v>-3.1326290681846696</v>
      </c>
      <c r="N1162" s="30"/>
      <c r="X1162" s="30"/>
    </row>
    <row r="1163" spans="3:24">
      <c r="C1163" t="s">
        <v>1164</v>
      </c>
      <c r="D1163" s="26">
        <v>1.7810138961144264</v>
      </c>
      <c r="F1163" s="30"/>
      <c r="H1163" s="34">
        <f t="shared" si="44"/>
        <v>0.17649399125059437</v>
      </c>
      <c r="I1163" s="35">
        <f t="shared" ref="I1163:I1226" si="45">LN(H1163)</f>
        <v>-1.7344684470942735</v>
      </c>
      <c r="N1163" s="30"/>
      <c r="X1163" s="30"/>
    </row>
    <row r="1164" spans="3:24">
      <c r="C1164" t="s">
        <v>1165</v>
      </c>
      <c r="D1164" s="26">
        <v>8.207846145452244</v>
      </c>
      <c r="F1164" s="30"/>
      <c r="H1164" s="34">
        <f t="shared" si="44"/>
        <v>2.5262703622819318E-2</v>
      </c>
      <c r="I1164" s="35">
        <f t="shared" si="45"/>
        <v>-3.6784261360050472</v>
      </c>
      <c r="N1164" s="30"/>
      <c r="X1164" s="30"/>
    </row>
    <row r="1165" spans="3:24">
      <c r="C1165" t="s">
        <v>1166</v>
      </c>
      <c r="D1165" s="26">
        <v>6.1401781128568036</v>
      </c>
      <c r="F1165" s="30"/>
      <c r="H1165" s="34">
        <f t="shared" si="44"/>
        <v>4.7216695453155995E-2</v>
      </c>
      <c r="I1165" s="35">
        <f t="shared" si="45"/>
        <v>-3.0530077317059368</v>
      </c>
      <c r="N1165" s="30"/>
      <c r="X1165" s="30"/>
    </row>
    <row r="1166" spans="3:24">
      <c r="C1166" t="s">
        <v>1167</v>
      </c>
      <c r="D1166" s="26">
        <v>4.1078951571818187</v>
      </c>
      <c r="F1166" s="30"/>
      <c r="H1166" s="34">
        <f t="shared" si="44"/>
        <v>8.7309811216610939E-2</v>
      </c>
      <c r="I1166" s="35">
        <f t="shared" si="45"/>
        <v>-2.43829243738131</v>
      </c>
      <c r="N1166" s="30"/>
      <c r="X1166" s="30"/>
    </row>
    <row r="1167" spans="3:24">
      <c r="C1167" t="s">
        <v>1168</v>
      </c>
      <c r="D1167" s="26">
        <v>1.124969949988869</v>
      </c>
      <c r="F1167" s="30"/>
      <c r="H1167" s="34">
        <f t="shared" si="44"/>
        <v>0.21523358672602202</v>
      </c>
      <c r="I1167" s="35">
        <f t="shared" si="45"/>
        <v>-1.5360313907255556</v>
      </c>
      <c r="N1167" s="30"/>
      <c r="X1167" s="30"/>
    </row>
    <row r="1168" spans="3:24">
      <c r="C1168" t="s">
        <v>1169</v>
      </c>
      <c r="D1168" s="26">
        <v>5.7927987412464343</v>
      </c>
      <c r="F1168" s="30"/>
      <c r="H1168" s="34">
        <f t="shared" si="44"/>
        <v>5.2447947911656342E-2</v>
      </c>
      <c r="I1168" s="35">
        <f t="shared" si="45"/>
        <v>-2.9479340695638219</v>
      </c>
      <c r="N1168" s="30"/>
      <c r="X1168" s="30"/>
    </row>
    <row r="1169" spans="3:24">
      <c r="C1169" t="s">
        <v>1170</v>
      </c>
      <c r="D1169" s="26">
        <v>2.0725351153690879</v>
      </c>
      <c r="F1169" s="30"/>
      <c r="H1169" s="34">
        <f t="shared" si="44"/>
        <v>0.16159753274818661</v>
      </c>
      <c r="I1169" s="35">
        <f t="shared" si="45"/>
        <v>-1.8226464006590539</v>
      </c>
      <c r="N1169" s="30"/>
      <c r="X1169" s="30"/>
    </row>
    <row r="1170" spans="3:24">
      <c r="C1170" t="s">
        <v>1171</v>
      </c>
      <c r="D1170" s="26">
        <v>3.2088835348963149</v>
      </c>
      <c r="F1170" s="30"/>
      <c r="H1170" s="34">
        <f t="shared" si="44"/>
        <v>0.11459355991147407</v>
      </c>
      <c r="I1170" s="35">
        <f t="shared" si="45"/>
        <v>-2.1663636725155211</v>
      </c>
      <c r="N1170" s="30"/>
      <c r="X1170" s="30"/>
    </row>
    <row r="1171" spans="3:24">
      <c r="C1171" t="s">
        <v>1172</v>
      </c>
      <c r="D1171" s="26">
        <v>0.47962625619471327</v>
      </c>
      <c r="F1171" s="30"/>
      <c r="H1171" s="34">
        <f t="shared" si="44"/>
        <v>0.26162819246299951</v>
      </c>
      <c r="I1171" s="35">
        <f t="shared" si="45"/>
        <v>-1.3408308958518194</v>
      </c>
      <c r="N1171" s="30"/>
      <c r="X1171" s="30"/>
    </row>
    <row r="1172" spans="3:24">
      <c r="C1172" t="s">
        <v>1173</v>
      </c>
      <c r="D1172" s="26">
        <v>3.6859593068788117</v>
      </c>
      <c r="F1172" s="30"/>
      <c r="H1172" s="34">
        <f t="shared" si="44"/>
        <v>9.9195038036514263E-2</v>
      </c>
      <c r="I1172" s="35">
        <f t="shared" si="45"/>
        <v>-2.3106672857355446</v>
      </c>
      <c r="N1172" s="30"/>
      <c r="X1172" s="30"/>
    </row>
    <row r="1173" spans="3:24">
      <c r="C1173" t="s">
        <v>1174</v>
      </c>
      <c r="D1173" s="26">
        <v>0.4714478326558269</v>
      </c>
      <c r="F1173" s="30"/>
      <c r="H1173" s="34">
        <f t="shared" si="44"/>
        <v>0.26227620180298927</v>
      </c>
      <c r="I1173" s="35">
        <f t="shared" si="45"/>
        <v>-1.338357125150363</v>
      </c>
      <c r="N1173" s="30"/>
      <c r="X1173" s="30"/>
    </row>
    <row r="1174" spans="3:24">
      <c r="C1174" t="s">
        <v>1175</v>
      </c>
      <c r="D1174" s="26">
        <v>5.9483286846060102</v>
      </c>
      <c r="F1174" s="30"/>
      <c r="H1174" s="34">
        <f t="shared" si="44"/>
        <v>5.003772650315786E-2</v>
      </c>
      <c r="I1174" s="35">
        <f t="shared" si="45"/>
        <v>-2.9949780280055345</v>
      </c>
      <c r="N1174" s="30"/>
      <c r="X1174" s="30"/>
    </row>
    <row r="1175" spans="3:24">
      <c r="C1175" t="s">
        <v>1176</v>
      </c>
      <c r="D1175" s="26">
        <v>9.975227814033973</v>
      </c>
      <c r="F1175" s="30"/>
      <c r="H1175" s="34">
        <f t="shared" si="44"/>
        <v>1.480166880623868E-2</v>
      </c>
      <c r="I1175" s="35">
        <f t="shared" si="45"/>
        <v>-4.2130153473903915</v>
      </c>
      <c r="N1175" s="30"/>
      <c r="X1175" s="30"/>
    </row>
    <row r="1176" spans="3:24">
      <c r="C1176" t="s">
        <v>1177</v>
      </c>
      <c r="D1176" s="26">
        <v>2.6897228041562644</v>
      </c>
      <c r="F1176" s="30"/>
      <c r="H1176" s="34">
        <f t="shared" si="44"/>
        <v>0.13407842341061404</v>
      </c>
      <c r="I1176" s="35">
        <f t="shared" si="45"/>
        <v>-2.009330400889886</v>
      </c>
      <c r="N1176" s="30"/>
      <c r="X1176" s="30"/>
    </row>
    <row r="1177" spans="3:24">
      <c r="C1177" t="s">
        <v>1178</v>
      </c>
      <c r="D1177" s="26">
        <v>3.2080773810046179</v>
      </c>
      <c r="F1177" s="30"/>
      <c r="H1177" s="34">
        <f t="shared" si="44"/>
        <v>0.11462150599550022</v>
      </c>
      <c r="I1177" s="35">
        <f t="shared" si="45"/>
        <v>-2.1661198309158949</v>
      </c>
      <c r="N1177" s="30"/>
      <c r="X1177" s="30"/>
    </row>
    <row r="1178" spans="3:24">
      <c r="C1178" t="s">
        <v>1179</v>
      </c>
      <c r="D1178" s="26">
        <v>2.8064297959334588</v>
      </c>
      <c r="F1178" s="30"/>
      <c r="H1178" s="34">
        <f t="shared" si="44"/>
        <v>0.1294278912358319</v>
      </c>
      <c r="I1178" s="35">
        <f t="shared" si="45"/>
        <v>-2.0446313773605724</v>
      </c>
      <c r="N1178" s="30"/>
      <c r="X1178" s="30"/>
    </row>
    <row r="1179" spans="3:24">
      <c r="C1179" t="s">
        <v>1180</v>
      </c>
      <c r="D1179" s="26">
        <v>0.57868419330623067</v>
      </c>
      <c r="F1179" s="30"/>
      <c r="H1179" s="34">
        <f t="shared" si="44"/>
        <v>0.25390541324750465</v>
      </c>
      <c r="I1179" s="35">
        <f t="shared" si="45"/>
        <v>-1.3707934701068758</v>
      </c>
      <c r="N1179" s="30"/>
      <c r="X1179" s="30"/>
    </row>
    <row r="1180" spans="3:24">
      <c r="C1180" t="s">
        <v>1181</v>
      </c>
      <c r="D1180" s="26">
        <v>0.47750256788310608</v>
      </c>
      <c r="F1180" s="30"/>
      <c r="H1180" s="34">
        <f t="shared" si="44"/>
        <v>0.26179630676284349</v>
      </c>
      <c r="I1180" s="35">
        <f t="shared" si="45"/>
        <v>-1.3401885326996423</v>
      </c>
      <c r="N1180" s="30"/>
      <c r="X1180" s="30"/>
    </row>
    <row r="1181" spans="3:24">
      <c r="C1181" t="s">
        <v>1182</v>
      </c>
      <c r="D1181" s="26">
        <v>4.2425774744670077</v>
      </c>
      <c r="F1181" s="30"/>
      <c r="H1181" s="34">
        <f t="shared" si="44"/>
        <v>8.3824453605932325E-2</v>
      </c>
      <c r="I1181" s="35">
        <f t="shared" si="45"/>
        <v>-2.4790305049221018</v>
      </c>
      <c r="N1181" s="30"/>
      <c r="X1181" s="30"/>
    </row>
    <row r="1182" spans="3:24">
      <c r="C1182" t="s">
        <v>1183</v>
      </c>
      <c r="D1182" s="26">
        <v>0.1585718912285432</v>
      </c>
      <c r="F1182" s="30"/>
      <c r="H1182" s="34">
        <f t="shared" si="44"/>
        <v>0.2883097382673091</v>
      </c>
      <c r="I1182" s="35">
        <f t="shared" si="45"/>
        <v>-1.2437198966657652</v>
      </c>
      <c r="N1182" s="30"/>
      <c r="X1182" s="30"/>
    </row>
    <row r="1183" spans="3:24">
      <c r="C1183" t="s">
        <v>1184</v>
      </c>
      <c r="D1183" s="26">
        <v>0.31199971983856323</v>
      </c>
      <c r="F1183" s="30"/>
      <c r="H1183" s="34">
        <f t="shared" si="44"/>
        <v>0.2752355458887713</v>
      </c>
      <c r="I1183" s="35">
        <f t="shared" si="45"/>
        <v>-1.290128017423867</v>
      </c>
      <c r="N1183" s="30"/>
      <c r="X1183" s="30"/>
    </row>
    <row r="1184" spans="3:24">
      <c r="C1184" t="s">
        <v>1185</v>
      </c>
      <c r="D1184" s="26">
        <v>1.4969696966874106</v>
      </c>
      <c r="F1184" s="30"/>
      <c r="H1184" s="34">
        <f t="shared" si="44"/>
        <v>0.19232817774853586</v>
      </c>
      <c r="I1184" s="35">
        <f t="shared" si="45"/>
        <v>-1.6485521069683047</v>
      </c>
      <c r="N1184" s="30"/>
      <c r="X1184" s="30"/>
    </row>
    <row r="1185" spans="3:24">
      <c r="C1185" t="s">
        <v>1186</v>
      </c>
      <c r="D1185" s="26">
        <v>9.6472611293313069</v>
      </c>
      <c r="F1185" s="30"/>
      <c r="H1185" s="34">
        <f t="shared" si="44"/>
        <v>1.6345321938203535E-2</v>
      </c>
      <c r="I1185" s="35">
        <f t="shared" si="45"/>
        <v>-4.1138135425665592</v>
      </c>
      <c r="N1185" s="30"/>
      <c r="X1185" s="30"/>
    </row>
    <row r="1186" spans="3:24">
      <c r="C1186" t="s">
        <v>1187</v>
      </c>
      <c r="D1186" s="26">
        <v>7.2627269975407236</v>
      </c>
      <c r="F1186" s="30"/>
      <c r="H1186" s="34">
        <f t="shared" si="44"/>
        <v>3.3622796129811582E-2</v>
      </c>
      <c r="I1186" s="35">
        <f t="shared" si="45"/>
        <v>-3.3925509858159786</v>
      </c>
      <c r="N1186" s="30"/>
      <c r="X1186" s="30"/>
    </row>
    <row r="1187" spans="3:24">
      <c r="C1187" t="s">
        <v>1188</v>
      </c>
      <c r="D1187" s="26">
        <v>7.8328013551781899</v>
      </c>
      <c r="F1187" s="30"/>
      <c r="H1187" s="34">
        <f t="shared" si="44"/>
        <v>2.8297427785183998E-2</v>
      </c>
      <c r="I1187" s="35">
        <f t="shared" si="45"/>
        <v>-3.5649843694466785</v>
      </c>
      <c r="N1187" s="30"/>
      <c r="X1187" s="30"/>
    </row>
    <row r="1188" spans="3:24">
      <c r="C1188" t="s">
        <v>1189</v>
      </c>
      <c r="D1188" s="26">
        <v>1.3877448651499193</v>
      </c>
      <c r="F1188" s="30"/>
      <c r="H1188" s="34">
        <f t="shared" si="44"/>
        <v>0.19878840750999732</v>
      </c>
      <c r="I1188" s="35">
        <f t="shared" si="45"/>
        <v>-1.6155142987838502</v>
      </c>
      <c r="N1188" s="30"/>
      <c r="X1188" s="30"/>
    </row>
    <row r="1189" spans="3:24">
      <c r="C1189" t="s">
        <v>1190</v>
      </c>
      <c r="D1189" s="26">
        <v>7.0380115325166054E-2</v>
      </c>
      <c r="F1189" s="30"/>
      <c r="H1189" s="34">
        <f t="shared" si="44"/>
        <v>0.2961041385120235</v>
      </c>
      <c r="I1189" s="35">
        <f t="shared" si="45"/>
        <v>-1.2170440672345972</v>
      </c>
      <c r="N1189" s="30"/>
      <c r="X1189" s="30"/>
    </row>
    <row r="1190" spans="3:24">
      <c r="C1190" t="s">
        <v>1191</v>
      </c>
      <c r="D1190" s="26">
        <v>1.1776538421643346</v>
      </c>
      <c r="F1190" s="30"/>
      <c r="H1190" s="34">
        <f t="shared" si="44"/>
        <v>0.21183089998777963</v>
      </c>
      <c r="I1190" s="35">
        <f t="shared" si="45"/>
        <v>-1.5519669641624996</v>
      </c>
      <c r="N1190" s="30"/>
      <c r="X1190" s="30"/>
    </row>
    <row r="1191" spans="3:24">
      <c r="C1191" t="s">
        <v>1192</v>
      </c>
      <c r="D1191" s="26">
        <v>15.640611535442378</v>
      </c>
      <c r="F1191" s="30"/>
      <c r="H1191" s="34">
        <f t="shared" si="44"/>
        <v>2.6673929608371939E-3</v>
      </c>
      <c r="I1191" s="35">
        <f t="shared" si="45"/>
        <v>-5.9266537027398005</v>
      </c>
      <c r="N1191" s="30"/>
      <c r="X1191" s="30"/>
    </row>
    <row r="1192" spans="3:24">
      <c r="C1192" t="s">
        <v>1193</v>
      </c>
      <c r="D1192" s="26">
        <v>0.22783276056071017</v>
      </c>
      <c r="F1192" s="30"/>
      <c r="H1192" s="34">
        <f t="shared" si="44"/>
        <v>0.28233256470785328</v>
      </c>
      <c r="I1192" s="35">
        <f t="shared" si="45"/>
        <v>-1.2646695954061957</v>
      </c>
      <c r="N1192" s="30"/>
      <c r="X1192" s="30"/>
    </row>
    <row r="1193" spans="3:24">
      <c r="C1193" t="s">
        <v>1194</v>
      </c>
      <c r="D1193" s="26">
        <v>16.611776870920764</v>
      </c>
      <c r="F1193" s="30"/>
      <c r="H1193" s="34">
        <f t="shared" si="44"/>
        <v>1.9884354012495672E-3</v>
      </c>
      <c r="I1193" s="35">
        <f t="shared" si="45"/>
        <v>-6.2204071800149139</v>
      </c>
      <c r="N1193" s="30"/>
      <c r="X1193" s="30"/>
    </row>
    <row r="1194" spans="3:24">
      <c r="C1194" t="s">
        <v>1195</v>
      </c>
      <c r="D1194" s="26">
        <v>0.33156619698624484</v>
      </c>
      <c r="F1194" s="30"/>
      <c r="H1194" s="34">
        <f t="shared" si="44"/>
        <v>0.27361140956319191</v>
      </c>
      <c r="I1194" s="35">
        <f t="shared" si="45"/>
        <v>-1.2960463924833765</v>
      </c>
      <c r="N1194" s="30"/>
      <c r="X1194" s="30"/>
    </row>
    <row r="1195" spans="3:24">
      <c r="C1195" t="s">
        <v>1196</v>
      </c>
      <c r="D1195" s="26">
        <v>1.4653145547501363</v>
      </c>
      <c r="F1195" s="30"/>
      <c r="H1195" s="34">
        <f t="shared" si="44"/>
        <v>0.19417854463241185</v>
      </c>
      <c r="I1195" s="35">
        <f t="shared" si="45"/>
        <v>-1.638977210008941</v>
      </c>
      <c r="N1195" s="30"/>
      <c r="X1195" s="30"/>
    </row>
    <row r="1196" spans="3:24">
      <c r="C1196" t="s">
        <v>1197</v>
      </c>
      <c r="D1196" s="26">
        <v>5.1007396889225056</v>
      </c>
      <c r="F1196" s="30"/>
      <c r="H1196" s="34">
        <f t="shared" si="44"/>
        <v>6.466059304660926E-2</v>
      </c>
      <c r="I1196" s="35">
        <f t="shared" si="45"/>
        <v>-2.7386033349575127</v>
      </c>
      <c r="N1196" s="30"/>
      <c r="X1196" s="30"/>
    </row>
    <row r="1197" spans="3:24">
      <c r="C1197" t="s">
        <v>1198</v>
      </c>
      <c r="D1197" s="26">
        <v>0.49046092677438868</v>
      </c>
      <c r="F1197" s="30"/>
      <c r="H1197" s="34">
        <f t="shared" si="44"/>
        <v>0.26077218283162534</v>
      </c>
      <c r="I1197" s="35">
        <f t="shared" si="45"/>
        <v>-1.3441081155400016</v>
      </c>
      <c r="N1197" s="30"/>
      <c r="X1197" s="30"/>
    </row>
    <row r="1198" spans="3:24">
      <c r="C1198" t="s">
        <v>1199</v>
      </c>
      <c r="D1198" s="26">
        <v>0.63298797940861939</v>
      </c>
      <c r="F1198" s="30"/>
      <c r="H1198" s="34">
        <f t="shared" si="44"/>
        <v>0.24976894178067763</v>
      </c>
      <c r="I1198" s="35">
        <f t="shared" si="45"/>
        <v>-1.3872190213637303</v>
      </c>
      <c r="N1198" s="30"/>
      <c r="X1198" s="30"/>
    </row>
    <row r="1199" spans="3:24">
      <c r="C1199" t="s">
        <v>1200</v>
      </c>
      <c r="D1199" s="26">
        <v>14.05691992153533</v>
      </c>
      <c r="F1199" s="30"/>
      <c r="H1199" s="34">
        <f t="shared" si="44"/>
        <v>4.3065154312481148E-3</v>
      </c>
      <c r="I1199" s="35">
        <f t="shared" si="45"/>
        <v>-5.4476261864956479</v>
      </c>
      <c r="N1199" s="30"/>
      <c r="X1199" s="30"/>
    </row>
    <row r="1200" spans="3:24">
      <c r="C1200" t="s">
        <v>1201</v>
      </c>
      <c r="D1200" s="26">
        <v>9.4044744492314314E-2</v>
      </c>
      <c r="F1200" s="30"/>
      <c r="H1200" s="34">
        <f t="shared" si="44"/>
        <v>0.29399220316290064</v>
      </c>
      <c r="I1200" s="35">
        <f t="shared" si="45"/>
        <v>-1.2242020318491924</v>
      </c>
      <c r="N1200" s="30"/>
      <c r="X1200" s="30"/>
    </row>
    <row r="1201" spans="3:24">
      <c r="C1201" t="s">
        <v>1202</v>
      </c>
      <c r="D1201" s="26">
        <v>0.72299226087941471</v>
      </c>
      <c r="F1201" s="30"/>
      <c r="H1201" s="34">
        <f t="shared" si="44"/>
        <v>0.24306093910559864</v>
      </c>
      <c r="I1201" s="35">
        <f t="shared" si="45"/>
        <v>-1.4144430888688482</v>
      </c>
      <c r="N1201" s="30"/>
      <c r="X1201" s="30"/>
    </row>
    <row r="1202" spans="3:24">
      <c r="C1202" t="s">
        <v>1203</v>
      </c>
      <c r="D1202" s="26">
        <v>0.19634197487013549</v>
      </c>
      <c r="F1202" s="30"/>
      <c r="H1202" s="34">
        <f t="shared" si="44"/>
        <v>0.28503468278259508</v>
      </c>
      <c r="I1202" s="35">
        <f t="shared" si="45"/>
        <v>-1.2551444121435797</v>
      </c>
      <c r="N1202" s="30"/>
      <c r="X1202" s="30"/>
    </row>
    <row r="1203" spans="3:24">
      <c r="C1203" t="s">
        <v>1204</v>
      </c>
      <c r="D1203" s="26">
        <v>3.6391574032644076</v>
      </c>
      <c r="F1203" s="30"/>
      <c r="H1203" s="34">
        <f t="shared" si="44"/>
        <v>0.10060927102496628</v>
      </c>
      <c r="I1203" s="35">
        <f t="shared" si="45"/>
        <v>-2.296510868256894</v>
      </c>
      <c r="N1203" s="30"/>
      <c r="X1203" s="30"/>
    </row>
    <row r="1204" spans="3:24">
      <c r="C1204" t="s">
        <v>1205</v>
      </c>
      <c r="D1204" s="26">
        <v>3.4788578668285419</v>
      </c>
      <c r="F1204" s="30"/>
      <c r="H1204" s="34">
        <f t="shared" si="44"/>
        <v>0.10560767547185149</v>
      </c>
      <c r="I1204" s="35">
        <f t="shared" si="45"/>
        <v>-2.2480242259588255</v>
      </c>
      <c r="N1204" s="30"/>
      <c r="X1204" s="30"/>
    </row>
    <row r="1205" spans="3:24">
      <c r="C1205" t="s">
        <v>1206</v>
      </c>
      <c r="D1205" s="26">
        <v>2.0644678289928602</v>
      </c>
      <c r="F1205" s="30"/>
      <c r="H1205" s="34">
        <f t="shared" si="44"/>
        <v>0.16199233718452075</v>
      </c>
      <c r="I1205" s="35">
        <f t="shared" si="45"/>
        <v>-1.820206246198615</v>
      </c>
      <c r="N1205" s="30"/>
      <c r="X1205" s="30"/>
    </row>
    <row r="1206" spans="3:24">
      <c r="C1206" t="s">
        <v>1207</v>
      </c>
      <c r="D1206" s="26">
        <v>0.20336386652402655</v>
      </c>
      <c r="F1206" s="30"/>
      <c r="H1206" s="34">
        <f t="shared" si="44"/>
        <v>0.2844299262785227</v>
      </c>
      <c r="I1206" s="35">
        <f t="shared" si="45"/>
        <v>-1.2572683605744237</v>
      </c>
      <c r="N1206" s="30"/>
      <c r="X1206" s="30"/>
    </row>
    <row r="1207" spans="3:24">
      <c r="C1207" t="s">
        <v>1208</v>
      </c>
      <c r="D1207" s="26">
        <v>7.578848775243352</v>
      </c>
      <c r="F1207" s="30"/>
      <c r="H1207" s="34">
        <f t="shared" si="44"/>
        <v>3.0556739887811289E-2</v>
      </c>
      <c r="I1207" s="35">
        <f t="shared" si="45"/>
        <v>-3.4881699994382003</v>
      </c>
      <c r="N1207" s="30"/>
      <c r="X1207" s="30"/>
    </row>
    <row r="1208" spans="3:24">
      <c r="C1208" t="s">
        <v>1209</v>
      </c>
      <c r="D1208" s="26">
        <v>1.0367986759588246</v>
      </c>
      <c r="F1208" s="30"/>
      <c r="H1208" s="34">
        <f t="shared" si="44"/>
        <v>0.2210510159716198</v>
      </c>
      <c r="I1208" s="35">
        <f t="shared" si="45"/>
        <v>-1.5093617626036417</v>
      </c>
      <c r="N1208" s="30"/>
      <c r="X1208" s="30"/>
    </row>
    <row r="1209" spans="3:24">
      <c r="C1209" t="s">
        <v>1210</v>
      </c>
      <c r="D1209" s="26">
        <v>2.0428392452242852</v>
      </c>
      <c r="F1209" s="30"/>
      <c r="H1209" s="34">
        <f t="shared" si="44"/>
        <v>0.16305558322476585</v>
      </c>
      <c r="I1209" s="35">
        <f t="shared" si="45"/>
        <v>-1.8136641349241993</v>
      </c>
      <c r="N1209" s="30"/>
      <c r="X1209" s="30"/>
    </row>
    <row r="1210" spans="3:24">
      <c r="C1210" t="s">
        <v>1211</v>
      </c>
      <c r="D1210" s="26">
        <v>3.0587505899675307</v>
      </c>
      <c r="F1210" s="30"/>
      <c r="H1210" s="34">
        <f t="shared" si="44"/>
        <v>0.11991739208811371</v>
      </c>
      <c r="I1210" s="35">
        <f t="shared" si="45"/>
        <v>-2.1209521725213833</v>
      </c>
      <c r="N1210" s="30"/>
      <c r="X1210" s="30"/>
    </row>
    <row r="1211" spans="3:24">
      <c r="C1211" t="s">
        <v>1212</v>
      </c>
      <c r="D1211" s="26">
        <v>2.8498918781050624</v>
      </c>
      <c r="F1211" s="30"/>
      <c r="H1211" s="34">
        <f t="shared" si="44"/>
        <v>0.12773754094360493</v>
      </c>
      <c r="I1211" s="35">
        <f t="shared" si="45"/>
        <v>-2.0577775815146122</v>
      </c>
      <c r="N1211" s="30"/>
      <c r="X1211" s="30"/>
    </row>
    <row r="1212" spans="3:24">
      <c r="C1212" t="s">
        <v>1213</v>
      </c>
      <c r="D1212" s="26">
        <v>3.4452679557145975</v>
      </c>
      <c r="F1212" s="30"/>
      <c r="H1212" s="34">
        <f t="shared" si="44"/>
        <v>0.10668613112469466</v>
      </c>
      <c r="I1212" s="35">
        <f t="shared" si="45"/>
        <v>-2.2378641092097831</v>
      </c>
      <c r="N1212" s="30"/>
      <c r="X1212" s="30"/>
    </row>
    <row r="1213" spans="3:24">
      <c r="C1213" t="s">
        <v>1214</v>
      </c>
      <c r="D1213" s="26">
        <v>2.9459473102690183</v>
      </c>
      <c r="F1213" s="30"/>
      <c r="H1213" s="34">
        <f t="shared" si="44"/>
        <v>0.12407960142809675</v>
      </c>
      <c r="I1213" s="35">
        <f t="shared" si="45"/>
        <v>-2.086831972336157</v>
      </c>
      <c r="N1213" s="30"/>
      <c r="X1213" s="30"/>
    </row>
    <row r="1214" spans="3:24">
      <c r="C1214" t="s">
        <v>1215</v>
      </c>
      <c r="D1214" s="26">
        <v>24.039738604695884</v>
      </c>
      <c r="F1214" s="30"/>
      <c r="H1214" s="34">
        <f t="shared" si="44"/>
        <v>2.1025662286877834E-4</v>
      </c>
      <c r="I1214" s="35">
        <f t="shared" si="45"/>
        <v>-8.4671817596369223</v>
      </c>
      <c r="N1214" s="30"/>
      <c r="X1214" s="30"/>
    </row>
    <row r="1215" spans="3:24">
      <c r="C1215" t="s">
        <v>1216</v>
      </c>
      <c r="D1215" s="26">
        <v>0.77958020487543578</v>
      </c>
      <c r="F1215" s="30"/>
      <c r="H1215" s="34">
        <f t="shared" si="44"/>
        <v>0.23893600095162487</v>
      </c>
      <c r="I1215" s="35">
        <f t="shared" si="45"/>
        <v>-1.4315595413547602</v>
      </c>
      <c r="N1215" s="30"/>
      <c r="X1215" s="30"/>
    </row>
    <row r="1216" spans="3:24">
      <c r="C1216" t="s">
        <v>1217</v>
      </c>
      <c r="D1216" s="26">
        <v>2.488543604823624</v>
      </c>
      <c r="F1216" s="30"/>
      <c r="H1216" s="34">
        <f t="shared" si="44"/>
        <v>0.14249068179089991</v>
      </c>
      <c r="I1216" s="35">
        <f t="shared" si="45"/>
        <v>-1.948478672352566</v>
      </c>
      <c r="N1216" s="30"/>
      <c r="X1216" s="30"/>
    </row>
    <row r="1217" spans="3:24">
      <c r="C1217" t="s">
        <v>1218</v>
      </c>
      <c r="D1217" s="26">
        <v>3.7240049970413982</v>
      </c>
      <c r="F1217" s="30"/>
      <c r="H1217" s="34">
        <f t="shared" si="44"/>
        <v>9.8060056619316618E-2</v>
      </c>
      <c r="I1217" s="35">
        <f t="shared" si="45"/>
        <v>-2.3221751653645946</v>
      </c>
      <c r="N1217" s="30"/>
      <c r="X1217" s="30"/>
    </row>
    <row r="1218" spans="3:24">
      <c r="C1218" t="s">
        <v>1219</v>
      </c>
      <c r="D1218" s="26">
        <v>1.7033183561191154</v>
      </c>
      <c r="F1218" s="30"/>
      <c r="H1218" s="34">
        <f t="shared" si="44"/>
        <v>0.18069089514388983</v>
      </c>
      <c r="I1218" s="35">
        <f t="shared" si="45"/>
        <v>-1.7109674692395114</v>
      </c>
      <c r="N1218" s="30"/>
      <c r="X1218" s="30"/>
    </row>
    <row r="1219" spans="3:24">
      <c r="C1219" t="s">
        <v>1220</v>
      </c>
      <c r="D1219" s="26">
        <v>7.4330678185241833E-2</v>
      </c>
      <c r="F1219" s="30"/>
      <c r="H1219" s="34">
        <f t="shared" si="44"/>
        <v>0.29575052093503718</v>
      </c>
      <c r="I1219" s="35">
        <f t="shared" si="45"/>
        <v>-1.2182390147218543</v>
      </c>
      <c r="N1219" s="30"/>
      <c r="X1219" s="30"/>
    </row>
    <row r="1220" spans="3:24">
      <c r="C1220" t="s">
        <v>1221</v>
      </c>
      <c r="D1220" s="26">
        <v>4.4697566569692126</v>
      </c>
      <c r="F1220" s="30"/>
      <c r="H1220" s="34">
        <f t="shared" si="44"/>
        <v>7.8257814803215961E-2</v>
      </c>
      <c r="I1220" s="35">
        <f t="shared" si="45"/>
        <v>-2.5477465848588592</v>
      </c>
      <c r="N1220" s="30"/>
      <c r="X1220" s="30"/>
    </row>
    <row r="1221" spans="3:24">
      <c r="C1221" t="s">
        <v>1222</v>
      </c>
      <c r="D1221" s="26">
        <v>2.9817597833113996</v>
      </c>
      <c r="F1221" s="30"/>
      <c r="H1221" s="34">
        <f t="shared" si="44"/>
        <v>0.12274277677375019</v>
      </c>
      <c r="I1221" s="35">
        <f t="shared" si="45"/>
        <v>-2.0976643590593085</v>
      </c>
      <c r="N1221" s="30"/>
      <c r="X1221" s="30"/>
    </row>
    <row r="1222" spans="3:24">
      <c r="C1222" t="s">
        <v>1223</v>
      </c>
      <c r="D1222" s="26">
        <v>0.64993736868318985</v>
      </c>
      <c r="F1222" s="30"/>
      <c r="H1222" s="34">
        <f t="shared" si="44"/>
        <v>0.24849171050874944</v>
      </c>
      <c r="I1222" s="35">
        <f t="shared" si="45"/>
        <v>-1.3923457921155322</v>
      </c>
      <c r="N1222" s="30"/>
      <c r="X1222" s="30"/>
    </row>
    <row r="1223" spans="3:24">
      <c r="C1223" t="s">
        <v>1224</v>
      </c>
      <c r="D1223" s="26">
        <v>0.70933312394994963</v>
      </c>
      <c r="F1223" s="30"/>
      <c r="H1223" s="34">
        <f t="shared" si="44"/>
        <v>0.24406723508581898</v>
      </c>
      <c r="I1223" s="35">
        <f t="shared" si="45"/>
        <v>-1.4103115380164584</v>
      </c>
      <c r="N1223" s="30"/>
      <c r="X1223" s="30"/>
    </row>
    <row r="1224" spans="3:24">
      <c r="C1224" t="s">
        <v>1225</v>
      </c>
      <c r="D1224" s="26">
        <v>1.0013269988963891</v>
      </c>
      <c r="F1224" s="30"/>
      <c r="H1224" s="34">
        <f t="shared" si="44"/>
        <v>0.22343550870353387</v>
      </c>
      <c r="I1224" s="35">
        <f t="shared" si="45"/>
        <v>-1.4986324582295953</v>
      </c>
      <c r="N1224" s="30"/>
      <c r="X1224" s="30"/>
    </row>
    <row r="1225" spans="3:24">
      <c r="C1225" t="s">
        <v>1226</v>
      </c>
      <c r="D1225" s="26">
        <v>6.8279706639135807</v>
      </c>
      <c r="F1225" s="30"/>
      <c r="H1225" s="34">
        <f t="shared" si="44"/>
        <v>3.8348189765200255E-2</v>
      </c>
      <c r="I1225" s="35">
        <f t="shared" si="45"/>
        <v>-3.2610479552764429</v>
      </c>
      <c r="N1225" s="30"/>
      <c r="X1225" s="30"/>
    </row>
    <row r="1226" spans="3:24">
      <c r="C1226" t="s">
        <v>1227</v>
      </c>
      <c r="D1226" s="26">
        <v>8.0444431132101923E-2</v>
      </c>
      <c r="F1226" s="30"/>
      <c r="H1226" s="34">
        <f t="shared" ref="H1226:H1289" si="46">lambdagorro2*EXP(-lambdagorro2*D1226)</f>
        <v>0.29520410702372762</v>
      </c>
      <c r="I1226" s="35">
        <f t="shared" si="45"/>
        <v>-1.220088273670596</v>
      </c>
      <c r="N1226" s="30"/>
      <c r="X1226" s="30"/>
    </row>
    <row r="1227" spans="3:24">
      <c r="C1227" t="s">
        <v>1228</v>
      </c>
      <c r="D1227" s="26">
        <v>1.3610974341206192</v>
      </c>
      <c r="F1227" s="30"/>
      <c r="H1227" s="34">
        <f t="shared" si="46"/>
        <v>0.20039715420794335</v>
      </c>
      <c r="I1227" s="35">
        <f t="shared" ref="I1227:I1290" si="47">LN(H1227)</f>
        <v>-1.6074541104314211</v>
      </c>
      <c r="N1227" s="30"/>
      <c r="X1227" s="30"/>
    </row>
    <row r="1228" spans="3:24">
      <c r="C1228" t="s">
        <v>1229</v>
      </c>
      <c r="D1228" s="26">
        <v>1.7348390120489254</v>
      </c>
      <c r="F1228" s="30"/>
      <c r="H1228" s="34">
        <f t="shared" si="46"/>
        <v>0.1789763351924305</v>
      </c>
      <c r="I1228" s="35">
        <f t="shared" si="47"/>
        <v>-1.7205016875101964</v>
      </c>
      <c r="N1228" s="30"/>
      <c r="X1228" s="30"/>
    </row>
    <row r="1229" spans="3:24">
      <c r="C1229" t="s">
        <v>1230</v>
      </c>
      <c r="D1229" s="26">
        <v>0.92530363524273707</v>
      </c>
      <c r="F1229" s="30"/>
      <c r="H1229" s="34">
        <f t="shared" si="46"/>
        <v>0.22863297913799802</v>
      </c>
      <c r="I1229" s="35">
        <f t="shared" si="47"/>
        <v>-1.4756372723311921</v>
      </c>
      <c r="N1229" s="30"/>
      <c r="X1229" s="30"/>
    </row>
    <row r="1230" spans="3:24">
      <c r="C1230" t="s">
        <v>1231</v>
      </c>
      <c r="D1230" s="26">
        <v>8.3976745622151761</v>
      </c>
      <c r="F1230" s="30"/>
      <c r="H1230" s="34">
        <f t="shared" si="46"/>
        <v>2.3853017881253481E-2</v>
      </c>
      <c r="I1230" s="35">
        <f t="shared" si="47"/>
        <v>-3.7358445337511652</v>
      </c>
      <c r="N1230" s="30"/>
      <c r="X1230" s="30"/>
    </row>
    <row r="1231" spans="3:24">
      <c r="C1231" t="s">
        <v>1232</v>
      </c>
      <c r="D1231" s="26">
        <v>3.3669270951347174</v>
      </c>
      <c r="F1231" s="30"/>
      <c r="H1231" s="34">
        <f t="shared" si="46"/>
        <v>0.10924437455166454</v>
      </c>
      <c r="I1231" s="35">
        <f t="shared" si="47"/>
        <v>-2.214167937850116</v>
      </c>
      <c r="N1231" s="30"/>
      <c r="X1231" s="30"/>
    </row>
    <row r="1232" spans="3:24">
      <c r="C1232" t="s">
        <v>1233</v>
      </c>
      <c r="D1232" s="26">
        <v>1.2221509067861307</v>
      </c>
      <c r="F1232" s="30"/>
      <c r="H1232" s="34">
        <f t="shared" si="46"/>
        <v>0.20899891364711731</v>
      </c>
      <c r="I1232" s="35">
        <f t="shared" si="47"/>
        <v>-1.5654262248915176</v>
      </c>
      <c r="N1232" s="30"/>
      <c r="X1232" s="30"/>
    </row>
    <row r="1233" spans="3:24">
      <c r="C1233" t="s">
        <v>1234</v>
      </c>
      <c r="D1233" s="26">
        <v>1.8490768305812986</v>
      </c>
      <c r="F1233" s="30"/>
      <c r="H1233" s="34">
        <f t="shared" si="46"/>
        <v>0.17289759430439489</v>
      </c>
      <c r="I1233" s="35">
        <f t="shared" si="47"/>
        <v>-1.7550558001872905</v>
      </c>
      <c r="N1233" s="30"/>
      <c r="X1233" s="30"/>
    </row>
    <row r="1234" spans="3:24">
      <c r="C1234" t="s">
        <v>1235</v>
      </c>
      <c r="D1234" s="26">
        <v>0.43572125956049801</v>
      </c>
      <c r="F1234" s="30"/>
      <c r="H1234" s="34">
        <f t="shared" si="46"/>
        <v>0.26512583383591409</v>
      </c>
      <c r="I1234" s="35">
        <f t="shared" si="47"/>
        <v>-1.3275507210351392</v>
      </c>
      <c r="N1234" s="30"/>
      <c r="X1234" s="30"/>
    </row>
    <row r="1235" spans="3:24">
      <c r="C1235" t="s">
        <v>1236</v>
      </c>
      <c r="D1235" s="26">
        <v>0.94503454979520085</v>
      </c>
      <c r="F1235" s="30"/>
      <c r="H1235" s="34">
        <f t="shared" si="46"/>
        <v>0.22727253529291172</v>
      </c>
      <c r="I1235" s="35">
        <f t="shared" si="47"/>
        <v>-1.4816053856357607</v>
      </c>
      <c r="N1235" s="30"/>
      <c r="X1235" s="30"/>
    </row>
    <row r="1236" spans="3:24">
      <c r="C1236" t="s">
        <v>1237</v>
      </c>
      <c r="D1236" s="26">
        <v>0.81749837143001669</v>
      </c>
      <c r="F1236" s="30"/>
      <c r="H1236" s="34">
        <f t="shared" si="46"/>
        <v>0.23621122613713819</v>
      </c>
      <c r="I1236" s="35">
        <f t="shared" si="47"/>
        <v>-1.4430288482486457</v>
      </c>
      <c r="N1236" s="30"/>
      <c r="X1236" s="30"/>
    </row>
    <row r="1237" spans="3:24">
      <c r="C1237" t="s">
        <v>1238</v>
      </c>
      <c r="D1237" s="26">
        <v>7.9476759628290017</v>
      </c>
      <c r="F1237" s="30"/>
      <c r="H1237" s="34">
        <f t="shared" si="46"/>
        <v>2.7331070918904091E-2</v>
      </c>
      <c r="I1237" s="35">
        <f t="shared" si="47"/>
        <v>-3.5997310950713297</v>
      </c>
      <c r="N1237" s="30"/>
      <c r="X1237" s="30"/>
    </row>
    <row r="1238" spans="3:24">
      <c r="C1238" t="s">
        <v>1239</v>
      </c>
      <c r="D1238" s="26">
        <v>21.459161068514597</v>
      </c>
      <c r="F1238" s="30"/>
      <c r="H1238" s="34">
        <f t="shared" si="46"/>
        <v>4.5892630093556793E-4</v>
      </c>
      <c r="I1238" s="35">
        <f t="shared" si="47"/>
        <v>-7.6866209252061015</v>
      </c>
      <c r="N1238" s="30"/>
      <c r="X1238" s="30"/>
    </row>
    <row r="1239" spans="3:24">
      <c r="C1239" t="s">
        <v>1240</v>
      </c>
      <c r="D1239" s="26">
        <v>0.20247528765620249</v>
      </c>
      <c r="F1239" s="30"/>
      <c r="H1239" s="34">
        <f t="shared" si="46"/>
        <v>0.28450638367015219</v>
      </c>
      <c r="I1239" s="35">
        <f t="shared" si="47"/>
        <v>-1.2569995874595681</v>
      </c>
      <c r="N1239" s="30"/>
      <c r="X1239" s="30"/>
    </row>
    <row r="1240" spans="3:24">
      <c r="C1240" t="s">
        <v>1241</v>
      </c>
      <c r="D1240" s="26">
        <v>0.98172984393565355</v>
      </c>
      <c r="F1240" s="30"/>
      <c r="H1240" s="34">
        <f t="shared" si="46"/>
        <v>0.22476389037016892</v>
      </c>
      <c r="I1240" s="35">
        <f t="shared" si="47"/>
        <v>-1.4927048038909243</v>
      </c>
      <c r="N1240" s="30"/>
      <c r="X1240" s="30"/>
    </row>
    <row r="1241" spans="3:24">
      <c r="C1241" t="s">
        <v>1242</v>
      </c>
      <c r="D1241" s="26">
        <v>2.8811225524791646</v>
      </c>
      <c r="F1241" s="30"/>
      <c r="H1241" s="34">
        <f t="shared" si="46"/>
        <v>0.12653654901294337</v>
      </c>
      <c r="I1241" s="35">
        <f t="shared" si="47"/>
        <v>-2.0672240875418484</v>
      </c>
      <c r="N1241" s="30"/>
      <c r="X1241" s="30"/>
    </row>
    <row r="1242" spans="3:24">
      <c r="C1242" t="s">
        <v>1243</v>
      </c>
      <c r="D1242" s="26">
        <v>0.73969868484452994</v>
      </c>
      <c r="F1242" s="30"/>
      <c r="H1242" s="34">
        <f t="shared" si="46"/>
        <v>0.24183578231886188</v>
      </c>
      <c r="I1242" s="35">
        <f t="shared" si="47"/>
        <v>-1.4194963686280229</v>
      </c>
      <c r="N1242" s="30"/>
      <c r="X1242" s="30"/>
    </row>
    <row r="1243" spans="3:24">
      <c r="C1243" t="s">
        <v>1244</v>
      </c>
      <c r="D1243" s="26">
        <v>7.7825100954300481</v>
      </c>
      <c r="F1243" s="30"/>
      <c r="H1243" s="34">
        <f t="shared" si="46"/>
        <v>2.8731175020421575E-2</v>
      </c>
      <c r="I1243" s="35">
        <f t="shared" si="47"/>
        <v>-3.5497725081004479</v>
      </c>
      <c r="N1243" s="30"/>
      <c r="X1243" s="30"/>
    </row>
    <row r="1244" spans="3:24">
      <c r="C1244" t="s">
        <v>1245</v>
      </c>
      <c r="D1244" s="26">
        <v>1.2290920195900197</v>
      </c>
      <c r="F1244" s="30"/>
      <c r="H1244" s="34">
        <f t="shared" si="46"/>
        <v>0.20856057763636512</v>
      </c>
      <c r="I1244" s="35">
        <f t="shared" si="47"/>
        <v>-1.5675257397195432</v>
      </c>
      <c r="N1244" s="30"/>
      <c r="X1244" s="30"/>
    </row>
    <row r="1245" spans="3:24">
      <c r="C1245" t="s">
        <v>1246</v>
      </c>
      <c r="D1245" s="26">
        <v>0.33000918140912883</v>
      </c>
      <c r="F1245" s="30"/>
      <c r="H1245" s="34">
        <f t="shared" si="46"/>
        <v>0.27374029957875545</v>
      </c>
      <c r="I1245" s="35">
        <f t="shared" si="47"/>
        <v>-1.2955754338080199</v>
      </c>
      <c r="N1245" s="30"/>
      <c r="X1245" s="30"/>
    </row>
    <row r="1246" spans="3:24">
      <c r="C1246" t="s">
        <v>1247</v>
      </c>
      <c r="D1246" s="26">
        <v>8.9543327429094841</v>
      </c>
      <c r="F1246" s="30"/>
      <c r="H1246" s="34">
        <f t="shared" si="46"/>
        <v>2.0156673468598334E-2</v>
      </c>
      <c r="I1246" s="35">
        <f t="shared" si="47"/>
        <v>-3.9042198559119821</v>
      </c>
      <c r="N1246" s="30"/>
      <c r="X1246" s="30"/>
    </row>
    <row r="1247" spans="3:24">
      <c r="C1247" t="s">
        <v>1248</v>
      </c>
      <c r="D1247" s="26">
        <v>3.7065507649352334</v>
      </c>
      <c r="F1247" s="30"/>
      <c r="H1247" s="34">
        <f t="shared" si="46"/>
        <v>9.8579131075705415E-2</v>
      </c>
      <c r="I1247" s="35">
        <f t="shared" si="47"/>
        <v>-2.3168956921512853</v>
      </c>
      <c r="N1247" s="30"/>
      <c r="X1247" s="30"/>
    </row>
    <row r="1248" spans="3:24">
      <c r="C1248" t="s">
        <v>1249</v>
      </c>
      <c r="D1248" s="26">
        <v>1.1651387791300765</v>
      </c>
      <c r="F1248" s="30"/>
      <c r="H1248" s="34">
        <f t="shared" si="46"/>
        <v>0.21263430486898729</v>
      </c>
      <c r="I1248" s="35">
        <f t="shared" si="47"/>
        <v>-1.5481814673471508</v>
      </c>
      <c r="N1248" s="30"/>
      <c r="X1248" s="30"/>
    </row>
    <row r="1249" spans="3:24">
      <c r="C1249" t="s">
        <v>1250</v>
      </c>
      <c r="D1249" s="26">
        <v>5.3643711728531187</v>
      </c>
      <c r="F1249" s="30"/>
      <c r="H1249" s="34">
        <f t="shared" si="46"/>
        <v>5.9704652286769876E-2</v>
      </c>
      <c r="I1249" s="35">
        <f t="shared" si="47"/>
        <v>-2.818345333868201</v>
      </c>
      <c r="N1249" s="30"/>
      <c r="X1249" s="30"/>
    </row>
    <row r="1250" spans="3:24">
      <c r="C1250" t="s">
        <v>1251</v>
      </c>
      <c r="D1250" s="26">
        <v>0.13743290794715962</v>
      </c>
      <c r="F1250" s="30"/>
      <c r="H1250" s="34">
        <f t="shared" si="46"/>
        <v>0.29015910241654497</v>
      </c>
      <c r="I1250" s="35">
        <f t="shared" si="47"/>
        <v>-1.2373258774209286</v>
      </c>
      <c r="N1250" s="30"/>
      <c r="X1250" s="30"/>
    </row>
    <row r="1251" spans="3:24">
      <c r="C1251" t="s">
        <v>1252</v>
      </c>
      <c r="D1251" s="26">
        <v>4.0955712165754781</v>
      </c>
      <c r="F1251" s="30"/>
      <c r="H1251" s="34">
        <f t="shared" si="46"/>
        <v>8.7635882233605022E-2</v>
      </c>
      <c r="I1251" s="35">
        <f t="shared" si="47"/>
        <v>-2.4345647503700545</v>
      </c>
      <c r="N1251" s="30"/>
      <c r="X1251" s="30"/>
    </row>
    <row r="1252" spans="3:24">
      <c r="C1252" t="s">
        <v>1253</v>
      </c>
      <c r="D1252" s="26">
        <v>5.0576907336060408</v>
      </c>
      <c r="F1252" s="30"/>
      <c r="H1252" s="34">
        <f t="shared" si="46"/>
        <v>6.5508059936074725E-2</v>
      </c>
      <c r="I1252" s="35">
        <f t="shared" si="47"/>
        <v>-2.7255820914521074</v>
      </c>
      <c r="N1252" s="30"/>
      <c r="X1252" s="30"/>
    </row>
    <row r="1253" spans="3:24">
      <c r="C1253" t="s">
        <v>1254</v>
      </c>
      <c r="D1253" s="26">
        <v>20.964572067730764</v>
      </c>
      <c r="F1253" s="30"/>
      <c r="H1253" s="34">
        <f t="shared" si="46"/>
        <v>5.3298355190884458E-4</v>
      </c>
      <c r="I1253" s="35">
        <f t="shared" si="47"/>
        <v>-7.5370199937326703</v>
      </c>
      <c r="N1253" s="30"/>
      <c r="X1253" s="30"/>
    </row>
    <row r="1254" spans="3:24">
      <c r="C1254" t="s">
        <v>1255</v>
      </c>
      <c r="D1254" s="26">
        <v>2.7514030820844559</v>
      </c>
      <c r="F1254" s="30"/>
      <c r="H1254" s="34">
        <f t="shared" si="46"/>
        <v>0.13160014498877692</v>
      </c>
      <c r="I1254" s="35">
        <f t="shared" si="47"/>
        <v>-2.0279871583531008</v>
      </c>
      <c r="N1254" s="30"/>
      <c r="X1254" s="30"/>
    </row>
    <row r="1255" spans="3:24">
      <c r="C1255" t="s">
        <v>1256</v>
      </c>
      <c r="D1255" s="26">
        <v>3.0571146980059132E-2</v>
      </c>
      <c r="F1255" s="30"/>
      <c r="H1255" s="34">
        <f t="shared" si="46"/>
        <v>0.29969114850991219</v>
      </c>
      <c r="I1255" s="35">
        <f t="shared" si="47"/>
        <v>-1.2050028395971324</v>
      </c>
      <c r="N1255" s="30"/>
      <c r="X1255" s="30"/>
    </row>
    <row r="1256" spans="3:24">
      <c r="C1256" t="s">
        <v>1257</v>
      </c>
      <c r="D1256" s="26">
        <v>4.7135395033586303</v>
      </c>
      <c r="F1256" s="30"/>
      <c r="H1256" s="34">
        <f t="shared" si="46"/>
        <v>7.2694840828959467E-2</v>
      </c>
      <c r="I1256" s="35">
        <f t="shared" si="47"/>
        <v>-2.6214848621745759</v>
      </c>
      <c r="N1256" s="30"/>
      <c r="X1256" s="30"/>
    </row>
    <row r="1257" spans="3:24">
      <c r="C1257" t="s">
        <v>1258</v>
      </c>
      <c r="D1257" s="26">
        <v>0.16989922558635007</v>
      </c>
      <c r="F1257" s="30"/>
      <c r="H1257" s="34">
        <f t="shared" si="46"/>
        <v>0.28732361072207591</v>
      </c>
      <c r="I1257" s="35">
        <f t="shared" si="47"/>
        <v>-1.2471461349532185</v>
      </c>
      <c r="N1257" s="30"/>
      <c r="X1257" s="30"/>
    </row>
    <row r="1258" spans="3:24">
      <c r="C1258" t="s">
        <v>1259</v>
      </c>
      <c r="D1258" s="26">
        <v>6.447972212256678</v>
      </c>
      <c r="F1258" s="30"/>
      <c r="H1258" s="34">
        <f t="shared" si="46"/>
        <v>4.3019239687922303E-2</v>
      </c>
      <c r="I1258" s="35">
        <f t="shared" si="47"/>
        <v>-3.1461078287547437</v>
      </c>
      <c r="N1258" s="30"/>
      <c r="X1258" s="30"/>
    </row>
    <row r="1259" spans="3:24">
      <c r="C1259" t="s">
        <v>1260</v>
      </c>
      <c r="D1259" s="26">
        <v>0.32939220345783854</v>
      </c>
      <c r="F1259" s="30"/>
      <c r="H1259" s="34">
        <f t="shared" si="46"/>
        <v>0.2737913899138158</v>
      </c>
      <c r="I1259" s="35">
        <f t="shared" si="47"/>
        <v>-1.2953888132481908</v>
      </c>
      <c r="N1259" s="30"/>
      <c r="X1259" s="30"/>
    </row>
    <row r="1260" spans="3:24">
      <c r="C1260" t="s">
        <v>1261</v>
      </c>
      <c r="D1260" s="26">
        <v>6.6951535904119783</v>
      </c>
      <c r="F1260" s="30"/>
      <c r="H1260" s="34">
        <f t="shared" si="46"/>
        <v>3.9920149689269609E-2</v>
      </c>
      <c r="I1260" s="35">
        <f t="shared" si="47"/>
        <v>-3.2208740778147016</v>
      </c>
      <c r="N1260" s="30"/>
      <c r="X1260" s="30"/>
    </row>
    <row r="1261" spans="3:24">
      <c r="C1261" t="s">
        <v>1262</v>
      </c>
      <c r="D1261" s="26">
        <v>2.2379953166044677</v>
      </c>
      <c r="F1261" s="30"/>
      <c r="H1261" s="34">
        <f t="shared" si="46"/>
        <v>0.15370900894486075</v>
      </c>
      <c r="I1261" s="35">
        <f t="shared" si="47"/>
        <v>-1.8726940163305816</v>
      </c>
      <c r="N1261" s="30"/>
      <c r="X1261" s="30"/>
    </row>
    <row r="1262" spans="3:24">
      <c r="C1262" t="s">
        <v>1263</v>
      </c>
      <c r="D1262" s="26">
        <v>3.8597876271718268</v>
      </c>
      <c r="F1262" s="30"/>
      <c r="H1262" s="34">
        <f t="shared" si="46"/>
        <v>9.4114227309429796E-2</v>
      </c>
      <c r="I1262" s="35">
        <f t="shared" si="47"/>
        <v>-2.3632460503079153</v>
      </c>
      <c r="N1262" s="30"/>
      <c r="X1262" s="30"/>
    </row>
    <row r="1263" spans="3:24">
      <c r="C1263" t="s">
        <v>1264</v>
      </c>
      <c r="D1263" s="26">
        <v>1.4947125305807221</v>
      </c>
      <c r="F1263" s="30"/>
      <c r="H1263" s="34">
        <f t="shared" si="46"/>
        <v>0.1924595321239847</v>
      </c>
      <c r="I1263" s="35">
        <f t="shared" si="47"/>
        <v>-1.6478693700867411</v>
      </c>
      <c r="N1263" s="30"/>
      <c r="X1263" s="30"/>
    </row>
    <row r="1264" spans="3:24">
      <c r="C1264" t="s">
        <v>1265</v>
      </c>
      <c r="D1264" s="26">
        <v>2.4978962947155208</v>
      </c>
      <c r="F1264" s="30"/>
      <c r="H1264" s="34">
        <f t="shared" si="46"/>
        <v>0.14208815138842754</v>
      </c>
      <c r="I1264" s="35">
        <f t="shared" si="47"/>
        <v>-1.9513076295622742</v>
      </c>
      <c r="N1264" s="30"/>
      <c r="X1264" s="30"/>
    </row>
    <row r="1265" spans="3:24">
      <c r="C1265" t="s">
        <v>1266</v>
      </c>
      <c r="D1265" s="26">
        <v>0.61152015588387265</v>
      </c>
      <c r="F1265" s="30"/>
      <c r="H1265" s="34">
        <f t="shared" si="46"/>
        <v>0.25139608994129414</v>
      </c>
      <c r="I1265" s="35">
        <f t="shared" si="47"/>
        <v>-1.3807255360841961</v>
      </c>
      <c r="N1265" s="30"/>
      <c r="X1265" s="30"/>
    </row>
    <row r="1266" spans="3:24">
      <c r="C1266" t="s">
        <v>1267</v>
      </c>
      <c r="D1266" s="26">
        <v>1.9416910590709731</v>
      </c>
      <c r="F1266" s="30"/>
      <c r="H1266" s="34">
        <f t="shared" si="46"/>
        <v>0.16812133769863269</v>
      </c>
      <c r="I1266" s="35">
        <f t="shared" si="47"/>
        <v>-1.7830693120684498</v>
      </c>
      <c r="N1266" s="30"/>
      <c r="X1266" s="30"/>
    </row>
    <row r="1267" spans="3:24">
      <c r="C1267" t="s">
        <v>1268</v>
      </c>
      <c r="D1267" s="26">
        <v>7.0242504466744515</v>
      </c>
      <c r="F1267" s="30"/>
      <c r="H1267" s="34">
        <f t="shared" si="46"/>
        <v>3.6137732729012766E-2</v>
      </c>
      <c r="I1267" s="35">
        <f t="shared" si="47"/>
        <v>-3.3204177315632042</v>
      </c>
      <c r="N1267" s="30"/>
      <c r="X1267" s="30"/>
    </row>
    <row r="1268" spans="3:24">
      <c r="C1268" t="s">
        <v>1269</v>
      </c>
      <c r="D1268" s="26">
        <v>1.2687241136717979</v>
      </c>
      <c r="F1268" s="30"/>
      <c r="H1268" s="34">
        <f t="shared" si="46"/>
        <v>0.20607533621427254</v>
      </c>
      <c r="I1268" s="35">
        <f t="shared" si="47"/>
        <v>-1.5795134672700555</v>
      </c>
      <c r="N1268" s="30"/>
      <c r="X1268" s="30"/>
    </row>
    <row r="1269" spans="3:24">
      <c r="C1269" t="s">
        <v>1270</v>
      </c>
      <c r="D1269" s="26">
        <v>1.8557957331208754</v>
      </c>
      <c r="F1269" s="30"/>
      <c r="H1269" s="34">
        <f t="shared" si="46"/>
        <v>0.17254657103902327</v>
      </c>
      <c r="I1269" s="35">
        <f t="shared" si="47"/>
        <v>-1.757088101910149</v>
      </c>
      <c r="N1269" s="30"/>
      <c r="X1269" s="30"/>
    </row>
    <row r="1270" spans="3:24">
      <c r="C1270" t="s">
        <v>1271</v>
      </c>
      <c r="D1270" s="26">
        <v>5.938942834294533</v>
      </c>
      <c r="F1270" s="30"/>
      <c r="H1270" s="34">
        <f t="shared" si="46"/>
        <v>5.0179984818255322E-2</v>
      </c>
      <c r="I1270" s="35">
        <f t="shared" si="47"/>
        <v>-2.9921390405896355</v>
      </c>
      <c r="N1270" s="30"/>
      <c r="X1270" s="30"/>
    </row>
    <row r="1271" spans="3:24">
      <c r="C1271" t="s">
        <v>1272</v>
      </c>
      <c r="D1271" s="26">
        <v>7.6328623493910959</v>
      </c>
      <c r="F1271" s="30"/>
      <c r="H1271" s="34">
        <f t="shared" si="46"/>
        <v>3.006156694526297E-2</v>
      </c>
      <c r="I1271" s="35">
        <f t="shared" si="47"/>
        <v>-3.5045077687616297</v>
      </c>
      <c r="N1271" s="30"/>
      <c r="X1271" s="30"/>
    </row>
    <row r="1272" spans="3:24">
      <c r="C1272" t="s">
        <v>1273</v>
      </c>
      <c r="D1272" s="26">
        <v>0.2364050307084391</v>
      </c>
      <c r="F1272" s="30"/>
      <c r="H1272" s="34">
        <f t="shared" si="46"/>
        <v>0.28160145298632816</v>
      </c>
      <c r="I1272" s="35">
        <f t="shared" si="47"/>
        <v>-1.2672624949589755</v>
      </c>
      <c r="N1272" s="30"/>
      <c r="X1272" s="30"/>
    </row>
    <row r="1273" spans="3:24">
      <c r="C1273" t="s">
        <v>1274</v>
      </c>
      <c r="D1273" s="26">
        <v>7.5259451368447365</v>
      </c>
      <c r="F1273" s="30"/>
      <c r="H1273" s="34">
        <f t="shared" si="46"/>
        <v>3.1049643311916439E-2</v>
      </c>
      <c r="I1273" s="35">
        <f t="shared" si="47"/>
        <v>-3.4721679582075544</v>
      </c>
      <c r="N1273" s="30"/>
      <c r="X1273" s="30"/>
    </row>
    <row r="1274" spans="3:24">
      <c r="C1274" t="s">
        <v>1275</v>
      </c>
      <c r="D1274" s="26">
        <v>3.5297117382733547</v>
      </c>
      <c r="F1274" s="30"/>
      <c r="H1274" s="34">
        <f t="shared" si="46"/>
        <v>0.10399564419913984</v>
      </c>
      <c r="I1274" s="35">
        <f t="shared" si="47"/>
        <v>-2.2634062634184478</v>
      </c>
      <c r="N1274" s="30"/>
      <c r="X1274" s="30"/>
    </row>
    <row r="1275" spans="3:24">
      <c r="C1275" t="s">
        <v>1276</v>
      </c>
      <c r="D1275" s="26">
        <v>1.8924345108629663</v>
      </c>
      <c r="F1275" s="30"/>
      <c r="H1275" s="34">
        <f t="shared" si="46"/>
        <v>0.17064491099864884</v>
      </c>
      <c r="I1275" s="35">
        <f t="shared" si="47"/>
        <v>-1.7681704253536106</v>
      </c>
      <c r="N1275" s="30"/>
      <c r="X1275" s="30"/>
    </row>
    <row r="1276" spans="3:24">
      <c r="C1276" t="s">
        <v>1277</v>
      </c>
      <c r="D1276" s="26">
        <v>1.0228898440006824</v>
      </c>
      <c r="F1276" s="30"/>
      <c r="H1276" s="34">
        <f t="shared" si="46"/>
        <v>0.22198295370177576</v>
      </c>
      <c r="I1276" s="35">
        <f t="shared" si="47"/>
        <v>-1.5051546851851225</v>
      </c>
      <c r="N1276" s="30"/>
      <c r="X1276" s="30"/>
    </row>
    <row r="1277" spans="3:24">
      <c r="C1277" t="s">
        <v>1278</v>
      </c>
      <c r="D1277" s="26">
        <v>2.3134961502367113</v>
      </c>
      <c r="F1277" s="30"/>
      <c r="H1277" s="34">
        <f t="shared" si="46"/>
        <v>0.15023851468840732</v>
      </c>
      <c r="I1277" s="35">
        <f t="shared" si="47"/>
        <v>-1.8955311498303233</v>
      </c>
      <c r="N1277" s="30"/>
      <c r="X1277" s="30"/>
    </row>
    <row r="1278" spans="3:24">
      <c r="C1278" t="s">
        <v>1279</v>
      </c>
      <c r="D1278" s="26">
        <v>1.1982814420655672</v>
      </c>
      <c r="F1278" s="30"/>
      <c r="H1278" s="34">
        <f t="shared" si="46"/>
        <v>0.21051332996994337</v>
      </c>
      <c r="I1278" s="35">
        <f t="shared" si="47"/>
        <v>-1.5582063025917712</v>
      </c>
      <c r="N1278" s="30"/>
      <c r="X1278" s="30"/>
    </row>
    <row r="1279" spans="3:24">
      <c r="C1279" t="s">
        <v>1280</v>
      </c>
      <c r="D1279" s="26">
        <v>0.99010145891230161</v>
      </c>
      <c r="F1279" s="30"/>
      <c r="H1279" s="34">
        <f t="shared" si="46"/>
        <v>0.22419546181718239</v>
      </c>
      <c r="I1279" s="35">
        <f t="shared" si="47"/>
        <v>-1.4952370102207431</v>
      </c>
      <c r="N1279" s="30"/>
      <c r="X1279" s="30"/>
    </row>
    <row r="1280" spans="3:24">
      <c r="C1280" t="s">
        <v>1281</v>
      </c>
      <c r="D1280" s="26">
        <v>1.6110057308381682</v>
      </c>
      <c r="F1280" s="30"/>
      <c r="H1280" s="34">
        <f t="shared" si="46"/>
        <v>0.18580729608900701</v>
      </c>
      <c r="I1280" s="35">
        <f t="shared" si="47"/>
        <v>-1.6830451848641994</v>
      </c>
      <c r="N1280" s="30"/>
      <c r="X1280" s="30"/>
    </row>
    <row r="1281" spans="3:24">
      <c r="C1281" t="s">
        <v>1282</v>
      </c>
      <c r="D1281" s="26">
        <v>3.2202161639803561</v>
      </c>
      <c r="F1281" s="30"/>
      <c r="H1281" s="34">
        <f t="shared" si="46"/>
        <v>0.11420142401819697</v>
      </c>
      <c r="I1281" s="35">
        <f t="shared" si="47"/>
        <v>-2.169791512326614</v>
      </c>
      <c r="N1281" s="30"/>
      <c r="X1281" s="30"/>
    </row>
    <row r="1282" spans="3:24">
      <c r="C1282" t="s">
        <v>1283</v>
      </c>
      <c r="D1282" s="26">
        <v>1.510773035963739</v>
      </c>
      <c r="F1282" s="30"/>
      <c r="H1282" s="34">
        <f t="shared" si="46"/>
        <v>0.19152684920534346</v>
      </c>
      <c r="I1282" s="35">
        <f t="shared" si="47"/>
        <v>-1.6527272754615585</v>
      </c>
      <c r="N1282" s="30"/>
      <c r="X1282" s="30"/>
    </row>
    <row r="1283" spans="3:24">
      <c r="C1283" t="s">
        <v>1284</v>
      </c>
      <c r="D1283" s="26">
        <v>1.7710904537453172</v>
      </c>
      <c r="F1283" s="30"/>
      <c r="H1283" s="34">
        <f t="shared" si="46"/>
        <v>0.17702455072134379</v>
      </c>
      <c r="I1283" s="35">
        <f t="shared" si="47"/>
        <v>-1.7314668513865468</v>
      </c>
      <c r="N1283" s="30"/>
      <c r="X1283" s="30"/>
    </row>
    <row r="1284" spans="3:24">
      <c r="C1284" t="s">
        <v>1285</v>
      </c>
      <c r="D1284" s="26">
        <v>2.922703165627996</v>
      </c>
      <c r="F1284" s="30"/>
      <c r="H1284" s="34">
        <f t="shared" si="46"/>
        <v>0.12495505155792153</v>
      </c>
      <c r="I1284" s="35">
        <f t="shared" si="47"/>
        <v>-2.0798011938835645</v>
      </c>
      <c r="N1284" s="30"/>
      <c r="X1284" s="30"/>
    </row>
    <row r="1285" spans="3:24">
      <c r="C1285" t="s">
        <v>1286</v>
      </c>
      <c r="D1285" s="26">
        <v>22.511186920914124</v>
      </c>
      <c r="F1285" s="30"/>
      <c r="H1285" s="34">
        <f t="shared" si="46"/>
        <v>3.3384534620974993E-4</v>
      </c>
      <c r="I1285" s="35">
        <f t="shared" si="47"/>
        <v>-8.0048327075216719</v>
      </c>
      <c r="N1285" s="30"/>
      <c r="X1285" s="30"/>
    </row>
    <row r="1286" spans="3:24">
      <c r="C1286" t="s">
        <v>1287</v>
      </c>
      <c r="D1286" s="26">
        <v>15.291812655347526</v>
      </c>
      <c r="F1286" s="30"/>
      <c r="H1286" s="34">
        <f t="shared" si="46"/>
        <v>2.9641923613463626E-3</v>
      </c>
      <c r="I1286" s="35">
        <f t="shared" si="47"/>
        <v>-5.8211506744144978</v>
      </c>
      <c r="N1286" s="30"/>
      <c r="X1286" s="30"/>
    </row>
    <row r="1287" spans="3:24">
      <c r="C1287" t="s">
        <v>1288</v>
      </c>
      <c r="D1287" s="26">
        <v>2.2976861041334806</v>
      </c>
      <c r="F1287" s="30"/>
      <c r="H1287" s="34">
        <f t="shared" si="46"/>
        <v>0.15095869808629223</v>
      </c>
      <c r="I1287" s="35">
        <f t="shared" si="47"/>
        <v>-1.8907490021886799</v>
      </c>
      <c r="N1287" s="30"/>
      <c r="X1287" s="30"/>
    </row>
    <row r="1288" spans="3:24">
      <c r="C1288" t="s">
        <v>1289</v>
      </c>
      <c r="D1288" s="26">
        <v>14.84811988668012</v>
      </c>
      <c r="F1288" s="30"/>
      <c r="H1288" s="34">
        <f t="shared" si="46"/>
        <v>3.3899347910426873E-3</v>
      </c>
      <c r="I1288" s="35">
        <f t="shared" si="47"/>
        <v>-5.6869445934554097</v>
      </c>
      <c r="N1288" s="30"/>
      <c r="X1288" s="30"/>
    </row>
    <row r="1289" spans="3:24">
      <c r="C1289" t="s">
        <v>1290</v>
      </c>
      <c r="D1289" s="26">
        <v>3.4264295170824051</v>
      </c>
      <c r="F1289" s="30"/>
      <c r="H1289" s="34">
        <f t="shared" si="46"/>
        <v>0.10729578121470235</v>
      </c>
      <c r="I1289" s="35">
        <f t="shared" si="47"/>
        <v>-2.232165947781982</v>
      </c>
      <c r="N1289" s="30"/>
      <c r="X1289" s="30"/>
    </row>
    <row r="1290" spans="3:24">
      <c r="C1290" t="s">
        <v>1291</v>
      </c>
      <c r="D1290" s="26">
        <v>2.2448880879464324</v>
      </c>
      <c r="F1290" s="30"/>
      <c r="H1290" s="34">
        <f t="shared" ref="H1290:H1353" si="48">lambdagorro2*EXP(-lambdagorro2*D1290)</f>
        <v>0.15338887598662951</v>
      </c>
      <c r="I1290" s="35">
        <f t="shared" si="47"/>
        <v>-1.8747789090628444</v>
      </c>
      <c r="N1290" s="30"/>
      <c r="X1290" s="30"/>
    </row>
    <row r="1291" spans="3:24">
      <c r="C1291" t="s">
        <v>1292</v>
      </c>
      <c r="D1291" s="26">
        <v>1.2910003359225823</v>
      </c>
      <c r="F1291" s="30"/>
      <c r="H1291" s="34">
        <f t="shared" si="48"/>
        <v>0.2046914668814771</v>
      </c>
      <c r="I1291" s="35">
        <f t="shared" ref="I1291:I1354" si="49">LN(H1291)</f>
        <v>-1.5862514731560438</v>
      </c>
      <c r="N1291" s="30"/>
      <c r="X1291" s="30"/>
    </row>
    <row r="1292" spans="3:24">
      <c r="C1292" t="s">
        <v>1293</v>
      </c>
      <c r="D1292" s="26">
        <v>17.981902025472849</v>
      </c>
      <c r="F1292" s="30"/>
      <c r="H1292" s="34">
        <f t="shared" si="48"/>
        <v>1.3137940213716916E-3</v>
      </c>
      <c r="I1292" s="35">
        <f t="shared" si="49"/>
        <v>-6.6348361281543351</v>
      </c>
      <c r="N1292" s="30"/>
      <c r="X1292" s="30"/>
    </row>
    <row r="1293" spans="3:24">
      <c r="C1293" t="s">
        <v>1294</v>
      </c>
      <c r="D1293" s="26">
        <v>1.1940331742037598</v>
      </c>
      <c r="F1293" s="30"/>
      <c r="H1293" s="34">
        <f t="shared" si="48"/>
        <v>0.21078401260784588</v>
      </c>
      <c r="I1293" s="35">
        <f t="shared" si="49"/>
        <v>-1.5569213067098009</v>
      </c>
      <c r="N1293" s="30"/>
      <c r="X1293" s="30"/>
    </row>
    <row r="1294" spans="3:24">
      <c r="C1294" t="s">
        <v>1295</v>
      </c>
      <c r="D1294" s="26">
        <v>0.57027790535876888</v>
      </c>
      <c r="F1294" s="30"/>
      <c r="H1294" s="34">
        <f t="shared" si="48"/>
        <v>0.25455183851240232</v>
      </c>
      <c r="I1294" s="35">
        <f t="shared" si="49"/>
        <v>-1.368250776061555</v>
      </c>
      <c r="N1294" s="30"/>
      <c r="X1294" s="30"/>
    </row>
    <row r="1295" spans="3:24">
      <c r="C1295" t="s">
        <v>1296</v>
      </c>
      <c r="D1295" s="26">
        <v>5.549999633363444</v>
      </c>
      <c r="F1295" s="30"/>
      <c r="H1295" s="34">
        <f t="shared" si="48"/>
        <v>5.6444730050752359E-2</v>
      </c>
      <c r="I1295" s="35">
        <f t="shared" si="49"/>
        <v>-2.8744933487984019</v>
      </c>
      <c r="N1295" s="30"/>
      <c r="X1295" s="30"/>
    </row>
    <row r="1296" spans="3:24">
      <c r="C1296" t="s">
        <v>1297</v>
      </c>
      <c r="D1296" s="26">
        <v>1.7321985715909738</v>
      </c>
      <c r="F1296" s="30"/>
      <c r="H1296" s="34">
        <f t="shared" si="48"/>
        <v>0.17911933494086876</v>
      </c>
      <c r="I1296" s="35">
        <f t="shared" si="49"/>
        <v>-1.7197030196235599</v>
      </c>
      <c r="N1296" s="30"/>
      <c r="X1296" s="30"/>
    </row>
    <row r="1297" spans="3:24">
      <c r="C1297" t="s">
        <v>1298</v>
      </c>
      <c r="D1297" s="26">
        <v>2.2261167111134279</v>
      </c>
      <c r="F1297" s="30"/>
      <c r="H1297" s="34">
        <f t="shared" si="48"/>
        <v>0.15426227632468059</v>
      </c>
      <c r="I1297" s="35">
        <f t="shared" si="49"/>
        <v>-1.869101032169493</v>
      </c>
      <c r="N1297" s="30"/>
      <c r="X1297" s="30"/>
    </row>
    <row r="1298" spans="3:24">
      <c r="C1298" t="s">
        <v>1299</v>
      </c>
      <c r="D1298" s="26">
        <v>1.5376253131019506</v>
      </c>
      <c r="F1298" s="30"/>
      <c r="H1298" s="34">
        <f t="shared" si="48"/>
        <v>0.18997753993226665</v>
      </c>
      <c r="I1298" s="35">
        <f t="shared" si="49"/>
        <v>-1.660849424691915</v>
      </c>
      <c r="N1298" s="30"/>
      <c r="X1298" s="30"/>
    </row>
    <row r="1299" spans="3:24">
      <c r="C1299" t="s">
        <v>1300</v>
      </c>
      <c r="D1299" s="26">
        <v>2.0974761974503169</v>
      </c>
      <c r="F1299" s="30"/>
      <c r="H1299" s="34">
        <f t="shared" si="48"/>
        <v>0.16038301820611325</v>
      </c>
      <c r="I1299" s="35">
        <f t="shared" si="49"/>
        <v>-1.830190460687469</v>
      </c>
      <c r="N1299" s="30"/>
      <c r="X1299" s="30"/>
    </row>
    <row r="1300" spans="3:24">
      <c r="C1300" t="s">
        <v>1301</v>
      </c>
      <c r="D1300" s="26">
        <v>2.3466868454750012</v>
      </c>
      <c r="F1300" s="30"/>
      <c r="H1300" s="34">
        <f t="shared" si="48"/>
        <v>0.14873776148717172</v>
      </c>
      <c r="I1300" s="35">
        <f t="shared" si="49"/>
        <v>-1.905570513657723</v>
      </c>
      <c r="N1300" s="30"/>
      <c r="X1300" s="30"/>
    </row>
    <row r="1301" spans="3:24">
      <c r="C1301" t="s">
        <v>1302</v>
      </c>
      <c r="D1301" s="26">
        <v>9.3316994079011408</v>
      </c>
      <c r="F1301" s="30"/>
      <c r="H1301" s="34">
        <f t="shared" si="48"/>
        <v>1.7982361249680199E-2</v>
      </c>
      <c r="I1301" s="35">
        <f t="shared" si="49"/>
        <v>-4.0183639321051539</v>
      </c>
      <c r="N1301" s="30"/>
      <c r="X1301" s="30"/>
    </row>
    <row r="1302" spans="3:24">
      <c r="C1302" t="s">
        <v>1303</v>
      </c>
      <c r="D1302" s="26">
        <v>0.78239510616602403</v>
      </c>
      <c r="F1302" s="30"/>
      <c r="H1302" s="34">
        <f t="shared" si="48"/>
        <v>0.23873264835123381</v>
      </c>
      <c r="I1302" s="35">
        <f t="shared" si="49"/>
        <v>-1.4324109793252982</v>
      </c>
      <c r="N1302" s="30"/>
      <c r="X1302" s="30"/>
    </row>
    <row r="1303" spans="3:24">
      <c r="C1303" t="s">
        <v>1304</v>
      </c>
      <c r="D1303" s="26">
        <v>7.23050008962357</v>
      </c>
      <c r="F1303" s="30"/>
      <c r="H1303" s="34">
        <f t="shared" si="48"/>
        <v>3.3952148463981507E-2</v>
      </c>
      <c r="I1303" s="35">
        <f t="shared" si="49"/>
        <v>-3.3828031437991237</v>
      </c>
      <c r="N1303" s="30"/>
      <c r="X1303" s="30"/>
    </row>
    <row r="1304" spans="3:24">
      <c r="C1304" t="s">
        <v>1305</v>
      </c>
      <c r="D1304" s="26">
        <v>4.3191631925239662</v>
      </c>
      <c r="F1304" s="30"/>
      <c r="H1304" s="34">
        <f t="shared" si="48"/>
        <v>8.19049550191394E-2</v>
      </c>
      <c r="I1304" s="35">
        <f t="shared" si="49"/>
        <v>-2.5021957891090225</v>
      </c>
      <c r="N1304" s="30"/>
      <c r="X1304" s="30"/>
    </row>
    <row r="1305" spans="3:24">
      <c r="C1305" t="s">
        <v>1306</v>
      </c>
      <c r="D1305" s="26">
        <v>1.7547985977876053</v>
      </c>
      <c r="F1305" s="30"/>
      <c r="H1305" s="34">
        <f t="shared" si="48"/>
        <v>0.17789906000048938</v>
      </c>
      <c r="I1305" s="35">
        <f t="shared" si="49"/>
        <v>-1.7265389681888976</v>
      </c>
      <c r="N1305" s="30"/>
      <c r="X1305" s="30"/>
    </row>
    <row r="1306" spans="3:24">
      <c r="C1306" t="s">
        <v>1307</v>
      </c>
      <c r="D1306" s="26">
        <v>4.6010925631036849E-2</v>
      </c>
      <c r="F1306" s="30"/>
      <c r="H1306" s="34">
        <f t="shared" si="48"/>
        <v>0.29829480871914743</v>
      </c>
      <c r="I1306" s="35">
        <f t="shared" si="49"/>
        <v>-1.209672990498728</v>
      </c>
      <c r="N1306" s="30"/>
      <c r="X1306" s="30"/>
    </row>
    <row r="1307" spans="3:24">
      <c r="C1307" t="s">
        <v>1308</v>
      </c>
      <c r="D1307" s="26">
        <v>3.7297592803222805</v>
      </c>
      <c r="F1307" s="30"/>
      <c r="H1307" s="34">
        <f t="shared" si="48"/>
        <v>9.7889528765762526E-2</v>
      </c>
      <c r="I1307" s="35">
        <f t="shared" si="49"/>
        <v>-2.3239156936363874</v>
      </c>
      <c r="N1307" s="30"/>
      <c r="X1307" s="30"/>
    </row>
    <row r="1308" spans="3:24">
      <c r="C1308" t="s">
        <v>1309</v>
      </c>
      <c r="D1308" s="26">
        <v>2.9974142851400702</v>
      </c>
      <c r="F1308" s="30"/>
      <c r="H1308" s="34">
        <f t="shared" si="48"/>
        <v>0.12216295138021646</v>
      </c>
      <c r="I1308" s="35">
        <f t="shared" si="49"/>
        <v>-2.1023994584076768</v>
      </c>
      <c r="N1308" s="30"/>
      <c r="X1308" s="30"/>
    </row>
    <row r="1309" spans="3:24">
      <c r="C1309" t="s">
        <v>1310</v>
      </c>
      <c r="D1309" s="26">
        <v>7.72639891337161</v>
      </c>
      <c r="F1309" s="30"/>
      <c r="H1309" s="34">
        <f t="shared" si="48"/>
        <v>2.9222969147091517E-2</v>
      </c>
      <c r="I1309" s="35">
        <f t="shared" si="49"/>
        <v>-3.5328002643006173</v>
      </c>
      <c r="N1309" s="30"/>
      <c r="X1309" s="30"/>
    </row>
    <row r="1310" spans="3:24">
      <c r="C1310" t="s">
        <v>1311</v>
      </c>
      <c r="D1310" s="26">
        <v>3.9266329891464755</v>
      </c>
      <c r="F1310" s="30"/>
      <c r="H1310" s="34">
        <f t="shared" si="48"/>
        <v>9.2230433839605122E-2</v>
      </c>
      <c r="I1310" s="35">
        <f t="shared" si="49"/>
        <v>-2.3834651178574116</v>
      </c>
      <c r="N1310" s="30"/>
      <c r="X1310" s="30"/>
    </row>
    <row r="1311" spans="3:24">
      <c r="C1311" t="s">
        <v>1312</v>
      </c>
      <c r="D1311" s="26">
        <v>0.39488421275276187</v>
      </c>
      <c r="F1311" s="30"/>
      <c r="H1311" s="34">
        <f t="shared" si="48"/>
        <v>0.26842102963543912</v>
      </c>
      <c r="I1311" s="35">
        <f t="shared" si="49"/>
        <v>-1.3151985251080576</v>
      </c>
      <c r="N1311" s="30"/>
      <c r="X1311" s="30"/>
    </row>
    <row r="1312" spans="3:24">
      <c r="C1312" t="s">
        <v>1313</v>
      </c>
      <c r="D1312" s="26">
        <v>2.8778210980884738</v>
      </c>
      <c r="F1312" s="30"/>
      <c r="H1312" s="34">
        <f t="shared" si="48"/>
        <v>0.12666297256686407</v>
      </c>
      <c r="I1312" s="35">
        <f t="shared" si="49"/>
        <v>-2.0662254793009014</v>
      </c>
      <c r="N1312" s="30"/>
      <c r="X1312" s="30"/>
    </row>
    <row r="1313" spans="3:24">
      <c r="C1313" t="s">
        <v>1314</v>
      </c>
      <c r="D1313" s="26">
        <v>0.54642155242846835</v>
      </c>
      <c r="F1313" s="30"/>
      <c r="H1313" s="34">
        <f t="shared" si="48"/>
        <v>0.25639531668698101</v>
      </c>
      <c r="I1313" s="35">
        <f t="shared" si="49"/>
        <v>-1.3610348197538413</v>
      </c>
      <c r="N1313" s="30"/>
      <c r="X1313" s="30"/>
    </row>
    <row r="1314" spans="3:24">
      <c r="C1314" t="s">
        <v>1315</v>
      </c>
      <c r="D1314" s="26">
        <v>0.18685432376035149</v>
      </c>
      <c r="F1314" s="30"/>
      <c r="H1314" s="34">
        <f t="shared" si="48"/>
        <v>0.28585384435571359</v>
      </c>
      <c r="I1314" s="35">
        <f t="shared" si="49"/>
        <v>-1.2522746325058012</v>
      </c>
      <c r="N1314" s="30"/>
      <c r="X1314" s="30"/>
    </row>
    <row r="1315" spans="3:24">
      <c r="C1315" t="s">
        <v>1316</v>
      </c>
      <c r="D1315" s="26">
        <v>2.1590041565832272</v>
      </c>
      <c r="F1315" s="30"/>
      <c r="H1315" s="34">
        <f t="shared" si="48"/>
        <v>0.15742578384027509</v>
      </c>
      <c r="I1315" s="35">
        <f t="shared" si="49"/>
        <v>-1.8488011454850586</v>
      </c>
      <c r="N1315" s="30"/>
      <c r="X1315" s="30"/>
    </row>
    <row r="1316" spans="3:24">
      <c r="C1316" t="s">
        <v>1317</v>
      </c>
      <c r="D1316" s="26">
        <v>1.1613197574003014</v>
      </c>
      <c r="F1316" s="30"/>
      <c r="H1316" s="34">
        <f t="shared" si="48"/>
        <v>0.2128800733407035</v>
      </c>
      <c r="I1316" s="35">
        <f t="shared" si="49"/>
        <v>-1.5470263077961171</v>
      </c>
      <c r="N1316" s="30"/>
      <c r="X1316" s="30"/>
    </row>
    <row r="1317" spans="3:24">
      <c r="C1317" t="s">
        <v>1318</v>
      </c>
      <c r="D1317" s="26">
        <v>0.67086609524553653</v>
      </c>
      <c r="F1317" s="30"/>
      <c r="H1317" s="34">
        <f t="shared" si="48"/>
        <v>0.24692362173792026</v>
      </c>
      <c r="I1317" s="35">
        <f t="shared" si="49"/>
        <v>-1.398676213906793</v>
      </c>
      <c r="N1317" s="30"/>
      <c r="X1317" s="30"/>
    </row>
    <row r="1318" spans="3:24">
      <c r="C1318" t="s">
        <v>1319</v>
      </c>
      <c r="D1318" s="26">
        <v>0.64125843232705482</v>
      </c>
      <c r="F1318" s="30"/>
      <c r="H1318" s="34">
        <f t="shared" si="48"/>
        <v>0.24914489885047497</v>
      </c>
      <c r="I1318" s="35">
        <f t="shared" si="49"/>
        <v>-1.3897206286747386</v>
      </c>
      <c r="N1318" s="30"/>
      <c r="X1318" s="30"/>
    </row>
    <row r="1319" spans="3:24">
      <c r="C1319" t="s">
        <v>1320</v>
      </c>
      <c r="D1319" s="26">
        <v>4.2335472165850661</v>
      </c>
      <c r="F1319" s="30"/>
      <c r="H1319" s="34">
        <f t="shared" si="48"/>
        <v>8.4053727171666689E-2</v>
      </c>
      <c r="I1319" s="35">
        <f t="shared" si="49"/>
        <v>-2.4762990754150915</v>
      </c>
      <c r="N1319" s="30"/>
      <c r="X1319" s="30"/>
    </row>
    <row r="1320" spans="3:24">
      <c r="C1320" t="s">
        <v>1321</v>
      </c>
      <c r="D1320" s="26">
        <v>2.4340973060404609</v>
      </c>
      <c r="F1320" s="30"/>
      <c r="H1320" s="34">
        <f t="shared" si="48"/>
        <v>0.14485674150915495</v>
      </c>
      <c r="I1320" s="35">
        <f t="shared" si="49"/>
        <v>-1.9320100145370194</v>
      </c>
      <c r="N1320" s="30"/>
      <c r="X1320" s="30"/>
    </row>
    <row r="1321" spans="3:24">
      <c r="C1321" t="s">
        <v>1322</v>
      </c>
      <c r="D1321" s="26">
        <v>0.22033804507256449</v>
      </c>
      <c r="F1321" s="30"/>
      <c r="H1321" s="34">
        <f t="shared" si="48"/>
        <v>0.28297332903631234</v>
      </c>
      <c r="I1321" s="35">
        <f t="shared" si="49"/>
        <v>-1.262402629468057</v>
      </c>
      <c r="N1321" s="30"/>
      <c r="X1321" s="30"/>
    </row>
    <row r="1322" spans="3:24">
      <c r="C1322" t="s">
        <v>1323</v>
      </c>
      <c r="D1322" s="26">
        <v>2.112993015094415</v>
      </c>
      <c r="F1322" s="30"/>
      <c r="H1322" s="34">
        <f t="shared" si="48"/>
        <v>0.15963203174015189</v>
      </c>
      <c r="I1322" s="35">
        <f t="shared" si="49"/>
        <v>-1.8348839139777398</v>
      </c>
      <c r="N1322" s="30"/>
      <c r="X1322" s="30"/>
    </row>
    <row r="1323" spans="3:24">
      <c r="C1323" t="s">
        <v>1324</v>
      </c>
      <c r="D1323" s="26">
        <v>1.3216948725541644</v>
      </c>
      <c r="F1323" s="30"/>
      <c r="H1323" s="34">
        <f t="shared" si="48"/>
        <v>0.20279983704607374</v>
      </c>
      <c r="I1323" s="35">
        <f t="shared" si="49"/>
        <v>-1.5955358107857782</v>
      </c>
      <c r="N1323" s="30"/>
      <c r="X1323" s="30"/>
    </row>
    <row r="1324" spans="3:24">
      <c r="C1324" t="s">
        <v>1325</v>
      </c>
      <c r="D1324" s="26">
        <v>3.2978306283275183</v>
      </c>
      <c r="F1324" s="30"/>
      <c r="H1324" s="34">
        <f t="shared" si="48"/>
        <v>0.11155160536096971</v>
      </c>
      <c r="I1324" s="35">
        <f t="shared" si="49"/>
        <v>-2.1932679668044641</v>
      </c>
      <c r="N1324" s="30"/>
      <c r="X1324" s="30"/>
    </row>
    <row r="1325" spans="3:24">
      <c r="C1325" t="s">
        <v>1326</v>
      </c>
      <c r="D1325" s="26">
        <v>3.1618482355524065</v>
      </c>
      <c r="F1325" s="30"/>
      <c r="H1325" s="34">
        <f t="shared" si="48"/>
        <v>0.11623553659927763</v>
      </c>
      <c r="I1325" s="35">
        <f t="shared" si="49"/>
        <v>-2.1521366586053277</v>
      </c>
      <c r="N1325" s="30"/>
      <c r="X1325" s="30"/>
    </row>
    <row r="1326" spans="3:24">
      <c r="C1326" t="s">
        <v>1327</v>
      </c>
      <c r="D1326" s="26">
        <v>6.2040252738235466</v>
      </c>
      <c r="F1326" s="30"/>
      <c r="H1326" s="34">
        <f t="shared" si="48"/>
        <v>4.6313586423811365E-2</v>
      </c>
      <c r="I1326" s="35">
        <f t="shared" si="49"/>
        <v>-3.0723199176571434</v>
      </c>
      <c r="N1326" s="30"/>
      <c r="X1326" s="30"/>
    </row>
    <row r="1327" spans="3:24">
      <c r="C1327" t="s">
        <v>1328</v>
      </c>
      <c r="D1327" s="26">
        <v>1.1231432939085972</v>
      </c>
      <c r="F1327" s="30"/>
      <c r="H1327" s="34">
        <f t="shared" si="48"/>
        <v>0.21535254007045235</v>
      </c>
      <c r="I1327" s="35">
        <f t="shared" si="49"/>
        <v>-1.5354788724716979</v>
      </c>
      <c r="N1327" s="30"/>
      <c r="X1327" s="30"/>
    </row>
    <row r="1328" spans="3:24">
      <c r="C1328" t="s">
        <v>1329</v>
      </c>
      <c r="D1328" s="26">
        <v>2.4407834945148008</v>
      </c>
      <c r="F1328" s="30"/>
      <c r="H1328" s="34">
        <f t="shared" si="48"/>
        <v>0.14456407833124277</v>
      </c>
      <c r="I1328" s="35">
        <f t="shared" si="49"/>
        <v>-1.9340324210648294</v>
      </c>
      <c r="N1328" s="30"/>
      <c r="X1328" s="30"/>
    </row>
    <row r="1329" spans="3:24">
      <c r="C1329" t="s">
        <v>1330</v>
      </c>
      <c r="D1329" s="26">
        <v>1.1971258342195663</v>
      </c>
      <c r="F1329" s="30"/>
      <c r="H1329" s="34">
        <f t="shared" si="48"/>
        <v>0.21058692624455164</v>
      </c>
      <c r="I1329" s="35">
        <f t="shared" si="49"/>
        <v>-1.5578567598200845</v>
      </c>
      <c r="N1329" s="30"/>
      <c r="X1329" s="30"/>
    </row>
    <row r="1330" spans="3:24">
      <c r="C1330" t="s">
        <v>1331</v>
      </c>
      <c r="D1330" s="26">
        <v>4.9375970107798928</v>
      </c>
      <c r="F1330" s="30"/>
      <c r="H1330" s="34">
        <f t="shared" si="48"/>
        <v>6.7931413170433358E-2</v>
      </c>
      <c r="I1330" s="35">
        <f t="shared" si="49"/>
        <v>-2.6892567126619791</v>
      </c>
      <c r="N1330" s="30"/>
      <c r="X1330" s="30"/>
    </row>
    <row r="1331" spans="3:24">
      <c r="C1331" t="s">
        <v>1332</v>
      </c>
      <c r="D1331" s="26">
        <v>2.8694782657155669</v>
      </c>
      <c r="F1331" s="30"/>
      <c r="H1331" s="34">
        <f t="shared" si="48"/>
        <v>0.12698301025448028</v>
      </c>
      <c r="I1331" s="35">
        <f t="shared" si="49"/>
        <v>-2.0637019789963342</v>
      </c>
      <c r="N1331" s="30"/>
      <c r="X1331" s="30"/>
    </row>
    <row r="1332" spans="3:24">
      <c r="C1332" t="s">
        <v>1333</v>
      </c>
      <c r="D1332" s="26">
        <v>5.4435401163927262</v>
      </c>
      <c r="F1332" s="30"/>
      <c r="H1332" s="34">
        <f t="shared" si="48"/>
        <v>5.829190885953045E-2</v>
      </c>
      <c r="I1332" s="35">
        <f t="shared" si="49"/>
        <v>-2.8422919798278214</v>
      </c>
      <c r="N1332" s="30"/>
      <c r="X1332" s="30"/>
    </row>
    <row r="1333" spans="3:24">
      <c r="C1333" t="s">
        <v>1334</v>
      </c>
      <c r="D1333" s="26">
        <v>2.9912007859309226</v>
      </c>
      <c r="F1333" s="30"/>
      <c r="H1333" s="34">
        <f t="shared" si="48"/>
        <v>0.12239276395289551</v>
      </c>
      <c r="I1333" s="35">
        <f t="shared" si="49"/>
        <v>-2.1005200286833503</v>
      </c>
      <c r="N1333" s="30"/>
      <c r="X1333" s="30"/>
    </row>
    <row r="1334" spans="3:24">
      <c r="C1334" t="s">
        <v>1335</v>
      </c>
      <c r="D1334" s="26">
        <v>2.6064580979316352</v>
      </c>
      <c r="F1334" s="30"/>
      <c r="H1334" s="34">
        <f t="shared" si="48"/>
        <v>0.13749814015812561</v>
      </c>
      <c r="I1334" s="35">
        <f t="shared" si="49"/>
        <v>-1.9841448880897128</v>
      </c>
      <c r="N1334" s="30"/>
      <c r="X1334" s="30"/>
    </row>
    <row r="1335" spans="3:24">
      <c r="C1335" t="s">
        <v>1336</v>
      </c>
      <c r="D1335" s="26">
        <v>2.0793476150004642</v>
      </c>
      <c r="F1335" s="30"/>
      <c r="H1335" s="34">
        <f t="shared" si="48"/>
        <v>0.16126488569399219</v>
      </c>
      <c r="I1335" s="35">
        <f t="shared" si="49"/>
        <v>-1.8247070131856185</v>
      </c>
      <c r="N1335" s="30"/>
      <c r="X1335" s="30"/>
    </row>
    <row r="1336" spans="3:24">
      <c r="C1336" t="s">
        <v>1337</v>
      </c>
      <c r="D1336" s="26">
        <v>0.25788445635619894</v>
      </c>
      <c r="F1336" s="30"/>
      <c r="H1336" s="34">
        <f t="shared" si="48"/>
        <v>0.27977782033771642</v>
      </c>
      <c r="I1336" s="35">
        <f t="shared" si="49"/>
        <v>-1.273759489593564</v>
      </c>
      <c r="N1336" s="30"/>
      <c r="X1336" s="30"/>
    </row>
    <row r="1337" spans="3:24">
      <c r="C1337" t="s">
        <v>1338</v>
      </c>
      <c r="D1337" s="26">
        <v>1.2502222995818406</v>
      </c>
      <c r="F1337" s="30"/>
      <c r="H1337" s="34">
        <f t="shared" si="48"/>
        <v>0.2072318371016876</v>
      </c>
      <c r="I1337" s="35">
        <f t="shared" si="49"/>
        <v>-1.5739171264346967</v>
      </c>
      <c r="N1337" s="30"/>
      <c r="X1337" s="30"/>
    </row>
    <row r="1338" spans="3:24">
      <c r="C1338" t="s">
        <v>1339</v>
      </c>
      <c r="D1338" s="26">
        <v>6.6746519345932125</v>
      </c>
      <c r="F1338" s="30"/>
      <c r="H1338" s="34">
        <f t="shared" si="48"/>
        <v>4.0168473418681259E-2</v>
      </c>
      <c r="I1338" s="35">
        <f t="shared" si="49"/>
        <v>-3.214672834353212</v>
      </c>
      <c r="N1338" s="30"/>
      <c r="X1338" s="30"/>
    </row>
    <row r="1339" spans="3:24">
      <c r="C1339" t="s">
        <v>1340</v>
      </c>
      <c r="D1339" s="26">
        <v>1.3664567423009641</v>
      </c>
      <c r="F1339" s="30"/>
      <c r="H1339" s="34">
        <f t="shared" si="48"/>
        <v>0.20007256194450992</v>
      </c>
      <c r="I1339" s="35">
        <f t="shared" si="49"/>
        <v>-1.6090751685110836</v>
      </c>
      <c r="N1339" s="30"/>
      <c r="X1339" s="30"/>
    </row>
    <row r="1340" spans="3:24">
      <c r="C1340" t="s">
        <v>1341</v>
      </c>
      <c r="D1340" s="26">
        <v>20.734825328706403</v>
      </c>
      <c r="F1340" s="30"/>
      <c r="H1340" s="34">
        <f t="shared" si="48"/>
        <v>5.7133930721373386E-4</v>
      </c>
      <c r="I1340" s="35">
        <f t="shared" si="49"/>
        <v>-7.4675272914959496</v>
      </c>
      <c r="N1340" s="30"/>
      <c r="X1340" s="30"/>
    </row>
    <row r="1341" spans="3:24">
      <c r="C1341" t="s">
        <v>1342</v>
      </c>
      <c r="D1341" s="26">
        <v>1.4370922326577498</v>
      </c>
      <c r="F1341" s="30"/>
      <c r="H1341" s="34">
        <f t="shared" si="48"/>
        <v>0.19584325558683255</v>
      </c>
      <c r="I1341" s="35">
        <f t="shared" si="49"/>
        <v>-1.6304406560890741</v>
      </c>
      <c r="N1341" s="30"/>
      <c r="X1341" s="30"/>
    </row>
    <row r="1342" spans="3:24">
      <c r="C1342" t="s">
        <v>1343</v>
      </c>
      <c r="D1342" s="26">
        <v>3.0191516085886674</v>
      </c>
      <c r="F1342" s="30"/>
      <c r="H1342" s="34">
        <f t="shared" si="48"/>
        <v>0.12136236450393223</v>
      </c>
      <c r="I1342" s="35">
        <f t="shared" si="49"/>
        <v>-2.1089744607439509</v>
      </c>
      <c r="N1342" s="30"/>
      <c r="X1342" s="30"/>
    </row>
    <row r="1343" spans="3:24">
      <c r="C1343" t="s">
        <v>1344</v>
      </c>
      <c r="D1343" s="26">
        <v>2.3493894072688177</v>
      </c>
      <c r="F1343" s="30"/>
      <c r="H1343" s="34">
        <f t="shared" si="48"/>
        <v>0.14861622428877647</v>
      </c>
      <c r="I1343" s="35">
        <f t="shared" si="49"/>
        <v>-1.9063879717109324</v>
      </c>
      <c r="N1343" s="30"/>
      <c r="X1343" s="30"/>
    </row>
    <row r="1344" spans="3:24">
      <c r="C1344" t="s">
        <v>1345</v>
      </c>
      <c r="D1344" s="26">
        <v>4.4411350995113104</v>
      </c>
      <c r="F1344" s="30"/>
      <c r="H1344" s="34">
        <f t="shared" si="48"/>
        <v>7.8938258336413714E-2</v>
      </c>
      <c r="I1344" s="35">
        <f t="shared" si="49"/>
        <v>-2.539089272122149</v>
      </c>
      <c r="N1344" s="30"/>
      <c r="X1344" s="30"/>
    </row>
    <row r="1345" spans="3:24">
      <c r="C1345" t="s">
        <v>1346</v>
      </c>
      <c r="D1345" s="26">
        <v>5.0242871624354102</v>
      </c>
      <c r="F1345" s="30"/>
      <c r="H1345" s="34">
        <f t="shared" si="48"/>
        <v>6.6173292240174098E-2</v>
      </c>
      <c r="I1345" s="35">
        <f t="shared" si="49"/>
        <v>-2.7154783379239342</v>
      </c>
      <c r="N1345" s="30"/>
      <c r="X1345" s="30"/>
    </row>
    <row r="1346" spans="3:24">
      <c r="C1346" t="s">
        <v>1347</v>
      </c>
      <c r="D1346" s="26">
        <v>2.3615199278215879</v>
      </c>
      <c r="F1346" s="30"/>
      <c r="H1346" s="34">
        <f t="shared" si="48"/>
        <v>0.14807192345931075</v>
      </c>
      <c r="I1346" s="35">
        <f t="shared" si="49"/>
        <v>-1.9100571539432021</v>
      </c>
      <c r="N1346" s="30"/>
      <c r="X1346" s="30"/>
    </row>
    <row r="1347" spans="3:24">
      <c r="C1347" t="s">
        <v>1348</v>
      </c>
      <c r="D1347" s="26">
        <v>2.179193181590823</v>
      </c>
      <c r="F1347" s="30"/>
      <c r="H1347" s="34">
        <f t="shared" si="48"/>
        <v>0.15646736425442442</v>
      </c>
      <c r="I1347" s="35">
        <f t="shared" si="49"/>
        <v>-1.8549078258638985</v>
      </c>
      <c r="N1347" s="30"/>
      <c r="X1347" s="30"/>
    </row>
    <row r="1348" spans="3:24">
      <c r="C1348" t="s">
        <v>1349</v>
      </c>
      <c r="D1348" s="26">
        <v>5.5885718957743054</v>
      </c>
      <c r="F1348" s="30"/>
      <c r="H1348" s="34">
        <f t="shared" si="48"/>
        <v>5.5790007454939589E-2</v>
      </c>
      <c r="I1348" s="35">
        <f t="shared" si="49"/>
        <v>-2.8861605034996938</v>
      </c>
      <c r="N1348" s="30"/>
      <c r="X1348" s="30"/>
    </row>
    <row r="1349" spans="3:24">
      <c r="C1349" t="s">
        <v>1350</v>
      </c>
      <c r="D1349" s="26">
        <v>0.12583853318447444</v>
      </c>
      <c r="F1349" s="30"/>
      <c r="H1349" s="34">
        <f t="shared" si="48"/>
        <v>0.29117848013655628</v>
      </c>
      <c r="I1349" s="35">
        <f t="shared" si="49"/>
        <v>-1.23381886602035</v>
      </c>
      <c r="N1349" s="30"/>
      <c r="X1349" s="30"/>
    </row>
    <row r="1350" spans="3:24">
      <c r="C1350" t="s">
        <v>1351</v>
      </c>
      <c r="D1350" s="26">
        <v>6.7405850682871122</v>
      </c>
      <c r="F1350" s="30"/>
      <c r="H1350" s="34">
        <f t="shared" si="48"/>
        <v>3.9375323128741861E-2</v>
      </c>
      <c r="I1350" s="35">
        <f t="shared" si="49"/>
        <v>-3.2346159754257751</v>
      </c>
      <c r="N1350" s="30"/>
      <c r="X1350" s="30"/>
    </row>
    <row r="1351" spans="3:24">
      <c r="C1351" t="s">
        <v>1352</v>
      </c>
      <c r="D1351" s="26">
        <v>3.7283230133286849</v>
      </c>
      <c r="F1351" s="30"/>
      <c r="H1351" s="34">
        <f t="shared" si="48"/>
        <v>9.793206466335147E-2</v>
      </c>
      <c r="I1351" s="35">
        <f t="shared" si="49"/>
        <v>-2.3234812584189726</v>
      </c>
      <c r="N1351" s="30"/>
      <c r="X1351" s="30"/>
    </row>
    <row r="1352" spans="3:24">
      <c r="C1352" t="s">
        <v>1353</v>
      </c>
      <c r="D1352" s="26">
        <v>7.0446706794991112</v>
      </c>
      <c r="F1352" s="30"/>
      <c r="H1352" s="34">
        <f t="shared" si="48"/>
        <v>3.5915211786751652E-2</v>
      </c>
      <c r="I1352" s="35">
        <f t="shared" si="49"/>
        <v>-3.3265943465842258</v>
      </c>
      <c r="N1352" s="30"/>
      <c r="X1352" s="30"/>
    </row>
    <row r="1353" spans="3:24">
      <c r="C1353" t="s">
        <v>1354</v>
      </c>
      <c r="D1353" s="26">
        <v>2.5029097799940501</v>
      </c>
      <c r="F1353" s="30"/>
      <c r="H1353" s="34">
        <f t="shared" si="48"/>
        <v>0.14187284436380798</v>
      </c>
      <c r="I1353" s="35">
        <f t="shared" si="49"/>
        <v>-1.9528240847733842</v>
      </c>
      <c r="N1353" s="30"/>
      <c r="X1353" s="30"/>
    </row>
    <row r="1354" spans="3:24">
      <c r="C1354" t="s">
        <v>1355</v>
      </c>
      <c r="D1354" s="26">
        <v>8.10285686470535</v>
      </c>
      <c r="F1354" s="30"/>
      <c r="H1354" s="34">
        <f t="shared" ref="H1354:H1417" si="50">lambdagorro2*EXP(-lambdagorro2*D1354)</f>
        <v>2.6077837140206148E-2</v>
      </c>
      <c r="I1354" s="35">
        <f t="shared" si="49"/>
        <v>-3.6466694771032735</v>
      </c>
      <c r="N1354" s="30"/>
      <c r="X1354" s="30"/>
    </row>
    <row r="1355" spans="3:24">
      <c r="C1355" t="s">
        <v>1356</v>
      </c>
      <c r="D1355" s="26">
        <v>0.69138793287343558</v>
      </c>
      <c r="F1355" s="30"/>
      <c r="H1355" s="34">
        <f t="shared" si="50"/>
        <v>0.24539562819850372</v>
      </c>
      <c r="I1355" s="35">
        <f t="shared" ref="I1355:I1418" si="51">LN(H1355)</f>
        <v>-1.4048835618660374</v>
      </c>
      <c r="N1355" s="30"/>
      <c r="X1355" s="30"/>
    </row>
    <row r="1356" spans="3:24">
      <c r="C1356" t="s">
        <v>1357</v>
      </c>
      <c r="D1356" s="26">
        <v>8.691215174463645</v>
      </c>
      <c r="F1356" s="30"/>
      <c r="H1356" s="34">
        <f t="shared" si="50"/>
        <v>2.1826437737378253E-2</v>
      </c>
      <c r="I1356" s="35">
        <f t="shared" si="51"/>
        <v>-3.8246333037158369</v>
      </c>
      <c r="N1356" s="30"/>
      <c r="X1356" s="30"/>
    </row>
    <row r="1357" spans="3:24">
      <c r="C1357" t="s">
        <v>1358</v>
      </c>
      <c r="D1357" s="26">
        <v>4.1412156742828587</v>
      </c>
      <c r="F1357" s="30"/>
      <c r="H1357" s="34">
        <f t="shared" si="50"/>
        <v>8.6434267336683815E-2</v>
      </c>
      <c r="I1357" s="35">
        <f t="shared" si="51"/>
        <v>-2.4483710691090517</v>
      </c>
      <c r="N1357" s="30"/>
      <c r="X1357" s="30"/>
    </row>
    <row r="1358" spans="3:24">
      <c r="C1358" t="s">
        <v>1359</v>
      </c>
      <c r="D1358" s="26">
        <v>1.3260317161798603</v>
      </c>
      <c r="F1358" s="30"/>
      <c r="H1358" s="34">
        <f t="shared" si="50"/>
        <v>0.20253398109360768</v>
      </c>
      <c r="I1358" s="35">
        <f t="shared" si="51"/>
        <v>-1.5968475986440414</v>
      </c>
      <c r="N1358" s="30"/>
      <c r="X1358" s="30"/>
    </row>
    <row r="1359" spans="3:24">
      <c r="C1359" t="s">
        <v>1360</v>
      </c>
      <c r="D1359" s="26">
        <v>7.73378449355278</v>
      </c>
      <c r="F1359" s="30"/>
      <c r="H1359" s="34">
        <f t="shared" si="50"/>
        <v>2.9157759208106239E-2</v>
      </c>
      <c r="I1359" s="35">
        <f t="shared" si="51"/>
        <v>-3.5350342195095354</v>
      </c>
      <c r="N1359" s="30"/>
      <c r="X1359" s="30"/>
    </row>
    <row r="1360" spans="3:24">
      <c r="C1360" t="s">
        <v>1361</v>
      </c>
      <c r="D1360" s="26">
        <v>1.8048683266460848</v>
      </c>
      <c r="F1360" s="30"/>
      <c r="H1360" s="34">
        <f t="shared" si="50"/>
        <v>0.17522510420139201</v>
      </c>
      <c r="I1360" s="35">
        <f t="shared" si="51"/>
        <v>-1.7416838219239779</v>
      </c>
      <c r="N1360" s="30"/>
      <c r="X1360" s="30"/>
    </row>
    <row r="1361" spans="3:24">
      <c r="C1361" t="s">
        <v>1362</v>
      </c>
      <c r="D1361" s="26">
        <v>4.5480238635138637</v>
      </c>
      <c r="F1361" s="30"/>
      <c r="H1361" s="34">
        <f t="shared" si="50"/>
        <v>7.6426905567212364E-2</v>
      </c>
      <c r="I1361" s="35">
        <f t="shared" si="51"/>
        <v>-2.5714204776958347</v>
      </c>
      <c r="N1361" s="30"/>
      <c r="X1361" s="30"/>
    </row>
    <row r="1362" spans="3:24">
      <c r="C1362" t="s">
        <v>1363</v>
      </c>
      <c r="D1362" s="26">
        <v>1.7027612695644982</v>
      </c>
      <c r="F1362" s="30"/>
      <c r="H1362" s="34">
        <f t="shared" si="50"/>
        <v>0.18072134500954759</v>
      </c>
      <c r="I1362" s="35">
        <f t="shared" si="51"/>
        <v>-1.7107989643448411</v>
      </c>
      <c r="N1362" s="30"/>
      <c r="X1362" s="30"/>
    </row>
    <row r="1363" spans="3:24">
      <c r="C1363" t="s">
        <v>1364</v>
      </c>
      <c r="D1363" s="26">
        <v>0.32727428595593011</v>
      </c>
      <c r="F1363" s="30"/>
      <c r="H1363" s="34">
        <f t="shared" si="50"/>
        <v>0.27396684169653973</v>
      </c>
      <c r="I1363" s="35">
        <f t="shared" si="51"/>
        <v>-1.2947481956231175</v>
      </c>
      <c r="N1363" s="30"/>
      <c r="X1363" s="30"/>
    </row>
    <row r="1364" spans="3:24">
      <c r="C1364" t="s">
        <v>1365</v>
      </c>
      <c r="D1364" s="26">
        <v>14.015246954004112</v>
      </c>
      <c r="F1364" s="30"/>
      <c r="H1364" s="34">
        <f t="shared" si="50"/>
        <v>4.3611428027703503E-3</v>
      </c>
      <c r="I1364" s="35">
        <f t="shared" si="51"/>
        <v>-5.4350211452390651</v>
      </c>
      <c r="N1364" s="30"/>
      <c r="X1364" s="30"/>
    </row>
    <row r="1365" spans="3:24">
      <c r="C1365" t="s">
        <v>1366</v>
      </c>
      <c r="D1365" s="26">
        <v>1.4563731047681043</v>
      </c>
      <c r="F1365" s="30"/>
      <c r="H1365" s="34">
        <f t="shared" si="50"/>
        <v>0.19470442439561644</v>
      </c>
      <c r="I1365" s="35">
        <f t="shared" si="51"/>
        <v>-1.6362726426936243</v>
      </c>
      <c r="N1365" s="30"/>
      <c r="X1365" s="30"/>
    </row>
    <row r="1366" spans="3:24">
      <c r="C1366" t="s">
        <v>1367</v>
      </c>
      <c r="D1366" s="26">
        <v>5.312728869026266</v>
      </c>
      <c r="F1366" s="30"/>
      <c r="H1366" s="34">
        <f t="shared" si="50"/>
        <v>6.0644591987530382E-2</v>
      </c>
      <c r="I1366" s="35">
        <f t="shared" si="51"/>
        <v>-2.8027248151270094</v>
      </c>
      <c r="N1366" s="30"/>
      <c r="X1366" s="30"/>
    </row>
    <row r="1367" spans="3:24">
      <c r="C1367" t="s">
        <v>1368</v>
      </c>
      <c r="D1367" s="26">
        <v>1.7041776810482476</v>
      </c>
      <c r="F1367" s="30"/>
      <c r="H1367" s="34">
        <f t="shared" si="50"/>
        <v>0.18064393525253702</v>
      </c>
      <c r="I1367" s="35">
        <f t="shared" si="51"/>
        <v>-1.7112273937619589</v>
      </c>
      <c r="N1367" s="30"/>
      <c r="X1367" s="30"/>
    </row>
    <row r="1368" spans="3:24">
      <c r="C1368" t="s">
        <v>1369</v>
      </c>
      <c r="D1368" s="26">
        <v>0.69962140217144031</v>
      </c>
      <c r="F1368" s="30"/>
      <c r="H1368" s="34">
        <f t="shared" si="50"/>
        <v>0.24478525021541525</v>
      </c>
      <c r="I1368" s="35">
        <f t="shared" si="51"/>
        <v>-1.4073739825472236</v>
      </c>
      <c r="N1368" s="30"/>
      <c r="X1368" s="30"/>
    </row>
    <row r="1369" spans="3:24">
      <c r="C1369" t="s">
        <v>1370</v>
      </c>
      <c r="D1369" s="26">
        <v>1.7506759704282233E-2</v>
      </c>
      <c r="F1369" s="30"/>
      <c r="H1369" s="34">
        <f t="shared" si="50"/>
        <v>0.3008777671854323</v>
      </c>
      <c r="I1369" s="35">
        <f t="shared" si="51"/>
        <v>-1.2010511857947057</v>
      </c>
      <c r="N1369" s="30"/>
      <c r="X1369" s="30"/>
    </row>
    <row r="1370" spans="3:24">
      <c r="C1370" t="s">
        <v>1371</v>
      </c>
      <c r="D1370" s="26">
        <v>0.88412026258239573</v>
      </c>
      <c r="F1370" s="30"/>
      <c r="H1370" s="34">
        <f t="shared" si="50"/>
        <v>0.23149886196047781</v>
      </c>
      <c r="I1370" s="35">
        <f t="shared" si="51"/>
        <v>-1.4631803214053924</v>
      </c>
      <c r="N1370" s="30"/>
      <c r="X1370" s="30"/>
    </row>
    <row r="1371" spans="3:24">
      <c r="C1371" t="s">
        <v>1372</v>
      </c>
      <c r="D1371" s="26">
        <v>1.1901991960326936</v>
      </c>
      <c r="F1371" s="30"/>
      <c r="H1371" s="34">
        <f t="shared" si="50"/>
        <v>0.21102859714316155</v>
      </c>
      <c r="I1371" s="35">
        <f t="shared" si="51"/>
        <v>-1.5557616232054545</v>
      </c>
      <c r="N1371" s="30"/>
      <c r="X1371" s="30"/>
    </row>
    <row r="1372" spans="3:24">
      <c r="C1372" t="s">
        <v>1373</v>
      </c>
      <c r="D1372" s="26">
        <v>1.3719047377296079</v>
      </c>
      <c r="F1372" s="30"/>
      <c r="H1372" s="34">
        <f t="shared" si="50"/>
        <v>0.199743137116874</v>
      </c>
      <c r="I1372" s="35">
        <f t="shared" si="51"/>
        <v>-1.6107230522883136</v>
      </c>
      <c r="N1372" s="30"/>
      <c r="X1372" s="30"/>
    </row>
    <row r="1373" spans="3:24">
      <c r="C1373" t="s">
        <v>1374</v>
      </c>
      <c r="D1373" s="26">
        <v>0.50291466728454948</v>
      </c>
      <c r="F1373" s="30"/>
      <c r="H1373" s="34">
        <f t="shared" si="50"/>
        <v>0.25979171535328682</v>
      </c>
      <c r="I1373" s="35">
        <f t="shared" si="51"/>
        <v>-1.3478750638095667</v>
      </c>
      <c r="N1373" s="30"/>
      <c r="X1373" s="30"/>
    </row>
    <row r="1374" spans="3:24">
      <c r="C1374" t="s">
        <v>1375</v>
      </c>
      <c r="D1374" s="26">
        <v>2.4037956719908795</v>
      </c>
      <c r="F1374" s="30"/>
      <c r="H1374" s="34">
        <f t="shared" si="50"/>
        <v>0.1461905282212056</v>
      </c>
      <c r="I1374" s="35">
        <f t="shared" si="51"/>
        <v>-1.9228445202138538</v>
      </c>
      <c r="N1374" s="30"/>
      <c r="X1374" s="30"/>
    </row>
    <row r="1375" spans="3:24">
      <c r="C1375" t="s">
        <v>1376</v>
      </c>
      <c r="D1375" s="26">
        <v>1.4265068533104153</v>
      </c>
      <c r="F1375" s="30"/>
      <c r="H1375" s="34">
        <f t="shared" si="50"/>
        <v>0.19647131443888363</v>
      </c>
      <c r="I1375" s="35">
        <f t="shared" si="51"/>
        <v>-1.6272388408286231</v>
      </c>
      <c r="N1375" s="30"/>
      <c r="X1375" s="30"/>
    </row>
    <row r="1376" spans="3:24">
      <c r="C1376" t="s">
        <v>1377</v>
      </c>
      <c r="D1376" s="26">
        <v>0.41851373855871871</v>
      </c>
      <c r="F1376" s="30"/>
      <c r="H1376" s="34">
        <f t="shared" si="50"/>
        <v>0.26650937125124341</v>
      </c>
      <c r="I1376" s="35">
        <f t="shared" si="51"/>
        <v>-1.3223458718247139</v>
      </c>
      <c r="N1376" s="30"/>
      <c r="X1376" s="30"/>
    </row>
    <row r="1377" spans="3:24">
      <c r="C1377" t="s">
        <v>1378</v>
      </c>
      <c r="D1377" s="26">
        <v>8.7415528712947896</v>
      </c>
      <c r="F1377" s="30"/>
      <c r="H1377" s="34">
        <f t="shared" si="50"/>
        <v>2.1496627617955982E-2</v>
      </c>
      <c r="I1377" s="35">
        <f t="shared" si="51"/>
        <v>-3.83985921113034</v>
      </c>
      <c r="N1377" s="30"/>
      <c r="X1377" s="30"/>
    </row>
    <row r="1378" spans="3:24">
      <c r="C1378" t="s">
        <v>1379</v>
      </c>
      <c r="D1378" s="26">
        <v>2.1387280216204658</v>
      </c>
      <c r="F1378" s="30"/>
      <c r="H1378" s="34">
        <f t="shared" si="50"/>
        <v>0.15839424750765957</v>
      </c>
      <c r="I1378" s="35">
        <f t="shared" si="51"/>
        <v>-1.842668116500785</v>
      </c>
      <c r="N1378" s="30"/>
      <c r="X1378" s="30"/>
    </row>
    <row r="1379" spans="3:24">
      <c r="C1379" t="s">
        <v>1380</v>
      </c>
      <c r="D1379" s="26">
        <v>0.90629005776885707</v>
      </c>
      <c r="F1379" s="30"/>
      <c r="H1379" s="34">
        <f t="shared" si="50"/>
        <v>0.22995166697284369</v>
      </c>
      <c r="I1379" s="35">
        <f t="shared" si="51"/>
        <v>-1.4698861357385329</v>
      </c>
      <c r="N1379" s="30"/>
      <c r="X1379" s="30"/>
    </row>
    <row r="1380" spans="3:24">
      <c r="C1380" t="s">
        <v>1381</v>
      </c>
      <c r="D1380" s="26">
        <v>2.4928588940314804</v>
      </c>
      <c r="F1380" s="30"/>
      <c r="H1380" s="34">
        <f t="shared" si="50"/>
        <v>0.14230481456763738</v>
      </c>
      <c r="I1380" s="35">
        <f t="shared" si="51"/>
        <v>-1.9497839405329125</v>
      </c>
      <c r="N1380" s="30"/>
      <c r="X1380" s="30"/>
    </row>
    <row r="1381" spans="3:24">
      <c r="C1381" t="s">
        <v>1382</v>
      </c>
      <c r="D1381" s="26">
        <v>2.1217275449880275</v>
      </c>
      <c r="F1381" s="30"/>
      <c r="H1381" s="34">
        <f t="shared" si="50"/>
        <v>0.15921084387678136</v>
      </c>
      <c r="I1381" s="35">
        <f t="shared" si="51"/>
        <v>-1.8375258930876592</v>
      </c>
      <c r="N1381" s="30"/>
      <c r="X1381" s="30"/>
    </row>
    <row r="1382" spans="3:24">
      <c r="C1382" t="s">
        <v>1383</v>
      </c>
      <c r="D1382" s="26">
        <v>5.0336827150345709</v>
      </c>
      <c r="F1382" s="30"/>
      <c r="H1382" s="34">
        <f t="shared" si="50"/>
        <v>6.5985499869388384E-2</v>
      </c>
      <c r="I1382" s="35">
        <f t="shared" si="51"/>
        <v>-2.7183202600417218</v>
      </c>
      <c r="N1382" s="30"/>
      <c r="X1382" s="30"/>
    </row>
    <row r="1383" spans="3:24">
      <c r="C1383" t="s">
        <v>1384</v>
      </c>
      <c r="D1383" s="26">
        <v>4.9091234278928368</v>
      </c>
      <c r="F1383" s="30"/>
      <c r="H1383" s="34">
        <f t="shared" si="50"/>
        <v>6.8519002832660089E-2</v>
      </c>
      <c r="I1383" s="35">
        <f t="shared" si="51"/>
        <v>-2.6806441585705238</v>
      </c>
      <c r="N1383" s="30"/>
      <c r="X1383" s="30"/>
    </row>
    <row r="1384" spans="3:24">
      <c r="C1384" t="s">
        <v>1385</v>
      </c>
      <c r="D1384" s="26">
        <v>1.0587632862539371</v>
      </c>
      <c r="F1384" s="30"/>
      <c r="H1384" s="34">
        <f t="shared" si="50"/>
        <v>0.21958727581381177</v>
      </c>
      <c r="I1384" s="35">
        <f t="shared" si="51"/>
        <v>-1.5160055135855521</v>
      </c>
      <c r="N1384" s="30"/>
      <c r="X1384" s="30"/>
    </row>
    <row r="1385" spans="3:24">
      <c r="C1385" t="s">
        <v>1386</v>
      </c>
      <c r="D1385" s="26">
        <v>0.6472363078903588</v>
      </c>
      <c r="F1385" s="30"/>
      <c r="H1385" s="34">
        <f t="shared" si="50"/>
        <v>0.24869481219568731</v>
      </c>
      <c r="I1385" s="35">
        <f t="shared" si="51"/>
        <v>-1.3915287880779708</v>
      </c>
      <c r="N1385" s="30"/>
      <c r="X1385" s="30"/>
    </row>
    <row r="1386" spans="3:24">
      <c r="C1386" t="s">
        <v>1387</v>
      </c>
      <c r="D1386" s="26">
        <v>2.1458213223397977</v>
      </c>
      <c r="F1386" s="30"/>
      <c r="H1386" s="34">
        <f t="shared" si="50"/>
        <v>0.15805476937516533</v>
      </c>
      <c r="I1386" s="35">
        <f t="shared" si="51"/>
        <v>-1.8448136644065238</v>
      </c>
      <c r="N1386" s="30"/>
      <c r="X1386" s="30"/>
    </row>
    <row r="1387" spans="3:24">
      <c r="C1387" t="s">
        <v>1388</v>
      </c>
      <c r="D1387" s="26">
        <v>0.31834616524598597</v>
      </c>
      <c r="F1387" s="30"/>
      <c r="H1387" s="34">
        <f t="shared" si="50"/>
        <v>0.27470769879464907</v>
      </c>
      <c r="I1387" s="35">
        <f t="shared" si="51"/>
        <v>-1.2920476600827031</v>
      </c>
      <c r="N1387" s="30"/>
      <c r="X1387" s="30"/>
    </row>
    <row r="1388" spans="3:24">
      <c r="C1388" t="s">
        <v>1389</v>
      </c>
      <c r="D1388" s="26">
        <v>2.0550050119958856</v>
      </c>
      <c r="F1388" s="30"/>
      <c r="H1388" s="34">
        <f t="shared" si="50"/>
        <v>0.16245666685764773</v>
      </c>
      <c r="I1388" s="35">
        <f t="shared" si="51"/>
        <v>-1.8173439782653078</v>
      </c>
      <c r="N1388" s="30"/>
      <c r="X1388" s="30"/>
    </row>
    <row r="1389" spans="3:24">
      <c r="C1389" t="s">
        <v>1390</v>
      </c>
      <c r="D1389" s="26">
        <v>0.78320445695808238</v>
      </c>
      <c r="F1389" s="30"/>
      <c r="H1389" s="34">
        <f t="shared" si="50"/>
        <v>0.23867421170309658</v>
      </c>
      <c r="I1389" s="35">
        <f t="shared" si="51"/>
        <v>-1.4326557879081594</v>
      </c>
      <c r="N1389" s="30"/>
      <c r="X1389" s="30"/>
    </row>
    <row r="1390" spans="3:24">
      <c r="C1390" t="s">
        <v>1391</v>
      </c>
      <c r="D1390" s="26">
        <v>4.8364013981075828</v>
      </c>
      <c r="F1390" s="30"/>
      <c r="H1390" s="34">
        <f t="shared" si="50"/>
        <v>7.0042887606057702E-2</v>
      </c>
      <c r="I1390" s="35">
        <f t="shared" si="51"/>
        <v>-2.6586475444580571</v>
      </c>
      <c r="N1390" s="30"/>
      <c r="X1390" s="30"/>
    </row>
    <row r="1391" spans="3:24">
      <c r="C1391" t="s">
        <v>1392</v>
      </c>
      <c r="D1391" s="26">
        <v>8.8799729552516791</v>
      </c>
      <c r="F1391" s="30"/>
      <c r="H1391" s="34">
        <f t="shared" si="50"/>
        <v>2.0615174243768738E-2</v>
      </c>
      <c r="I1391" s="35">
        <f t="shared" si="51"/>
        <v>-3.881727860578192</v>
      </c>
      <c r="N1391" s="30"/>
      <c r="X1391" s="30"/>
    </row>
    <row r="1392" spans="3:24">
      <c r="C1392" t="s">
        <v>1393</v>
      </c>
      <c r="D1392" s="26">
        <v>9.2895866988329481E-2</v>
      </c>
      <c r="F1392" s="30"/>
      <c r="H1392" s="34">
        <f t="shared" si="50"/>
        <v>0.29409438526779841</v>
      </c>
      <c r="I1392" s="35">
        <f t="shared" si="51"/>
        <v>-1.2238545248393871</v>
      </c>
      <c r="N1392" s="30"/>
      <c r="X1392" s="30"/>
    </row>
    <row r="1393" spans="3:24">
      <c r="C1393" t="s">
        <v>1394</v>
      </c>
      <c r="D1393" s="26">
        <v>15.29391271973387</v>
      </c>
      <c r="F1393" s="30"/>
      <c r="H1393" s="34">
        <f t="shared" si="50"/>
        <v>2.9623100523876785E-3</v>
      </c>
      <c r="I1393" s="35">
        <f t="shared" si="51"/>
        <v>-5.8217858919139847</v>
      </c>
      <c r="N1393" s="30"/>
      <c r="X1393" s="30"/>
    </row>
    <row r="1394" spans="3:24">
      <c r="C1394" t="s">
        <v>1395</v>
      </c>
      <c r="D1394" s="26">
        <v>4.5877519751701321</v>
      </c>
      <c r="F1394" s="30"/>
      <c r="H1394" s="34">
        <f t="shared" si="50"/>
        <v>7.551399707515602E-2</v>
      </c>
      <c r="I1394" s="35">
        <f t="shared" si="51"/>
        <v>-2.5834372481861592</v>
      </c>
      <c r="N1394" s="30"/>
      <c r="X1394" s="30"/>
    </row>
    <row r="1395" spans="3:24">
      <c r="C1395" t="s">
        <v>1396</v>
      </c>
      <c r="D1395" s="26">
        <v>0.9921157913876153</v>
      </c>
      <c r="F1395" s="30"/>
      <c r="H1395" s="34">
        <f t="shared" si="50"/>
        <v>0.22405890432967826</v>
      </c>
      <c r="I1395" s="35">
        <f t="shared" si="51"/>
        <v>-1.4958462959390395</v>
      </c>
      <c r="N1395" s="30"/>
      <c r="X1395" s="30"/>
    </row>
    <row r="1396" spans="3:24">
      <c r="C1396" t="s">
        <v>1397</v>
      </c>
      <c r="D1396" s="26">
        <v>2.1393587713677573</v>
      </c>
      <c r="F1396" s="30"/>
      <c r="H1396" s="34">
        <f t="shared" si="50"/>
        <v>0.15836403095563534</v>
      </c>
      <c r="I1396" s="35">
        <f t="shared" si="51"/>
        <v>-1.8428589026880473</v>
      </c>
      <c r="N1396" s="30"/>
      <c r="X1396" s="30"/>
    </row>
    <row r="1397" spans="3:24">
      <c r="C1397" t="s">
        <v>1398</v>
      </c>
      <c r="D1397" s="26">
        <v>5.1446272022234112</v>
      </c>
      <c r="F1397" s="30"/>
      <c r="H1397" s="34">
        <f t="shared" si="50"/>
        <v>6.3807903212537126E-2</v>
      </c>
      <c r="I1397" s="35">
        <f t="shared" si="51"/>
        <v>-2.7518782214985857</v>
      </c>
      <c r="N1397" s="30"/>
      <c r="X1397" s="30"/>
    </row>
    <row r="1398" spans="3:24">
      <c r="C1398" t="s">
        <v>1399</v>
      </c>
      <c r="D1398" s="26">
        <v>16.036887254650228</v>
      </c>
      <c r="F1398" s="30"/>
      <c r="H1398" s="34">
        <f t="shared" si="50"/>
        <v>2.3660880490129934E-3</v>
      </c>
      <c r="I1398" s="35">
        <f t="shared" si="51"/>
        <v>-6.0465172998271708</v>
      </c>
      <c r="N1398" s="30"/>
      <c r="X1398" s="30"/>
    </row>
    <row r="1399" spans="3:24">
      <c r="C1399" t="s">
        <v>1400</v>
      </c>
      <c r="D1399" s="26">
        <v>4.0697451698370202</v>
      </c>
      <c r="F1399" s="30"/>
      <c r="H1399" s="34">
        <f t="shared" si="50"/>
        <v>8.8323151845287468E-2</v>
      </c>
      <c r="I1399" s="35">
        <f t="shared" si="51"/>
        <v>-2.4267530104360353</v>
      </c>
      <c r="N1399" s="30"/>
      <c r="X1399" s="30"/>
    </row>
    <row r="1400" spans="3:24">
      <c r="C1400" t="s">
        <v>1401</v>
      </c>
      <c r="D1400" s="26">
        <v>2.7155153670128982</v>
      </c>
      <c r="F1400" s="30"/>
      <c r="H1400" s="34">
        <f t="shared" si="50"/>
        <v>0.13303646534964514</v>
      </c>
      <c r="I1400" s="35">
        <f t="shared" si="51"/>
        <v>-2.0171320127783923</v>
      </c>
      <c r="N1400" s="30"/>
      <c r="X1400" s="30"/>
    </row>
    <row r="1401" spans="3:24">
      <c r="C1401" t="s">
        <v>1402</v>
      </c>
      <c r="D1401" s="26">
        <v>4.6833438903498559</v>
      </c>
      <c r="F1401" s="30"/>
      <c r="H1401" s="34">
        <f t="shared" si="50"/>
        <v>7.3361835082397311E-2</v>
      </c>
      <c r="I1401" s="35">
        <f t="shared" si="51"/>
        <v>-2.6123514365921934</v>
      </c>
      <c r="N1401" s="30"/>
      <c r="X1401" s="30"/>
    </row>
    <row r="1402" spans="3:24">
      <c r="C1402" t="s">
        <v>1403</v>
      </c>
      <c r="D1402" s="26">
        <v>7.005953423615674</v>
      </c>
      <c r="F1402" s="30"/>
      <c r="H1402" s="34">
        <f t="shared" si="50"/>
        <v>3.6338287738351016E-2</v>
      </c>
      <c r="I1402" s="35">
        <f t="shared" si="51"/>
        <v>-3.3148833349461229</v>
      </c>
      <c r="N1402" s="30"/>
      <c r="X1402" s="30"/>
    </row>
    <row r="1403" spans="3:24">
      <c r="C1403" t="s">
        <v>1404</v>
      </c>
      <c r="D1403" s="26">
        <v>3.2905532805001814</v>
      </c>
      <c r="F1403" s="30"/>
      <c r="H1403" s="34">
        <f t="shared" si="50"/>
        <v>0.11179742517026219</v>
      </c>
      <c r="I1403" s="35">
        <f t="shared" si="51"/>
        <v>-2.1910667492037885</v>
      </c>
      <c r="N1403" s="30"/>
      <c r="X1403" s="30"/>
    </row>
    <row r="1404" spans="3:24">
      <c r="C1404" t="s">
        <v>1405</v>
      </c>
      <c r="D1404" s="26">
        <v>2.1679637583338098</v>
      </c>
      <c r="F1404" s="30"/>
      <c r="H1404" s="34">
        <f t="shared" si="50"/>
        <v>0.15699972844875351</v>
      </c>
      <c r="I1404" s="35">
        <f t="shared" si="51"/>
        <v>-1.8515112032610985</v>
      </c>
      <c r="N1404" s="30"/>
      <c r="X1404" s="30"/>
    </row>
    <row r="1405" spans="3:24">
      <c r="C1405" t="s">
        <v>1406</v>
      </c>
      <c r="D1405" s="26">
        <v>6.6515466622428399</v>
      </c>
      <c r="F1405" s="30"/>
      <c r="H1405" s="34">
        <f t="shared" si="50"/>
        <v>4.0450185024638423E-2</v>
      </c>
      <c r="I1405" s="35">
        <f t="shared" si="51"/>
        <v>-3.2076840613313999</v>
      </c>
      <c r="N1405" s="30"/>
      <c r="X1405" s="30"/>
    </row>
    <row r="1406" spans="3:24">
      <c r="C1406" t="s">
        <v>1407</v>
      </c>
      <c r="D1406" s="26">
        <v>4.8408116676815882E-2</v>
      </c>
      <c r="F1406" s="30"/>
      <c r="H1406" s="34">
        <f t="shared" si="50"/>
        <v>0.29807859624626726</v>
      </c>
      <c r="I1406" s="35">
        <f t="shared" si="51"/>
        <v>-1.2103980814586968</v>
      </c>
      <c r="N1406" s="30"/>
      <c r="X1406" s="30"/>
    </row>
    <row r="1407" spans="3:24">
      <c r="C1407" t="s">
        <v>1408</v>
      </c>
      <c r="D1407" s="26">
        <v>5.0204331010413688</v>
      </c>
      <c r="F1407" s="30"/>
      <c r="H1407" s="34">
        <f t="shared" si="50"/>
        <v>6.6250479279017796E-2</v>
      </c>
      <c r="I1407" s="35">
        <f t="shared" si="51"/>
        <v>-2.7143125797417049</v>
      </c>
      <c r="N1407" s="30"/>
      <c r="X1407" s="30"/>
    </row>
    <row r="1408" spans="3:24">
      <c r="C1408" t="s">
        <v>1409</v>
      </c>
      <c r="D1408" s="26">
        <v>3.5421177639119135</v>
      </c>
      <c r="F1408" s="30"/>
      <c r="H1408" s="34">
        <f t="shared" si="50"/>
        <v>0.10360613019713542</v>
      </c>
      <c r="I1408" s="35">
        <f t="shared" si="51"/>
        <v>-2.2671587791203138</v>
      </c>
      <c r="N1408" s="30"/>
      <c r="X1408" s="30"/>
    </row>
    <row r="1409" spans="3:24">
      <c r="C1409" t="s">
        <v>1410</v>
      </c>
      <c r="D1409" s="26">
        <v>4.1345544352914354</v>
      </c>
      <c r="F1409" s="30"/>
      <c r="H1409" s="34">
        <f t="shared" si="50"/>
        <v>8.6608595843021885E-2</v>
      </c>
      <c r="I1409" s="35">
        <f t="shared" si="51"/>
        <v>-2.4463562091823152</v>
      </c>
      <c r="N1409" s="30"/>
      <c r="X1409" s="30"/>
    </row>
    <row r="1410" spans="3:24">
      <c r="C1410" t="s">
        <v>1411</v>
      </c>
      <c r="D1410" s="26">
        <v>4.3584785739651668</v>
      </c>
      <c r="F1410" s="30"/>
      <c r="H1410" s="34">
        <f t="shared" si="50"/>
        <v>8.0936715570805853E-2</v>
      </c>
      <c r="I1410" s="35">
        <f t="shared" si="51"/>
        <v>-2.5140877189245172</v>
      </c>
      <c r="N1410" s="30"/>
      <c r="X1410" s="30"/>
    </row>
    <row r="1411" spans="3:24">
      <c r="C1411" t="s">
        <v>1412</v>
      </c>
      <c r="D1411" s="26">
        <v>4.0945746898299182</v>
      </c>
      <c r="F1411" s="30"/>
      <c r="H1411" s="34">
        <f t="shared" si="50"/>
        <v>8.7662301832583306E-2</v>
      </c>
      <c r="I1411" s="35">
        <f t="shared" si="51"/>
        <v>-2.4342633256939341</v>
      </c>
      <c r="N1411" s="30"/>
      <c r="X1411" s="30"/>
    </row>
    <row r="1412" spans="3:24">
      <c r="C1412" t="s">
        <v>1413</v>
      </c>
      <c r="D1412" s="26">
        <v>4.4341604846455969</v>
      </c>
      <c r="F1412" s="30"/>
      <c r="H1412" s="34">
        <f t="shared" si="50"/>
        <v>7.9104966090185538E-2</v>
      </c>
      <c r="I1412" s="35">
        <f t="shared" si="51"/>
        <v>-2.5369796237496103</v>
      </c>
      <c r="N1412" s="30"/>
      <c r="X1412" s="30"/>
    </row>
    <row r="1413" spans="3:24">
      <c r="C1413" t="s">
        <v>1414</v>
      </c>
      <c r="D1413" s="26">
        <v>0.29318329248257335</v>
      </c>
      <c r="F1413" s="30"/>
      <c r="H1413" s="34">
        <f t="shared" si="50"/>
        <v>0.27680651632965919</v>
      </c>
      <c r="I1413" s="35">
        <f t="shared" si="51"/>
        <v>-1.2844365138623299</v>
      </c>
      <c r="N1413" s="30"/>
      <c r="X1413" s="30"/>
    </row>
    <row r="1414" spans="3:24">
      <c r="C1414" t="s">
        <v>1415</v>
      </c>
      <c r="D1414" s="26">
        <v>0.90853338673509842</v>
      </c>
      <c r="F1414" s="30"/>
      <c r="H1414" s="34">
        <f t="shared" si="50"/>
        <v>0.22979568585340443</v>
      </c>
      <c r="I1414" s="35">
        <f t="shared" si="51"/>
        <v>-1.4705646872275855</v>
      </c>
      <c r="N1414" s="30"/>
      <c r="X1414" s="30"/>
    </row>
    <row r="1415" spans="3:24">
      <c r="C1415" t="s">
        <v>1416</v>
      </c>
      <c r="D1415" s="26">
        <v>2.7450836637278075</v>
      </c>
      <c r="F1415" s="30"/>
      <c r="H1415" s="34">
        <f t="shared" si="50"/>
        <v>0.13185193497553055</v>
      </c>
      <c r="I1415" s="35">
        <f t="shared" si="51"/>
        <v>-2.0260756907081943</v>
      </c>
      <c r="N1415" s="30"/>
      <c r="X1415" s="30"/>
    </row>
    <row r="1416" spans="3:24">
      <c r="C1416" t="s">
        <v>1417</v>
      </c>
      <c r="D1416" s="26">
        <v>1.1737638797677439</v>
      </c>
      <c r="F1416" s="30"/>
      <c r="H1416" s="34">
        <f t="shared" si="50"/>
        <v>0.21208029058920452</v>
      </c>
      <c r="I1416" s="35">
        <f t="shared" si="51"/>
        <v>-1.5507903468155624</v>
      </c>
      <c r="N1416" s="30"/>
      <c r="X1416" s="30"/>
    </row>
    <row r="1417" spans="3:24">
      <c r="C1417" t="s">
        <v>1418</v>
      </c>
      <c r="D1417" s="26">
        <v>0.17979403238142777</v>
      </c>
      <c r="F1417" s="30"/>
      <c r="H1417" s="34">
        <f t="shared" si="50"/>
        <v>0.28646495566390173</v>
      </c>
      <c r="I1417" s="35">
        <f t="shared" si="51"/>
        <v>-1.2501390691085421</v>
      </c>
      <c r="N1417" s="30"/>
      <c r="X1417" s="30"/>
    </row>
    <row r="1418" spans="3:24">
      <c r="C1418" t="s">
        <v>1419</v>
      </c>
      <c r="D1418" s="26">
        <v>2.8750223758671565</v>
      </c>
      <c r="F1418" s="30"/>
      <c r="H1418" s="34">
        <f t="shared" ref="H1418:H1481" si="52">lambdagorro2*EXP(-lambdagorro2*D1418)</f>
        <v>0.12677024377046625</v>
      </c>
      <c r="I1418" s="35">
        <f t="shared" si="51"/>
        <v>-2.0653789350983796</v>
      </c>
      <c r="N1418" s="30"/>
      <c r="X1418" s="30"/>
    </row>
    <row r="1419" spans="3:24">
      <c r="C1419" t="s">
        <v>1420</v>
      </c>
      <c r="D1419" s="26">
        <v>0.33377806489500617</v>
      </c>
      <c r="F1419" s="30"/>
      <c r="H1419" s="34">
        <f t="shared" si="52"/>
        <v>0.27342841509400828</v>
      </c>
      <c r="I1419" s="35">
        <f t="shared" ref="I1419:I1482" si="53">LN(H1419)</f>
        <v>-1.2967154277812147</v>
      </c>
      <c r="N1419" s="30"/>
      <c r="X1419" s="30"/>
    </row>
    <row r="1420" spans="3:24">
      <c r="C1420" t="s">
        <v>1421</v>
      </c>
      <c r="D1420" s="26">
        <v>1.0108886339476366</v>
      </c>
      <c r="F1420" s="30"/>
      <c r="H1420" s="34">
        <f t="shared" si="52"/>
        <v>0.22279023149255803</v>
      </c>
      <c r="I1420" s="35">
        <f t="shared" si="53"/>
        <v>-1.5015246161785363</v>
      </c>
      <c r="N1420" s="30"/>
      <c r="X1420" s="30"/>
    </row>
    <row r="1421" spans="3:24">
      <c r="C1421" t="s">
        <v>1422</v>
      </c>
      <c r="D1421" s="26">
        <v>3.4482389861432177</v>
      </c>
      <c r="F1421" s="30"/>
      <c r="H1421" s="34">
        <f t="shared" si="52"/>
        <v>0.10659029929456335</v>
      </c>
      <c r="I1421" s="35">
        <f t="shared" si="53"/>
        <v>-2.238762772380321</v>
      </c>
      <c r="N1421" s="30"/>
      <c r="X1421" s="30"/>
    </row>
    <row r="1422" spans="3:24">
      <c r="C1422" t="s">
        <v>1423</v>
      </c>
      <c r="D1422" s="26">
        <v>1.2975591101427031</v>
      </c>
      <c r="F1422" s="30"/>
      <c r="H1422" s="34">
        <f t="shared" si="52"/>
        <v>0.2042857888005753</v>
      </c>
      <c r="I1422" s="35">
        <f t="shared" si="53"/>
        <v>-1.5882353400255029</v>
      </c>
      <c r="N1422" s="30"/>
      <c r="X1422" s="30"/>
    </row>
    <row r="1423" spans="3:24">
      <c r="C1423" t="s">
        <v>1424</v>
      </c>
      <c r="D1423" s="26">
        <v>0.53150311466285882</v>
      </c>
      <c r="F1423" s="30"/>
      <c r="H1423" s="34">
        <f t="shared" si="52"/>
        <v>0.25755490416025406</v>
      </c>
      <c r="I1423" s="35">
        <f t="shared" si="53"/>
        <v>-1.3565223615666866</v>
      </c>
      <c r="N1423" s="30"/>
      <c r="X1423" s="30"/>
    </row>
    <row r="1424" spans="3:24">
      <c r="C1424" t="s">
        <v>1425</v>
      </c>
      <c r="D1424" s="26">
        <v>2.4067623452955091</v>
      </c>
      <c r="F1424" s="30"/>
      <c r="H1424" s="34">
        <f t="shared" si="52"/>
        <v>0.14605940368613746</v>
      </c>
      <c r="I1424" s="35">
        <f t="shared" si="53"/>
        <v>-1.9237418654622247</v>
      </c>
      <c r="N1424" s="30"/>
      <c r="X1424" s="30"/>
    </row>
    <row r="1425" spans="3:24">
      <c r="C1425" t="s">
        <v>1426</v>
      </c>
      <c r="D1425" s="26">
        <v>4.5299749788129962</v>
      </c>
      <c r="F1425" s="30"/>
      <c r="H1425" s="34">
        <f t="shared" si="52"/>
        <v>7.6845287103627452E-2</v>
      </c>
      <c r="I1425" s="35">
        <f t="shared" si="53"/>
        <v>-2.5659611367905026</v>
      </c>
      <c r="N1425" s="30"/>
      <c r="X1425" s="30"/>
    </row>
    <row r="1426" spans="3:24">
      <c r="C1426" t="s">
        <v>1427</v>
      </c>
      <c r="D1426" s="26">
        <v>2.0704250009707259</v>
      </c>
      <c r="F1426" s="30"/>
      <c r="H1426" s="34">
        <f t="shared" si="52"/>
        <v>0.16170070648815066</v>
      </c>
      <c r="I1426" s="35">
        <f t="shared" si="53"/>
        <v>-1.822008143279674</v>
      </c>
      <c r="N1426" s="30"/>
      <c r="X1426" s="30"/>
    </row>
    <row r="1427" spans="3:24">
      <c r="C1427" t="s">
        <v>1428</v>
      </c>
      <c r="D1427" s="26">
        <v>0.49973105938945539</v>
      </c>
      <c r="F1427" s="30"/>
      <c r="H1427" s="34">
        <f t="shared" si="52"/>
        <v>0.26004200554779078</v>
      </c>
      <c r="I1427" s="35">
        <f t="shared" si="53"/>
        <v>-1.3469121012167928</v>
      </c>
      <c r="N1427" s="30"/>
      <c r="X1427" s="30"/>
    </row>
    <row r="1428" spans="3:24">
      <c r="C1428" t="s">
        <v>1429</v>
      </c>
      <c r="D1428" s="26">
        <v>18.960800096405393</v>
      </c>
      <c r="F1428" s="30"/>
      <c r="H1428" s="34">
        <f t="shared" si="52"/>
        <v>9.7709315103936011E-4</v>
      </c>
      <c r="I1428" s="35">
        <f t="shared" si="53"/>
        <v>-6.9309285665162221</v>
      </c>
      <c r="N1428" s="30"/>
      <c r="X1428" s="30"/>
    </row>
    <row r="1429" spans="3:24">
      <c r="C1429" t="s">
        <v>1430</v>
      </c>
      <c r="D1429" s="26">
        <v>4.2241201350951991</v>
      </c>
      <c r="F1429" s="30"/>
      <c r="H1429" s="34">
        <f t="shared" si="52"/>
        <v>8.4293744951722427E-2</v>
      </c>
      <c r="I1429" s="35">
        <f t="shared" si="53"/>
        <v>-2.4734476165882171</v>
      </c>
      <c r="N1429" s="30"/>
      <c r="X1429" s="30"/>
    </row>
    <row r="1430" spans="3:24">
      <c r="C1430" t="s">
        <v>1431</v>
      </c>
      <c r="D1430" s="26">
        <v>0.3289164434263136</v>
      </c>
      <c r="F1430" s="30"/>
      <c r="H1430" s="34">
        <f t="shared" si="52"/>
        <v>0.2738307928725322</v>
      </c>
      <c r="I1430" s="35">
        <f t="shared" si="53"/>
        <v>-1.2952449076138941</v>
      </c>
      <c r="N1430" s="30"/>
      <c r="X1430" s="30"/>
    </row>
    <row r="1431" spans="3:24">
      <c r="C1431" t="s">
        <v>1432</v>
      </c>
      <c r="D1431" s="26">
        <v>1.6165727030118835</v>
      </c>
      <c r="F1431" s="30"/>
      <c r="H1431" s="34">
        <f t="shared" si="52"/>
        <v>0.18549468378948816</v>
      </c>
      <c r="I1431" s="35">
        <f t="shared" si="53"/>
        <v>-1.6847290561620945</v>
      </c>
      <c r="N1431" s="30"/>
      <c r="X1431" s="30"/>
    </row>
    <row r="1432" spans="3:24">
      <c r="C1432" t="s">
        <v>1433</v>
      </c>
      <c r="D1432" s="26">
        <v>7.6394801052513612</v>
      </c>
      <c r="F1432" s="30"/>
      <c r="H1432" s="34">
        <f t="shared" si="52"/>
        <v>3.0001452671246764E-2</v>
      </c>
      <c r="I1432" s="35">
        <f t="shared" si="53"/>
        <v>-3.5065094761174147</v>
      </c>
      <c r="N1432" s="30"/>
      <c r="X1432" s="30"/>
    </row>
    <row r="1433" spans="3:24">
      <c r="C1433" t="s">
        <v>1434</v>
      </c>
      <c r="D1433" s="26">
        <v>3.5336270770611322</v>
      </c>
      <c r="F1433" s="30"/>
      <c r="H1433" s="34">
        <f t="shared" si="52"/>
        <v>0.10387255577842498</v>
      </c>
      <c r="I1433" s="35">
        <f t="shared" si="53"/>
        <v>-2.2645905564956439</v>
      </c>
      <c r="N1433" s="30"/>
      <c r="X1433" s="30"/>
    </row>
    <row r="1434" spans="3:24">
      <c r="C1434" t="s">
        <v>1435</v>
      </c>
      <c r="D1434" s="26">
        <v>3.9864014570557256</v>
      </c>
      <c r="F1434" s="30"/>
      <c r="H1434" s="34">
        <f t="shared" si="52"/>
        <v>9.0578029068229954E-2</v>
      </c>
      <c r="I1434" s="35">
        <f t="shared" si="53"/>
        <v>-2.4015436001079125</v>
      </c>
      <c r="N1434" s="30"/>
      <c r="X1434" s="30"/>
    </row>
    <row r="1435" spans="3:24">
      <c r="C1435" t="s">
        <v>1436</v>
      </c>
      <c r="D1435" s="26">
        <v>6.2556591687463534</v>
      </c>
      <c r="F1435" s="30"/>
      <c r="H1435" s="34">
        <f t="shared" si="52"/>
        <v>4.5595881117458881E-2</v>
      </c>
      <c r="I1435" s="35">
        <f t="shared" si="53"/>
        <v>-3.0879378929129846</v>
      </c>
      <c r="N1435" s="30"/>
      <c r="X1435" s="30"/>
    </row>
    <row r="1436" spans="3:24">
      <c r="C1436" t="s">
        <v>1437</v>
      </c>
      <c r="D1436" s="26">
        <v>2.3938861073361259</v>
      </c>
      <c r="F1436" s="30"/>
      <c r="H1436" s="34">
        <f t="shared" si="52"/>
        <v>0.14662937679771076</v>
      </c>
      <c r="I1436" s="35">
        <f t="shared" si="53"/>
        <v>-1.919847122171241</v>
      </c>
      <c r="N1436" s="30"/>
      <c r="X1436" s="30"/>
    </row>
    <row r="1437" spans="3:24">
      <c r="C1437" t="s">
        <v>1438</v>
      </c>
      <c r="D1437" s="26">
        <v>1.0911808482277341</v>
      </c>
      <c r="F1437" s="30"/>
      <c r="H1437" s="34">
        <f t="shared" si="52"/>
        <v>0.21744463257452334</v>
      </c>
      <c r="I1437" s="35">
        <f t="shared" si="53"/>
        <v>-1.5258110237357816</v>
      </c>
      <c r="N1437" s="30"/>
      <c r="X1437" s="30"/>
    </row>
    <row r="1438" spans="3:24">
      <c r="C1438" t="s">
        <v>1439</v>
      </c>
      <c r="D1438" s="26">
        <v>3.3550649773255632</v>
      </c>
      <c r="F1438" s="30"/>
      <c r="H1438" s="34">
        <f t="shared" si="52"/>
        <v>0.10963704707745005</v>
      </c>
      <c r="I1438" s="35">
        <f t="shared" si="53"/>
        <v>-2.2105799408047213</v>
      </c>
      <c r="N1438" s="30"/>
      <c r="X1438" s="30"/>
    </row>
    <row r="1439" spans="3:24">
      <c r="C1439" t="s">
        <v>1440</v>
      </c>
      <c r="D1439" s="26">
        <v>0.12158587120709663</v>
      </c>
      <c r="F1439" s="30"/>
      <c r="H1439" s="34">
        <f t="shared" si="52"/>
        <v>0.29155327129296787</v>
      </c>
      <c r="I1439" s="35">
        <f t="shared" si="53"/>
        <v>-1.2325325410271757</v>
      </c>
      <c r="N1439" s="30"/>
      <c r="X1439" s="30"/>
    </row>
    <row r="1440" spans="3:24">
      <c r="C1440" t="s">
        <v>1441</v>
      </c>
      <c r="D1440" s="26">
        <v>1.8206150990590417</v>
      </c>
      <c r="F1440" s="30"/>
      <c r="H1440" s="34">
        <f t="shared" si="52"/>
        <v>0.17439248991641251</v>
      </c>
      <c r="I1440" s="35">
        <f t="shared" si="53"/>
        <v>-1.7464468308403613</v>
      </c>
      <c r="N1440" s="30"/>
      <c r="X1440" s="30"/>
    </row>
    <row r="1441" spans="3:24">
      <c r="C1441" t="s">
        <v>1442</v>
      </c>
      <c r="D1441" s="26">
        <v>0.48355274683245164</v>
      </c>
      <c r="F1441" s="30"/>
      <c r="H1441" s="34">
        <f t="shared" si="52"/>
        <v>0.2613176499394167</v>
      </c>
      <c r="I1441" s="35">
        <f t="shared" si="53"/>
        <v>-1.3420185620876162</v>
      </c>
      <c r="N1441" s="30"/>
      <c r="X1441" s="30"/>
    </row>
    <row r="1442" spans="3:24">
      <c r="C1442" t="s">
        <v>1443</v>
      </c>
      <c r="D1442" s="26">
        <v>1.4467557460037272</v>
      </c>
      <c r="F1442" s="30"/>
      <c r="H1442" s="34">
        <f t="shared" si="52"/>
        <v>0.1952716467245332</v>
      </c>
      <c r="I1442" s="35">
        <f t="shared" si="53"/>
        <v>-1.6333636297006446</v>
      </c>
      <c r="N1442" s="30"/>
      <c r="X1442" s="30"/>
    </row>
    <row r="1443" spans="3:24">
      <c r="C1443" t="s">
        <v>1444</v>
      </c>
      <c r="D1443" s="26">
        <v>2.2163909843693452</v>
      </c>
      <c r="F1443" s="30"/>
      <c r="H1443" s="34">
        <f t="shared" si="52"/>
        <v>0.15471675195572318</v>
      </c>
      <c r="I1443" s="35">
        <f t="shared" si="53"/>
        <v>-1.8661592405448006</v>
      </c>
      <c r="N1443" s="30"/>
      <c r="X1443" s="30"/>
    </row>
    <row r="1444" spans="3:24">
      <c r="C1444" t="s">
        <v>1445</v>
      </c>
      <c r="D1444" s="26">
        <v>1.5920020025187005</v>
      </c>
      <c r="F1444" s="30"/>
      <c r="H1444" s="34">
        <f t="shared" si="52"/>
        <v>0.18687842123420556</v>
      </c>
      <c r="I1444" s="35">
        <f t="shared" si="53"/>
        <v>-1.6772970273969794</v>
      </c>
      <c r="N1444" s="30"/>
      <c r="X1444" s="30"/>
    </row>
    <row r="1445" spans="3:24">
      <c r="C1445" t="s">
        <v>1446</v>
      </c>
      <c r="D1445" s="26">
        <v>0.59282582448191179</v>
      </c>
      <c r="F1445" s="30"/>
      <c r="H1445" s="34">
        <f t="shared" si="52"/>
        <v>0.25282165405191798</v>
      </c>
      <c r="I1445" s="35">
        <f t="shared" si="53"/>
        <v>-1.3750709635268319</v>
      </c>
      <c r="N1445" s="30"/>
      <c r="X1445" s="30"/>
    </row>
    <row r="1446" spans="3:24">
      <c r="C1446" t="s">
        <v>1447</v>
      </c>
      <c r="D1446" s="26">
        <v>4.2083770660331368</v>
      </c>
      <c r="F1446" s="30"/>
      <c r="H1446" s="34">
        <f t="shared" si="52"/>
        <v>8.4696099610790263E-2</v>
      </c>
      <c r="I1446" s="35">
        <f t="shared" si="53"/>
        <v>-2.4686857278438201</v>
      </c>
      <c r="N1446" s="30"/>
      <c r="X1446" s="30"/>
    </row>
    <row r="1447" spans="3:24">
      <c r="C1447" t="s">
        <v>1448</v>
      </c>
      <c r="D1447" s="26">
        <v>0.17182282282502476</v>
      </c>
      <c r="F1447" s="30"/>
      <c r="H1447" s="34">
        <f t="shared" si="52"/>
        <v>0.2871564828185757</v>
      </c>
      <c r="I1447" s="35">
        <f t="shared" si="53"/>
        <v>-1.2477279755081632</v>
      </c>
      <c r="N1447" s="30"/>
      <c r="X1447" s="30"/>
    </row>
    <row r="1448" spans="3:24">
      <c r="C1448" t="s">
        <v>1449</v>
      </c>
      <c r="D1448" s="26">
        <v>2.1550700130771792</v>
      </c>
      <c r="F1448" s="30"/>
      <c r="H1448" s="34">
        <f t="shared" si="52"/>
        <v>0.15761322904410227</v>
      </c>
      <c r="I1448" s="35">
        <f t="shared" si="53"/>
        <v>-1.8476111644460096</v>
      </c>
      <c r="N1448" s="30"/>
      <c r="X1448" s="30"/>
    </row>
    <row r="1449" spans="3:24">
      <c r="C1449" t="s">
        <v>1450</v>
      </c>
      <c r="D1449" s="26">
        <v>2.31560849892072</v>
      </c>
      <c r="F1449" s="30"/>
      <c r="H1449" s="34">
        <f t="shared" si="52"/>
        <v>0.15014255297395898</v>
      </c>
      <c r="I1449" s="35">
        <f t="shared" si="53"/>
        <v>-1.8961700830258121</v>
      </c>
      <c r="N1449" s="30"/>
      <c r="X1449" s="30"/>
    </row>
    <row r="1450" spans="3:24">
      <c r="C1450" t="s">
        <v>1451</v>
      </c>
      <c r="D1450" s="26">
        <v>1.303846128563674</v>
      </c>
      <c r="F1450" s="30"/>
      <c r="H1450" s="34">
        <f t="shared" si="52"/>
        <v>0.20389767431150232</v>
      </c>
      <c r="I1450" s="35">
        <f t="shared" si="53"/>
        <v>-1.5901370074917776</v>
      </c>
      <c r="N1450" s="30"/>
      <c r="X1450" s="30"/>
    </row>
    <row r="1451" spans="3:24">
      <c r="C1451" t="s">
        <v>1452</v>
      </c>
      <c r="D1451" s="26">
        <v>1.5137892809750919</v>
      </c>
      <c r="F1451" s="30"/>
      <c r="H1451" s="34">
        <f t="shared" si="52"/>
        <v>0.19135219138836418</v>
      </c>
      <c r="I1451" s="35">
        <f t="shared" si="53"/>
        <v>-1.6536396149242951</v>
      </c>
      <c r="N1451" s="30"/>
      <c r="X1451" s="30"/>
    </row>
    <row r="1452" spans="3:24">
      <c r="C1452" t="s">
        <v>1453</v>
      </c>
      <c r="D1452" s="26">
        <v>9.3136184797331836E-2</v>
      </c>
      <c r="F1452" s="30"/>
      <c r="H1452" s="34">
        <f t="shared" si="52"/>
        <v>0.29407300826822941</v>
      </c>
      <c r="I1452" s="35">
        <f t="shared" si="53"/>
        <v>-1.2239272150286542</v>
      </c>
      <c r="N1452" s="30"/>
      <c r="X1452" s="30"/>
    </row>
    <row r="1453" spans="3:24">
      <c r="C1453" t="s">
        <v>1454</v>
      </c>
      <c r="D1453" s="26">
        <v>3.9238137351877156</v>
      </c>
      <c r="F1453" s="30"/>
      <c r="H1453" s="34">
        <f t="shared" si="52"/>
        <v>9.2309117305316046E-2</v>
      </c>
      <c r="I1453" s="35">
        <f t="shared" si="53"/>
        <v>-2.3826123633124814</v>
      </c>
      <c r="N1453" s="30"/>
      <c r="X1453" s="30"/>
    </row>
    <row r="1454" spans="3:24">
      <c r="C1454" t="s">
        <v>1455</v>
      </c>
      <c r="D1454" s="26">
        <v>17.575183757349784</v>
      </c>
      <c r="F1454" s="30"/>
      <c r="H1454" s="34">
        <f t="shared" si="52"/>
        <v>1.4857821894795906E-3</v>
      </c>
      <c r="I1454" s="35">
        <f t="shared" si="53"/>
        <v>-6.5118139184771238</v>
      </c>
      <c r="N1454" s="30"/>
      <c r="X1454" s="30"/>
    </row>
    <row r="1455" spans="3:24">
      <c r="C1455" t="s">
        <v>1456</v>
      </c>
      <c r="D1455" s="26">
        <v>5.8370748728670412</v>
      </c>
      <c r="F1455" s="30"/>
      <c r="H1455" s="34">
        <f t="shared" si="52"/>
        <v>5.1750224766703157E-2</v>
      </c>
      <c r="I1455" s="35">
        <f t="shared" si="53"/>
        <v>-2.9613265035281553</v>
      </c>
      <c r="N1455" s="30"/>
      <c r="X1455" s="30"/>
    </row>
    <row r="1456" spans="3:24">
      <c r="C1456" t="s">
        <v>1457</v>
      </c>
      <c r="D1456" s="26">
        <v>1.378374180909955</v>
      </c>
      <c r="F1456" s="30"/>
      <c r="H1456" s="34">
        <f t="shared" si="52"/>
        <v>0.19935265265358298</v>
      </c>
      <c r="I1456" s="35">
        <f t="shared" si="53"/>
        <v>-1.6126798987292181</v>
      </c>
      <c r="N1456" s="30"/>
      <c r="X1456" s="30"/>
    </row>
    <row r="1457" spans="3:24">
      <c r="C1457" t="s">
        <v>1458</v>
      </c>
      <c r="D1457" s="26">
        <v>0.48650331475270597</v>
      </c>
      <c r="F1457" s="30"/>
      <c r="H1457" s="34">
        <f t="shared" si="52"/>
        <v>0.26108453483170752</v>
      </c>
      <c r="I1457" s="35">
        <f t="shared" si="53"/>
        <v>-1.3429110358558281</v>
      </c>
      <c r="N1457" s="30"/>
      <c r="X1457" s="30"/>
    </row>
    <row r="1458" spans="3:24">
      <c r="C1458" t="s">
        <v>1459</v>
      </c>
      <c r="D1458" s="26">
        <v>14.62259543528263</v>
      </c>
      <c r="F1458" s="30"/>
      <c r="H1458" s="34">
        <f t="shared" si="52"/>
        <v>3.629250852511378E-3</v>
      </c>
      <c r="I1458" s="35">
        <f t="shared" si="53"/>
        <v>-5.6187290287226119</v>
      </c>
      <c r="N1458" s="30"/>
      <c r="X1458" s="30"/>
    </row>
    <row r="1459" spans="3:24">
      <c r="C1459" t="s">
        <v>1460</v>
      </c>
      <c r="D1459" s="26">
        <v>15.154756279102559</v>
      </c>
      <c r="F1459" s="30"/>
      <c r="H1459" s="34">
        <f t="shared" si="52"/>
        <v>3.0896591154048925E-3</v>
      </c>
      <c r="I1459" s="35">
        <f t="shared" si="53"/>
        <v>-5.7796945127972252</v>
      </c>
      <c r="N1459" s="30"/>
      <c r="X1459" s="30"/>
    </row>
    <row r="1460" spans="3:24">
      <c r="C1460" t="s">
        <v>1461</v>
      </c>
      <c r="D1460" s="26">
        <v>1.3306064702626077</v>
      </c>
      <c r="F1460" s="30"/>
      <c r="H1460" s="34">
        <f t="shared" si="52"/>
        <v>0.20225391853389085</v>
      </c>
      <c r="I1460" s="35">
        <f t="shared" si="53"/>
        <v>-1.5982313485271893</v>
      </c>
      <c r="N1460" s="30"/>
      <c r="X1460" s="30"/>
    </row>
    <row r="1461" spans="3:24">
      <c r="C1461" t="s">
        <v>1462</v>
      </c>
      <c r="D1461" s="26">
        <v>0.65192763412166455</v>
      </c>
      <c r="F1461" s="30"/>
      <c r="H1461" s="34">
        <f t="shared" si="52"/>
        <v>0.24834216201835935</v>
      </c>
      <c r="I1461" s="35">
        <f t="shared" si="53"/>
        <v>-1.3929477981508531</v>
      </c>
      <c r="N1461" s="30"/>
      <c r="X1461" s="30"/>
    </row>
    <row r="1462" spans="3:24">
      <c r="C1462" t="s">
        <v>1463</v>
      </c>
      <c r="D1462" s="26">
        <v>0.36673158200698086</v>
      </c>
      <c r="F1462" s="30"/>
      <c r="H1462" s="34">
        <f t="shared" si="52"/>
        <v>0.27071652166793236</v>
      </c>
      <c r="I1462" s="35">
        <f t="shared" si="53"/>
        <v>-1.306683051095652</v>
      </c>
      <c r="N1462" s="30"/>
      <c r="X1462" s="30"/>
    </row>
    <row r="1463" spans="3:24">
      <c r="C1463" t="s">
        <v>1464</v>
      </c>
      <c r="D1463" s="26">
        <v>4.1589600292364741</v>
      </c>
      <c r="F1463" s="30"/>
      <c r="H1463" s="34">
        <f t="shared" si="52"/>
        <v>8.5971597637713851E-2</v>
      </c>
      <c r="I1463" s="35">
        <f t="shared" si="53"/>
        <v>-2.4537382973030653</v>
      </c>
      <c r="N1463" s="30"/>
      <c r="X1463" s="30"/>
    </row>
    <row r="1464" spans="3:24">
      <c r="C1464" t="s">
        <v>1465</v>
      </c>
      <c r="D1464" s="26">
        <v>5.6854364545216303</v>
      </c>
      <c r="F1464" s="30"/>
      <c r="H1464" s="34">
        <f t="shared" si="52"/>
        <v>5.4179122683294098E-2</v>
      </c>
      <c r="I1464" s="35">
        <f t="shared" si="53"/>
        <v>-2.915459635086521</v>
      </c>
      <c r="N1464" s="30"/>
      <c r="X1464" s="30"/>
    </row>
    <row r="1465" spans="3:24">
      <c r="C1465" t="s">
        <v>1466</v>
      </c>
      <c r="D1465" s="26">
        <v>4.9862600875440855</v>
      </c>
      <c r="F1465" s="30"/>
      <c r="H1465" s="34">
        <f t="shared" si="52"/>
        <v>6.6938828175033965E-2</v>
      </c>
      <c r="I1465" s="35">
        <f t="shared" si="53"/>
        <v>-2.7039760889537057</v>
      </c>
      <c r="N1465" s="30"/>
      <c r="X1465" s="30"/>
    </row>
    <row r="1466" spans="3:24">
      <c r="C1466" t="s">
        <v>1467</v>
      </c>
      <c r="D1466" s="26">
        <v>2.0348763439133659</v>
      </c>
      <c r="F1466" s="30"/>
      <c r="H1466" s="34">
        <f t="shared" si="52"/>
        <v>0.16344878907690158</v>
      </c>
      <c r="I1466" s="35">
        <f t="shared" si="53"/>
        <v>-1.8112555543624467</v>
      </c>
      <c r="N1466" s="30"/>
      <c r="X1466" s="30"/>
    </row>
    <row r="1467" spans="3:24">
      <c r="C1467" t="s">
        <v>1468</v>
      </c>
      <c r="D1467" s="26">
        <v>3.7499295324496424</v>
      </c>
      <c r="F1467" s="30"/>
      <c r="H1467" s="34">
        <f t="shared" si="52"/>
        <v>9.7294122684084786E-2</v>
      </c>
      <c r="I1467" s="35">
        <f t="shared" si="53"/>
        <v>-2.3300166956835926</v>
      </c>
      <c r="N1467" s="30"/>
      <c r="X1467" s="30"/>
    </row>
    <row r="1468" spans="3:24">
      <c r="C1468" t="s">
        <v>1469</v>
      </c>
      <c r="D1468" s="26">
        <v>1.7268637197209022</v>
      </c>
      <c r="F1468" s="30"/>
      <c r="H1468" s="34">
        <f t="shared" si="52"/>
        <v>0.17940860609348416</v>
      </c>
      <c r="I1468" s="35">
        <f t="shared" si="53"/>
        <v>-1.7180893589724524</v>
      </c>
      <c r="N1468" s="30"/>
      <c r="X1468" s="30"/>
    </row>
    <row r="1469" spans="3:24">
      <c r="C1469" t="s">
        <v>1470</v>
      </c>
      <c r="D1469" s="26">
        <v>0.17152443002553752</v>
      </c>
      <c r="F1469" s="30"/>
      <c r="H1469" s="34">
        <f t="shared" si="52"/>
        <v>0.28718240170909171</v>
      </c>
      <c r="I1469" s="35">
        <f t="shared" si="53"/>
        <v>-1.2476377190716521</v>
      </c>
      <c r="N1469" s="30"/>
      <c r="X1469" s="30"/>
    </row>
    <row r="1470" spans="3:24">
      <c r="C1470" t="s">
        <v>1471</v>
      </c>
      <c r="D1470" s="26">
        <v>4.6086014043315426</v>
      </c>
      <c r="F1470" s="30"/>
      <c r="H1470" s="34">
        <f t="shared" si="52"/>
        <v>7.503927135072179E-2</v>
      </c>
      <c r="I1470" s="35">
        <f t="shared" si="53"/>
        <v>-2.5897436844762769</v>
      </c>
      <c r="N1470" s="30"/>
      <c r="X1470" s="30"/>
    </row>
    <row r="1471" spans="3:24">
      <c r="C1471" t="s">
        <v>1472</v>
      </c>
      <c r="D1471" s="26">
        <v>0.31190027312583313</v>
      </c>
      <c r="F1471" s="30"/>
      <c r="H1471" s="34">
        <f t="shared" si="52"/>
        <v>0.27524382514509732</v>
      </c>
      <c r="I1471" s="35">
        <f t="shared" si="53"/>
        <v>-1.2900979372546098</v>
      </c>
      <c r="N1471" s="30"/>
      <c r="X1471" s="30"/>
    </row>
    <row r="1472" spans="3:24">
      <c r="C1472" t="s">
        <v>1473</v>
      </c>
      <c r="D1472" s="26">
        <v>0.73241593662988047</v>
      </c>
      <c r="F1472" s="30"/>
      <c r="H1472" s="34">
        <f t="shared" si="52"/>
        <v>0.24236909772568477</v>
      </c>
      <c r="I1472" s="35">
        <f t="shared" si="53"/>
        <v>-1.4172935175438472</v>
      </c>
      <c r="N1472" s="30"/>
      <c r="X1472" s="30"/>
    </row>
    <row r="1473" spans="3:24">
      <c r="C1473" t="s">
        <v>1474</v>
      </c>
      <c r="D1473" s="26">
        <v>2.2916923285949657</v>
      </c>
      <c r="F1473" s="30"/>
      <c r="H1473" s="34">
        <f t="shared" si="52"/>
        <v>0.15123262972851861</v>
      </c>
      <c r="I1473" s="35">
        <f t="shared" si="53"/>
        <v>-1.8889360334364766</v>
      </c>
      <c r="N1473" s="30"/>
      <c r="X1473" s="30"/>
    </row>
    <row r="1474" spans="3:24">
      <c r="C1474" t="s">
        <v>1475</v>
      </c>
      <c r="D1474" s="26">
        <v>18.672811346335607</v>
      </c>
      <c r="F1474" s="30"/>
      <c r="H1474" s="34">
        <f t="shared" si="52"/>
        <v>1.0660243645490375E-3</v>
      </c>
      <c r="I1474" s="35">
        <f t="shared" si="53"/>
        <v>-6.8438190974499262</v>
      </c>
      <c r="N1474" s="30"/>
      <c r="X1474" s="30"/>
    </row>
    <row r="1475" spans="3:24">
      <c r="C1475" t="s">
        <v>1476</v>
      </c>
      <c r="D1475" s="26">
        <v>1.3846614526614538</v>
      </c>
      <c r="F1475" s="30"/>
      <c r="H1475" s="34">
        <f t="shared" si="52"/>
        <v>0.19897389518811537</v>
      </c>
      <c r="I1475" s="35">
        <f t="shared" si="53"/>
        <v>-1.6145816428217072</v>
      </c>
      <c r="N1475" s="30"/>
      <c r="X1475" s="30"/>
    </row>
    <row r="1476" spans="3:24">
      <c r="C1476" t="s">
        <v>1477</v>
      </c>
      <c r="D1476" s="26">
        <v>1.488295379314359</v>
      </c>
      <c r="F1476" s="30"/>
      <c r="H1476" s="34">
        <f t="shared" si="52"/>
        <v>0.19283346452964653</v>
      </c>
      <c r="I1476" s="35">
        <f t="shared" si="53"/>
        <v>-1.6459283406555723</v>
      </c>
      <c r="N1476" s="30"/>
      <c r="X1476" s="30"/>
    </row>
    <row r="1477" spans="3:24">
      <c r="C1477" t="s">
        <v>1478</v>
      </c>
      <c r="D1477" s="26">
        <v>2.3746482418988295</v>
      </c>
      <c r="F1477" s="30"/>
      <c r="H1477" s="34">
        <f t="shared" si="52"/>
        <v>0.14748509723216358</v>
      </c>
      <c r="I1477" s="35">
        <f t="shared" si="53"/>
        <v>-1.9140281440208593</v>
      </c>
      <c r="N1477" s="30"/>
      <c r="X1477" s="30"/>
    </row>
    <row r="1478" spans="3:24">
      <c r="C1478" t="s">
        <v>1479</v>
      </c>
      <c r="D1478" s="26">
        <v>2.3312088856543616</v>
      </c>
      <c r="F1478" s="30"/>
      <c r="H1478" s="34">
        <f t="shared" si="52"/>
        <v>0.14943573961663759</v>
      </c>
      <c r="I1478" s="35">
        <f t="shared" si="53"/>
        <v>-1.900888813897303</v>
      </c>
      <c r="N1478" s="30"/>
      <c r="X1478" s="30"/>
    </row>
    <row r="1479" spans="3:24">
      <c r="C1479" t="s">
        <v>1480</v>
      </c>
      <c r="D1479" s="26">
        <v>4.011569928335379E-2</v>
      </c>
      <c r="F1479" s="30"/>
      <c r="H1479" s="34">
        <f t="shared" si="52"/>
        <v>0.2988271906285036</v>
      </c>
      <c r="I1479" s="35">
        <f t="shared" si="53"/>
        <v>-1.2078898304376218</v>
      </c>
      <c r="N1479" s="30"/>
      <c r="X1479" s="30"/>
    </row>
    <row r="1480" spans="3:24">
      <c r="C1480" t="s">
        <v>1481</v>
      </c>
      <c r="D1480" s="26">
        <v>2.612228889166643</v>
      </c>
      <c r="F1480" s="30"/>
      <c r="H1480" s="34">
        <f t="shared" si="52"/>
        <v>0.13725834354157321</v>
      </c>
      <c r="I1480" s="35">
        <f t="shared" si="53"/>
        <v>-1.9858904096090502</v>
      </c>
      <c r="N1480" s="30"/>
      <c r="X1480" s="30"/>
    </row>
    <row r="1481" spans="3:24">
      <c r="C1481" t="s">
        <v>1482</v>
      </c>
      <c r="D1481" s="26">
        <v>0.15377644981298189</v>
      </c>
      <c r="F1481" s="30"/>
      <c r="H1481" s="34">
        <f t="shared" si="52"/>
        <v>0.28872823565943662</v>
      </c>
      <c r="I1481" s="35">
        <f t="shared" si="53"/>
        <v>-1.2422693943265355</v>
      </c>
      <c r="N1481" s="30"/>
      <c r="X1481" s="30"/>
    </row>
    <row r="1482" spans="3:24">
      <c r="C1482" t="s">
        <v>1483</v>
      </c>
      <c r="D1482" s="26">
        <v>2.843240484956103</v>
      </c>
      <c r="F1482" s="30"/>
      <c r="H1482" s="34">
        <f t="shared" ref="H1482:H1545" si="54">lambdagorro2*EXP(-lambdagorro2*D1482)</f>
        <v>0.12799479247086035</v>
      </c>
      <c r="I1482" s="35">
        <f t="shared" si="53"/>
        <v>-2.0557656997115323</v>
      </c>
      <c r="N1482" s="30"/>
      <c r="X1482" s="30"/>
    </row>
    <row r="1483" spans="3:24">
      <c r="C1483" t="s">
        <v>1484</v>
      </c>
      <c r="D1483" s="26">
        <v>2.175936455308503</v>
      </c>
      <c r="F1483" s="30"/>
      <c r="H1483" s="34">
        <f t="shared" si="54"/>
        <v>0.1566215729254318</v>
      </c>
      <c r="I1483" s="35">
        <f t="shared" ref="I1483:I1546" si="55">LN(H1483)</f>
        <v>-1.8539227467686963</v>
      </c>
      <c r="N1483" s="30"/>
      <c r="X1483" s="30"/>
    </row>
    <row r="1484" spans="3:24">
      <c r="C1484" t="s">
        <v>1485</v>
      </c>
      <c r="D1484" s="26">
        <v>9.3886127803851558</v>
      </c>
      <c r="F1484" s="30"/>
      <c r="H1484" s="34">
        <f t="shared" si="54"/>
        <v>1.767544627367193E-2</v>
      </c>
      <c r="I1484" s="35">
        <f t="shared" si="55"/>
        <v>-4.0355788186542068</v>
      </c>
      <c r="N1484" s="30"/>
      <c r="X1484" s="30"/>
    </row>
    <row r="1485" spans="3:24">
      <c r="C1485" t="s">
        <v>1486</v>
      </c>
      <c r="D1485" s="26">
        <v>2.7881154412096483</v>
      </c>
      <c r="F1485" s="30"/>
      <c r="H1485" s="34">
        <f t="shared" si="54"/>
        <v>0.13014686461985805</v>
      </c>
      <c r="I1485" s="35">
        <f t="shared" si="55"/>
        <v>-2.0390917383437834</v>
      </c>
      <c r="N1485" s="30"/>
      <c r="X1485" s="30"/>
    </row>
    <row r="1486" spans="3:24">
      <c r="C1486" t="s">
        <v>1487</v>
      </c>
      <c r="D1486" s="26">
        <v>1.3144570651727565</v>
      </c>
      <c r="F1486" s="30"/>
      <c r="H1486" s="34">
        <f t="shared" si="54"/>
        <v>0.20324430447880373</v>
      </c>
      <c r="I1486" s="35">
        <f t="shared" si="55"/>
        <v>-1.5933465531913555</v>
      </c>
      <c r="N1486" s="30"/>
      <c r="X1486" s="30"/>
    </row>
    <row r="1487" spans="3:24">
      <c r="C1487" t="s">
        <v>1488</v>
      </c>
      <c r="D1487" s="26">
        <v>0.18387420539416643</v>
      </c>
      <c r="F1487" s="30"/>
      <c r="H1487" s="34">
        <f t="shared" si="54"/>
        <v>0.28611163262388734</v>
      </c>
      <c r="I1487" s="35">
        <f t="shared" si="55"/>
        <v>-1.2513732204590797</v>
      </c>
      <c r="N1487" s="30"/>
      <c r="X1487" s="30"/>
    </row>
    <row r="1488" spans="3:24">
      <c r="C1488" t="s">
        <v>1489</v>
      </c>
      <c r="D1488" s="26">
        <v>2.3148956839277406</v>
      </c>
      <c r="F1488" s="30"/>
      <c r="H1488" s="34">
        <f t="shared" si="54"/>
        <v>0.15017492853369235</v>
      </c>
      <c r="I1488" s="35">
        <f t="shared" si="55"/>
        <v>-1.8959544741328749</v>
      </c>
      <c r="N1488" s="30"/>
      <c r="X1488" s="30"/>
    </row>
    <row r="1489" spans="3:24">
      <c r="C1489" t="s">
        <v>1490</v>
      </c>
      <c r="D1489" s="26">
        <v>4.8541607109184826</v>
      </c>
      <c r="F1489" s="30"/>
      <c r="H1489" s="34">
        <f t="shared" si="54"/>
        <v>6.9667643306250762E-2</v>
      </c>
      <c r="I1489" s="35">
        <f t="shared" si="55"/>
        <v>-2.6640192970336867</v>
      </c>
      <c r="N1489" s="30"/>
      <c r="X1489" s="30"/>
    </row>
    <row r="1490" spans="3:24">
      <c r="C1490" t="s">
        <v>1491</v>
      </c>
      <c r="D1490" s="26">
        <v>0.70386341815313602</v>
      </c>
      <c r="F1490" s="30"/>
      <c r="H1490" s="34">
        <f t="shared" si="54"/>
        <v>0.24447136649130252</v>
      </c>
      <c r="I1490" s="35">
        <f t="shared" si="55"/>
        <v>-1.4086570873901967</v>
      </c>
      <c r="N1490" s="30"/>
      <c r="X1490" s="30"/>
    </row>
    <row r="1491" spans="3:24">
      <c r="C1491" t="s">
        <v>1492</v>
      </c>
      <c r="D1491" s="26">
        <v>2.0339397724471753</v>
      </c>
      <c r="F1491" s="30"/>
      <c r="H1491" s="34">
        <f t="shared" si="54"/>
        <v>0.16349509899261863</v>
      </c>
      <c r="I1491" s="35">
        <f t="shared" si="55"/>
        <v>-1.8109722646744197</v>
      </c>
      <c r="N1491" s="30"/>
      <c r="X1491" s="30"/>
    </row>
    <row r="1492" spans="3:24">
      <c r="C1492" t="s">
        <v>1493</v>
      </c>
      <c r="D1492" s="26">
        <v>0.9239931365731473</v>
      </c>
      <c r="F1492" s="30"/>
      <c r="H1492" s="34">
        <f t="shared" si="54"/>
        <v>0.22872362570940866</v>
      </c>
      <c r="I1492" s="35">
        <f t="shared" si="55"/>
        <v>-1.4752408789189757</v>
      </c>
      <c r="N1492" s="30"/>
      <c r="X1492" s="30"/>
    </row>
    <row r="1493" spans="3:24">
      <c r="C1493" t="s">
        <v>1494</v>
      </c>
      <c r="D1493" s="26">
        <v>1.3709026875373376</v>
      </c>
      <c r="F1493" s="30"/>
      <c r="H1493" s="34">
        <f t="shared" si="54"/>
        <v>0.19980368751513838</v>
      </c>
      <c r="I1493" s="35">
        <f t="shared" si="55"/>
        <v>-1.6104199569062707</v>
      </c>
      <c r="N1493" s="30"/>
      <c r="X1493" s="30"/>
    </row>
    <row r="1494" spans="3:24">
      <c r="C1494" t="s">
        <v>1495</v>
      </c>
      <c r="D1494" s="26">
        <v>3.8667462906672752</v>
      </c>
      <c r="F1494" s="30"/>
      <c r="H1494" s="34">
        <f t="shared" si="54"/>
        <v>9.3916341804276507E-2</v>
      </c>
      <c r="I1494" s="35">
        <f t="shared" si="55"/>
        <v>-2.3653508737857507</v>
      </c>
      <c r="N1494" s="30"/>
      <c r="X1494" s="30"/>
    </row>
    <row r="1495" spans="3:24">
      <c r="C1495" t="s">
        <v>1496</v>
      </c>
      <c r="D1495" s="26">
        <v>0.33247913093516762</v>
      </c>
      <c r="F1495" s="30"/>
      <c r="H1495" s="34">
        <f t="shared" si="54"/>
        <v>0.27353586496024523</v>
      </c>
      <c r="I1495" s="35">
        <f t="shared" si="55"/>
        <v>-1.2963225324074674</v>
      </c>
      <c r="N1495" s="30"/>
      <c r="X1495" s="30"/>
    </row>
    <row r="1496" spans="3:24">
      <c r="C1496" t="s">
        <v>1497</v>
      </c>
      <c r="D1496" s="26">
        <v>0.42010012762494486</v>
      </c>
      <c r="F1496" s="30"/>
      <c r="H1496" s="34">
        <f t="shared" si="54"/>
        <v>0.26638151915767949</v>
      </c>
      <c r="I1496" s="35">
        <f t="shared" si="55"/>
        <v>-1.3228257152535214</v>
      </c>
      <c r="N1496" s="30"/>
      <c r="X1496" s="30"/>
    </row>
    <row r="1497" spans="3:24">
      <c r="C1497" t="s">
        <v>1498</v>
      </c>
      <c r="D1497" s="26">
        <v>8.4481889885879671</v>
      </c>
      <c r="F1497" s="30"/>
      <c r="H1497" s="34">
        <f t="shared" si="54"/>
        <v>2.3491329168360768E-2</v>
      </c>
      <c r="I1497" s="35">
        <f t="shared" si="55"/>
        <v>-3.7511238974778944</v>
      </c>
      <c r="N1497" s="30"/>
      <c r="X1497" s="30"/>
    </row>
    <row r="1498" spans="3:24">
      <c r="C1498" t="s">
        <v>1499</v>
      </c>
      <c r="D1498" s="26">
        <v>17.120292499521621</v>
      </c>
      <c r="F1498" s="30"/>
      <c r="H1498" s="34">
        <f t="shared" si="54"/>
        <v>1.7049481628766726E-3</v>
      </c>
      <c r="I1498" s="35">
        <f t="shared" si="55"/>
        <v>-6.3742205717137219</v>
      </c>
      <c r="N1498" s="30"/>
      <c r="X1498" s="30"/>
    </row>
    <row r="1499" spans="3:24">
      <c r="C1499" t="s">
        <v>1500</v>
      </c>
      <c r="D1499" s="26">
        <v>0.35176318516455307</v>
      </c>
      <c r="F1499" s="30"/>
      <c r="H1499" s="34">
        <f t="shared" si="54"/>
        <v>0.27194498843977949</v>
      </c>
      <c r="I1499" s="35">
        <f t="shared" si="55"/>
        <v>-1.3021554815242657</v>
      </c>
      <c r="N1499" s="30"/>
      <c r="X1499" s="30"/>
    </row>
    <row r="1500" spans="3:24">
      <c r="C1500" t="s">
        <v>1501</v>
      </c>
      <c r="D1500" s="26">
        <v>0.47001551501268701</v>
      </c>
      <c r="F1500" s="30"/>
      <c r="H1500" s="34">
        <f t="shared" si="54"/>
        <v>0.26238985512947854</v>
      </c>
      <c r="I1500" s="35">
        <f t="shared" si="55"/>
        <v>-1.3379238845137131</v>
      </c>
      <c r="N1500" s="30"/>
      <c r="X1500" s="30"/>
    </row>
    <row r="1501" spans="3:24">
      <c r="C1501" t="s">
        <v>1502</v>
      </c>
      <c r="D1501" s="26">
        <v>5.263929762738643</v>
      </c>
      <c r="F1501" s="30"/>
      <c r="H1501" s="34">
        <f t="shared" si="54"/>
        <v>6.1546376847744513E-2</v>
      </c>
      <c r="I1501" s="35">
        <f t="shared" si="55"/>
        <v>-2.787964293271227</v>
      </c>
      <c r="N1501" s="30"/>
      <c r="X1501" s="30"/>
    </row>
    <row r="1502" spans="3:24">
      <c r="C1502" t="s">
        <v>1503</v>
      </c>
      <c r="D1502" s="26">
        <v>2.6221747872575478</v>
      </c>
      <c r="F1502" s="30"/>
      <c r="H1502" s="34">
        <f t="shared" si="54"/>
        <v>0.13684603768585157</v>
      </c>
      <c r="I1502" s="35">
        <f t="shared" si="55"/>
        <v>-1.9888987976168326</v>
      </c>
      <c r="N1502" s="30"/>
      <c r="X1502" s="30"/>
    </row>
    <row r="1503" spans="3:24">
      <c r="C1503" t="s">
        <v>1504</v>
      </c>
      <c r="D1503" s="26">
        <v>1.8766408740938822</v>
      </c>
      <c r="F1503" s="30"/>
      <c r="H1503" s="34">
        <f t="shared" si="54"/>
        <v>0.17146206346529561</v>
      </c>
      <c r="I1503" s="35">
        <f t="shared" si="55"/>
        <v>-1.7633932411294093</v>
      </c>
      <c r="N1503" s="30"/>
      <c r="X1503" s="30"/>
    </row>
    <row r="1504" spans="3:24">
      <c r="C1504" t="s">
        <v>1505</v>
      </c>
      <c r="D1504" s="26">
        <v>4.7679500371239074</v>
      </c>
      <c r="F1504" s="30"/>
      <c r="H1504" s="34">
        <f t="shared" si="54"/>
        <v>7.1508232077580211E-2</v>
      </c>
      <c r="I1504" s="35">
        <f t="shared" si="55"/>
        <v>-2.6379427019574089</v>
      </c>
      <c r="N1504" s="30"/>
      <c r="X1504" s="30"/>
    </row>
    <row r="1505" spans="3:24">
      <c r="C1505" t="s">
        <v>1506</v>
      </c>
      <c r="D1505" s="26">
        <v>5.6993773305429176</v>
      </c>
      <c r="F1505" s="30"/>
      <c r="H1505" s="34">
        <f t="shared" si="54"/>
        <v>5.3951142793787127E-2</v>
      </c>
      <c r="I1505" s="35">
        <f t="shared" si="55"/>
        <v>-2.9196764050410389</v>
      </c>
      <c r="N1505" s="30"/>
      <c r="X1505" s="30"/>
    </row>
    <row r="1506" spans="3:24">
      <c r="C1506" t="s">
        <v>1507</v>
      </c>
      <c r="D1506" s="26">
        <v>2.15629084621209</v>
      </c>
      <c r="F1506" s="30"/>
      <c r="H1506" s="34">
        <f t="shared" si="54"/>
        <v>0.15755503766704829</v>
      </c>
      <c r="I1506" s="35">
        <f t="shared" si="55"/>
        <v>-1.8479804362532413</v>
      </c>
      <c r="N1506" s="30"/>
      <c r="X1506" s="30"/>
    </row>
    <row r="1507" spans="3:24">
      <c r="C1507" t="s">
        <v>1508</v>
      </c>
      <c r="D1507" s="26">
        <v>4.401021336436945</v>
      </c>
      <c r="F1507" s="30"/>
      <c r="H1507" s="34">
        <f t="shared" si="54"/>
        <v>7.990188363170736E-2</v>
      </c>
      <c r="I1507" s="35">
        <f t="shared" si="55"/>
        <v>-2.5269558516228678</v>
      </c>
      <c r="N1507" s="30"/>
      <c r="X1507" s="30"/>
    </row>
    <row r="1508" spans="3:24">
      <c r="C1508" t="s">
        <v>1509</v>
      </c>
      <c r="D1508" s="26">
        <v>7.5725416083616883</v>
      </c>
      <c r="F1508" s="30"/>
      <c r="H1508" s="34">
        <f t="shared" si="54"/>
        <v>3.0615090513104893E-2</v>
      </c>
      <c r="I1508" s="35">
        <f t="shared" si="55"/>
        <v>-3.4862622375612475</v>
      </c>
      <c r="N1508" s="30"/>
      <c r="X1508" s="30"/>
    </row>
    <row r="1509" spans="3:24">
      <c r="C1509" t="s">
        <v>1510</v>
      </c>
      <c r="D1509" s="26">
        <v>0.16090835752615923</v>
      </c>
      <c r="F1509" s="30"/>
      <c r="H1509" s="34">
        <f t="shared" si="54"/>
        <v>0.28810605506112175</v>
      </c>
      <c r="I1509" s="35">
        <f t="shared" si="55"/>
        <v>-1.244426619892375</v>
      </c>
      <c r="N1509" s="30"/>
      <c r="X1509" s="30"/>
    </row>
    <row r="1510" spans="3:24">
      <c r="C1510" t="s">
        <v>1511</v>
      </c>
      <c r="D1510" s="26">
        <v>0.98560728513671825</v>
      </c>
      <c r="F1510" s="30"/>
      <c r="H1510" s="34">
        <f t="shared" si="54"/>
        <v>0.22450043506204917</v>
      </c>
      <c r="I1510" s="35">
        <f t="shared" si="55"/>
        <v>-1.4938776338861193</v>
      </c>
      <c r="N1510" s="30"/>
      <c r="X1510" s="30"/>
    </row>
    <row r="1511" spans="3:24">
      <c r="C1511" t="s">
        <v>1512</v>
      </c>
      <c r="D1511" s="26">
        <v>0.88954741703077822</v>
      </c>
      <c r="F1511" s="30"/>
      <c r="H1511" s="34">
        <f t="shared" si="54"/>
        <v>0.23111914983178419</v>
      </c>
      <c r="I1511" s="35">
        <f t="shared" si="55"/>
        <v>-1.4648219013019155</v>
      </c>
      <c r="N1511" s="30"/>
      <c r="X1511" s="30"/>
    </row>
    <row r="1512" spans="3:24">
      <c r="C1512" t="s">
        <v>1513</v>
      </c>
      <c r="D1512" s="26">
        <v>4.6602479321439167</v>
      </c>
      <c r="F1512" s="30"/>
      <c r="H1512" s="34">
        <f t="shared" si="54"/>
        <v>7.3876131950036145E-2</v>
      </c>
      <c r="I1512" s="35">
        <f t="shared" si="55"/>
        <v>-2.6053654808685436</v>
      </c>
      <c r="N1512" s="30"/>
      <c r="X1512" s="30"/>
    </row>
    <row r="1513" spans="3:24">
      <c r="C1513" t="s">
        <v>1514</v>
      </c>
      <c r="D1513" s="26">
        <v>1.1013858891785473</v>
      </c>
      <c r="F1513" s="30"/>
      <c r="H1513" s="34">
        <f t="shared" si="54"/>
        <v>0.2167744653628644</v>
      </c>
      <c r="I1513" s="35">
        <f t="shared" si="55"/>
        <v>-1.5288977960448034</v>
      </c>
      <c r="N1513" s="30"/>
      <c r="X1513" s="30"/>
    </row>
    <row r="1514" spans="3:24">
      <c r="C1514" t="s">
        <v>1515</v>
      </c>
      <c r="D1514" s="26">
        <v>8.7682190849366126</v>
      </c>
      <c r="F1514" s="30"/>
      <c r="H1514" s="34">
        <f t="shared" si="54"/>
        <v>2.1323936012389636E-2</v>
      </c>
      <c r="I1514" s="35">
        <f t="shared" si="55"/>
        <v>-3.8479250807581806</v>
      </c>
      <c r="N1514" s="30"/>
      <c r="X1514" s="30"/>
    </row>
    <row r="1515" spans="3:24">
      <c r="C1515" t="s">
        <v>1516</v>
      </c>
      <c r="D1515" s="26">
        <v>1.8417987121871422</v>
      </c>
      <c r="F1515" s="30"/>
      <c r="H1515" s="34">
        <f t="shared" si="54"/>
        <v>0.173278639102386</v>
      </c>
      <c r="I1515" s="35">
        <f t="shared" si="55"/>
        <v>-1.7528543495092239</v>
      </c>
      <c r="N1515" s="30"/>
      <c r="X1515" s="30"/>
    </row>
    <row r="1516" spans="3:24">
      <c r="C1516" t="s">
        <v>1517</v>
      </c>
      <c r="D1516" s="26">
        <v>1.6965611448940487</v>
      </c>
      <c r="F1516" s="30"/>
      <c r="H1516" s="34">
        <f t="shared" si="54"/>
        <v>0.18106058497817457</v>
      </c>
      <c r="I1516" s="35">
        <f t="shared" si="55"/>
        <v>-1.7089235800874465</v>
      </c>
      <c r="N1516" s="30"/>
      <c r="X1516" s="30"/>
    </row>
    <row r="1517" spans="3:24">
      <c r="C1517" t="s">
        <v>1518</v>
      </c>
      <c r="D1517" s="26">
        <v>0.71536344809253138</v>
      </c>
      <c r="F1517" s="30"/>
      <c r="H1517" s="34">
        <f t="shared" si="54"/>
        <v>0.24362245640690416</v>
      </c>
      <c r="I1517" s="35">
        <f t="shared" si="55"/>
        <v>-1.4121355618168001</v>
      </c>
      <c r="N1517" s="30"/>
      <c r="X1517" s="30"/>
    </row>
    <row r="1518" spans="3:24">
      <c r="C1518" t="s">
        <v>1519</v>
      </c>
      <c r="D1518" s="26">
        <v>2.9321810055610591</v>
      </c>
      <c r="F1518" s="30"/>
      <c r="H1518" s="34">
        <f t="shared" si="54"/>
        <v>0.12459734190485089</v>
      </c>
      <c r="I1518" s="35">
        <f t="shared" si="55"/>
        <v>-2.0826680058832157</v>
      </c>
      <c r="N1518" s="30"/>
      <c r="X1518" s="30"/>
    </row>
    <row r="1519" spans="3:24">
      <c r="C1519" t="s">
        <v>1520</v>
      </c>
      <c r="D1519" s="26">
        <v>3.6694550405166892</v>
      </c>
      <c r="F1519" s="30"/>
      <c r="H1519" s="34">
        <f t="shared" si="54"/>
        <v>9.9691470866990442E-2</v>
      </c>
      <c r="I1519" s="35">
        <f t="shared" si="55"/>
        <v>-2.3056751536477988</v>
      </c>
      <c r="N1519" s="30"/>
      <c r="X1519" s="30"/>
    </row>
    <row r="1520" spans="3:24">
      <c r="C1520" t="s">
        <v>1521</v>
      </c>
      <c r="D1520" s="26">
        <v>2.3773576541080796</v>
      </c>
      <c r="F1520" s="30"/>
      <c r="H1520" s="34">
        <f t="shared" si="54"/>
        <v>0.147364278264772</v>
      </c>
      <c r="I1520" s="35">
        <f t="shared" si="55"/>
        <v>-1.914847674155187</v>
      </c>
      <c r="N1520" s="30"/>
      <c r="X1520" s="30"/>
    </row>
    <row r="1521" spans="3:24">
      <c r="C1521" t="s">
        <v>1522</v>
      </c>
      <c r="D1521" s="26">
        <v>0.60294257114978567</v>
      </c>
      <c r="F1521" s="30"/>
      <c r="H1521" s="34">
        <f t="shared" si="54"/>
        <v>0.25204918574192275</v>
      </c>
      <c r="I1521" s="35">
        <f t="shared" si="55"/>
        <v>-1.378131029000581</v>
      </c>
      <c r="N1521" s="30"/>
      <c r="X1521" s="30"/>
    </row>
    <row r="1522" spans="3:24">
      <c r="C1522" t="s">
        <v>1523</v>
      </c>
      <c r="D1522" s="26">
        <v>0.19642814432106637</v>
      </c>
      <c r="F1522" s="30"/>
      <c r="H1522" s="34">
        <f t="shared" si="54"/>
        <v>0.28502725369947401</v>
      </c>
      <c r="I1522" s="35">
        <f t="shared" si="55"/>
        <v>-1.2551704762697597</v>
      </c>
      <c r="N1522" s="30"/>
      <c r="X1522" s="30"/>
    </row>
    <row r="1523" spans="3:24">
      <c r="C1523" t="s">
        <v>1524</v>
      </c>
      <c r="D1523" s="26">
        <v>2.663391512381069</v>
      </c>
      <c r="F1523" s="30"/>
      <c r="H1523" s="34">
        <f t="shared" si="54"/>
        <v>0.13515056349861507</v>
      </c>
      <c r="I1523" s="35">
        <f t="shared" si="55"/>
        <v>-2.0013658368372584</v>
      </c>
      <c r="N1523" s="30"/>
      <c r="X1523" s="30"/>
    </row>
    <row r="1524" spans="3:24">
      <c r="C1524" t="s">
        <v>1525</v>
      </c>
      <c r="D1524" s="26">
        <v>8.8804638484870715</v>
      </c>
      <c r="F1524" s="30"/>
      <c r="H1524" s="34">
        <f t="shared" si="54"/>
        <v>2.0612113466982419E-2</v>
      </c>
      <c r="I1524" s="35">
        <f t="shared" si="55"/>
        <v>-3.881876343632106</v>
      </c>
      <c r="N1524" s="30"/>
      <c r="X1524" s="30"/>
    </row>
    <row r="1525" spans="3:24">
      <c r="C1525" t="s">
        <v>1526</v>
      </c>
      <c r="D1525" s="26">
        <v>1.9887870844527631</v>
      </c>
      <c r="F1525" s="30"/>
      <c r="H1525" s="34">
        <f t="shared" si="54"/>
        <v>0.16574336280907095</v>
      </c>
      <c r="I1525" s="35">
        <f t="shared" si="55"/>
        <v>-1.7973146941021101</v>
      </c>
      <c r="N1525" s="30"/>
      <c r="X1525" s="30"/>
    </row>
    <row r="1526" spans="3:24">
      <c r="C1526" t="s">
        <v>1527</v>
      </c>
      <c r="D1526" s="26">
        <v>0.15056699946715882</v>
      </c>
      <c r="F1526" s="30"/>
      <c r="H1526" s="34">
        <f t="shared" si="54"/>
        <v>0.28900866314693097</v>
      </c>
      <c r="I1526" s="35">
        <f t="shared" si="55"/>
        <v>-1.2412986150320264</v>
      </c>
      <c r="N1526" s="30"/>
      <c r="X1526" s="30"/>
    </row>
    <row r="1527" spans="3:24">
      <c r="C1527" t="s">
        <v>1528</v>
      </c>
      <c r="D1527" s="26">
        <v>7.0609713250312942E-2</v>
      </c>
      <c r="F1527" s="30"/>
      <c r="H1527" s="34">
        <f t="shared" si="54"/>
        <v>0.29608357547772263</v>
      </c>
      <c r="I1527" s="35">
        <f t="shared" si="55"/>
        <v>-1.2171135149243191</v>
      </c>
      <c r="N1527" s="30"/>
      <c r="X1527" s="30"/>
    </row>
    <row r="1528" spans="3:24">
      <c r="C1528" t="s">
        <v>1529</v>
      </c>
      <c r="D1528" s="26">
        <v>2.3123041281729604</v>
      </c>
      <c r="F1528" s="30"/>
      <c r="H1528" s="34">
        <f t="shared" si="54"/>
        <v>0.1502926940290702</v>
      </c>
      <c r="I1528" s="35">
        <f t="shared" si="55"/>
        <v>-1.895170592659033</v>
      </c>
      <c r="N1528" s="30"/>
      <c r="X1528" s="30"/>
    </row>
    <row r="1529" spans="3:24">
      <c r="C1529" t="s">
        <v>1530</v>
      </c>
      <c r="D1529" s="26">
        <v>1.1627550780028639</v>
      </c>
      <c r="F1529" s="30"/>
      <c r="H1529" s="34">
        <f t="shared" si="54"/>
        <v>0.21278767173826035</v>
      </c>
      <c r="I1529" s="35">
        <f t="shared" si="55"/>
        <v>-1.5474604567536678</v>
      </c>
      <c r="N1529" s="30"/>
      <c r="X1529" s="30"/>
    </row>
    <row r="1530" spans="3:24">
      <c r="C1530" t="s">
        <v>1531</v>
      </c>
      <c r="D1530" s="26">
        <v>1.56322628471304</v>
      </c>
      <c r="F1530" s="30"/>
      <c r="H1530" s="34">
        <f t="shared" si="54"/>
        <v>0.18851209966109161</v>
      </c>
      <c r="I1530" s="35">
        <f t="shared" si="55"/>
        <v>-1.6685930849705992</v>
      </c>
      <c r="N1530" s="30"/>
      <c r="X1530" s="30"/>
    </row>
    <row r="1531" spans="3:24">
      <c r="C1531" t="s">
        <v>1532</v>
      </c>
      <c r="D1531" s="26">
        <v>0.42242664525354068</v>
      </c>
      <c r="F1531" s="30"/>
      <c r="H1531" s="34">
        <f t="shared" si="54"/>
        <v>0.2661941286955623</v>
      </c>
      <c r="I1531" s="35">
        <f t="shared" si="55"/>
        <v>-1.3235294292539859</v>
      </c>
      <c r="N1531" s="30"/>
      <c r="X1531" s="30"/>
    </row>
    <row r="1532" spans="3:24">
      <c r="C1532" t="s">
        <v>1533</v>
      </c>
      <c r="D1532" s="26">
        <v>17.771373614142664</v>
      </c>
      <c r="F1532" s="30"/>
      <c r="H1532" s="34">
        <f t="shared" si="54"/>
        <v>1.4001771783778625E-3</v>
      </c>
      <c r="I1532" s="35">
        <f t="shared" si="55"/>
        <v>-6.5711564943842697</v>
      </c>
      <c r="N1532" s="30"/>
      <c r="X1532" s="30"/>
    </row>
    <row r="1533" spans="3:24">
      <c r="C1533" t="s">
        <v>1534</v>
      </c>
      <c r="D1533" s="26">
        <v>4.0407221170423773</v>
      </c>
      <c r="F1533" s="30"/>
      <c r="H1533" s="34">
        <f t="shared" si="54"/>
        <v>8.9101932529412661E-2</v>
      </c>
      <c r="I1533" s="35">
        <f t="shared" si="55"/>
        <v>-2.4179742552971217</v>
      </c>
      <c r="N1533" s="30"/>
      <c r="X1533" s="30"/>
    </row>
    <row r="1534" spans="3:24">
      <c r="C1534" t="s">
        <v>1535</v>
      </c>
      <c r="D1534" s="26">
        <v>5.9758941415749458</v>
      </c>
      <c r="F1534" s="30"/>
      <c r="H1534" s="34">
        <f t="shared" si="54"/>
        <v>4.9622253009301613E-2</v>
      </c>
      <c r="I1534" s="35">
        <f t="shared" si="55"/>
        <v>-3.0033158964832158</v>
      </c>
      <c r="N1534" s="30"/>
      <c r="X1534" s="30"/>
    </row>
    <row r="1535" spans="3:24">
      <c r="C1535" t="s">
        <v>1536</v>
      </c>
      <c r="D1535" s="26">
        <v>3.3828237757491197</v>
      </c>
      <c r="F1535" s="30"/>
      <c r="H1535" s="34">
        <f t="shared" si="54"/>
        <v>0.10872034995416317</v>
      </c>
      <c r="I1535" s="35">
        <f t="shared" si="55"/>
        <v>-2.2189762902871522</v>
      </c>
      <c r="N1535" s="30"/>
      <c r="X1535" s="30"/>
    </row>
    <row r="1536" spans="3:24">
      <c r="C1536" t="s">
        <v>1537</v>
      </c>
      <c r="D1536" s="26">
        <v>2.4861010295589177</v>
      </c>
      <c r="F1536" s="30"/>
      <c r="H1536" s="34">
        <f t="shared" si="54"/>
        <v>0.14259599545070276</v>
      </c>
      <c r="I1536" s="35">
        <f t="shared" si="55"/>
        <v>-1.947739853789648</v>
      </c>
      <c r="N1536" s="30"/>
      <c r="X1536" s="30"/>
    </row>
    <row r="1537" spans="3:24">
      <c r="C1537" t="s">
        <v>1538</v>
      </c>
      <c r="D1537" s="26">
        <v>2.3513075755023021</v>
      </c>
      <c r="F1537" s="30"/>
      <c r="H1537" s="34">
        <f t="shared" si="54"/>
        <v>0.14853002240048221</v>
      </c>
      <c r="I1537" s="35">
        <f t="shared" si="55"/>
        <v>-1.9069681701261765</v>
      </c>
      <c r="N1537" s="30"/>
      <c r="X1537" s="30"/>
    </row>
    <row r="1538" spans="3:24">
      <c r="C1538" t="s">
        <v>1539</v>
      </c>
      <c r="D1538" s="26">
        <v>4.0071984687935274</v>
      </c>
      <c r="F1538" s="30"/>
      <c r="H1538" s="34">
        <f t="shared" si="54"/>
        <v>9.001002900918384E-2</v>
      </c>
      <c r="I1538" s="35">
        <f t="shared" si="55"/>
        <v>-2.4078341814247399</v>
      </c>
      <c r="N1538" s="30"/>
      <c r="X1538" s="30"/>
    </row>
    <row r="1539" spans="3:24">
      <c r="C1539" t="s">
        <v>1540</v>
      </c>
      <c r="D1539" s="26">
        <v>0.17334917402522715</v>
      </c>
      <c r="F1539" s="30"/>
      <c r="H1539" s="34">
        <f t="shared" si="54"/>
        <v>0.28702393801916698</v>
      </c>
      <c r="I1539" s="35">
        <f t="shared" si="55"/>
        <v>-1.2481896589684582</v>
      </c>
      <c r="N1539" s="30"/>
      <c r="X1539" s="30"/>
    </row>
    <row r="1540" spans="3:24">
      <c r="C1540" t="s">
        <v>1541</v>
      </c>
      <c r="D1540" s="26">
        <v>5.611815188970181E-2</v>
      </c>
      <c r="F1540" s="30"/>
      <c r="H1540" s="34">
        <f t="shared" si="54"/>
        <v>0.29738425863958984</v>
      </c>
      <c r="I1540" s="35">
        <f t="shared" si="55"/>
        <v>-1.212730176284325</v>
      </c>
      <c r="N1540" s="30"/>
      <c r="X1540" s="30"/>
    </row>
    <row r="1541" spans="3:24">
      <c r="C1541" t="s">
        <v>1542</v>
      </c>
      <c r="D1541" s="26">
        <v>0.15232598630915323</v>
      </c>
      <c r="F1541" s="30"/>
      <c r="H1541" s="34">
        <f t="shared" si="54"/>
        <v>0.28885493699091952</v>
      </c>
      <c r="I1541" s="35">
        <f t="shared" si="55"/>
        <v>-1.2418306650161444</v>
      </c>
      <c r="N1541" s="30"/>
      <c r="X1541" s="30"/>
    </row>
    <row r="1542" spans="3:24">
      <c r="C1542" t="s">
        <v>1543</v>
      </c>
      <c r="D1542" s="26">
        <v>0.59291353215203479</v>
      </c>
      <c r="F1542" s="30"/>
      <c r="H1542" s="34">
        <f t="shared" si="54"/>
        <v>0.25281494693424528</v>
      </c>
      <c r="I1542" s="35">
        <f t="shared" si="55"/>
        <v>-1.3750974929262465</v>
      </c>
      <c r="N1542" s="30"/>
      <c r="X1542" s="30"/>
    </row>
    <row r="1543" spans="3:24">
      <c r="C1543" t="s">
        <v>1544</v>
      </c>
      <c r="D1543" s="26">
        <v>1.041761156718469</v>
      </c>
      <c r="F1543" s="30"/>
      <c r="H1543" s="34">
        <f t="shared" si="54"/>
        <v>0.22071946119288499</v>
      </c>
      <c r="I1543" s="35">
        <f t="shared" si="55"/>
        <v>-1.5108627902101699</v>
      </c>
      <c r="N1543" s="30"/>
      <c r="X1543" s="30"/>
    </row>
    <row r="1544" spans="3:24">
      <c r="C1544" t="s">
        <v>1545</v>
      </c>
      <c r="D1544" s="26">
        <v>1.4323368694325238</v>
      </c>
      <c r="F1544" s="30"/>
      <c r="H1544" s="34">
        <f t="shared" si="54"/>
        <v>0.19612515523662136</v>
      </c>
      <c r="I1544" s="35">
        <f t="shared" si="55"/>
        <v>-1.6290022764104704</v>
      </c>
      <c r="N1544" s="30"/>
      <c r="X1544" s="30"/>
    </row>
    <row r="1545" spans="3:24">
      <c r="C1545" t="s">
        <v>1546</v>
      </c>
      <c r="D1545" s="26">
        <v>4.8131948134878897</v>
      </c>
      <c r="F1545" s="30"/>
      <c r="H1545" s="34">
        <f t="shared" si="54"/>
        <v>7.0536277504343534E-2</v>
      </c>
      <c r="I1545" s="35">
        <f t="shared" si="55"/>
        <v>-2.6516281269822919</v>
      </c>
      <c r="N1545" s="30"/>
      <c r="X1545" s="30"/>
    </row>
    <row r="1546" spans="3:24">
      <c r="C1546" t="s">
        <v>1547</v>
      </c>
      <c r="D1546" s="26">
        <v>2.7297267487630044</v>
      </c>
      <c r="F1546" s="30"/>
      <c r="H1546" s="34">
        <f t="shared" ref="H1546:H1609" si="56">lambdagorro2*EXP(-lambdagorro2*D1546)</f>
        <v>0.1324658233218772</v>
      </c>
      <c r="I1546" s="35">
        <f t="shared" si="55"/>
        <v>-2.0214306040207592</v>
      </c>
      <c r="N1546" s="30"/>
      <c r="X1546" s="30"/>
    </row>
    <row r="1547" spans="3:24">
      <c r="C1547" t="s">
        <v>1548</v>
      </c>
      <c r="D1547" s="26">
        <v>0.57451646889845076</v>
      </c>
      <c r="F1547" s="30"/>
      <c r="H1547" s="34">
        <f t="shared" si="56"/>
        <v>0.25422569674998918</v>
      </c>
      <c r="I1547" s="35">
        <f t="shared" ref="I1547:I1610" si="57">LN(H1547)</f>
        <v>-1.3695328366262678</v>
      </c>
      <c r="N1547" s="30"/>
      <c r="X1547" s="30"/>
    </row>
    <row r="1548" spans="3:24">
      <c r="C1548" t="s">
        <v>1549</v>
      </c>
      <c r="D1548" s="26">
        <v>0.67847449199728971</v>
      </c>
      <c r="F1548" s="30"/>
      <c r="H1548" s="34">
        <f t="shared" si="56"/>
        <v>0.24635601701916018</v>
      </c>
      <c r="I1548" s="35">
        <f t="shared" si="57"/>
        <v>-1.4009775656135186</v>
      </c>
      <c r="N1548" s="30"/>
      <c r="X1548" s="30"/>
    </row>
    <row r="1549" spans="3:24">
      <c r="C1549" t="s">
        <v>1550</v>
      </c>
      <c r="D1549" s="26">
        <v>2.4755233946051227</v>
      </c>
      <c r="F1549" s="30"/>
      <c r="H1549" s="34">
        <f t="shared" si="56"/>
        <v>0.14305295808563928</v>
      </c>
      <c r="I1549" s="35">
        <f t="shared" si="57"/>
        <v>-1.9445403810165662</v>
      </c>
      <c r="N1549" s="30"/>
      <c r="X1549" s="30"/>
    </row>
    <row r="1550" spans="3:24">
      <c r="C1550" t="s">
        <v>1551</v>
      </c>
      <c r="D1550" s="26">
        <v>3.105729293228543</v>
      </c>
      <c r="F1550" s="30"/>
      <c r="H1550" s="34">
        <f t="shared" si="56"/>
        <v>0.11822542832225706</v>
      </c>
      <c r="I1550" s="35">
        <f t="shared" si="57"/>
        <v>-2.1351620675172756</v>
      </c>
      <c r="N1550" s="30"/>
      <c r="X1550" s="30"/>
    </row>
    <row r="1551" spans="3:24">
      <c r="C1551" t="s">
        <v>1552</v>
      </c>
      <c r="D1551" s="26">
        <v>1.0188116694494853</v>
      </c>
      <c r="F1551" s="30"/>
      <c r="H1551" s="34">
        <f t="shared" si="56"/>
        <v>0.22225694903678311</v>
      </c>
      <c r="I1551" s="35">
        <f t="shared" si="57"/>
        <v>-1.5039211383197386</v>
      </c>
      <c r="N1551" s="30"/>
      <c r="X1551" s="30"/>
    </row>
    <row r="1552" spans="3:24">
      <c r="C1552" t="s">
        <v>1553</v>
      </c>
      <c r="D1552" s="26">
        <v>1.4753113349621336</v>
      </c>
      <c r="F1552" s="30"/>
      <c r="H1552" s="34">
        <f t="shared" si="56"/>
        <v>0.19359227852265593</v>
      </c>
      <c r="I1552" s="35">
        <f t="shared" si="57"/>
        <v>-1.6420009885990021</v>
      </c>
      <c r="N1552" s="30"/>
      <c r="X1552" s="30"/>
    </row>
    <row r="1553" spans="3:24">
      <c r="C1553" t="s">
        <v>1554</v>
      </c>
      <c r="D1553" s="26">
        <v>0.2450925804986705</v>
      </c>
      <c r="F1553" s="30"/>
      <c r="H1553" s="34">
        <f t="shared" si="56"/>
        <v>0.28086244087827877</v>
      </c>
      <c r="I1553" s="35">
        <f t="shared" si="57"/>
        <v>-1.2698902637503977</v>
      </c>
      <c r="N1553" s="30"/>
      <c r="X1553" s="30"/>
    </row>
    <row r="1554" spans="3:24">
      <c r="C1554" t="s">
        <v>1555</v>
      </c>
      <c r="D1554" s="26">
        <v>3.501327421123567</v>
      </c>
      <c r="F1554" s="30"/>
      <c r="H1554" s="34">
        <f t="shared" si="56"/>
        <v>0.10489234819928811</v>
      </c>
      <c r="I1554" s="35">
        <f t="shared" si="57"/>
        <v>-2.2548207100031554</v>
      </c>
      <c r="N1554" s="30"/>
      <c r="X1554" s="30"/>
    </row>
    <row r="1555" spans="3:24">
      <c r="C1555" t="s">
        <v>1556</v>
      </c>
      <c r="D1555" s="26">
        <v>3.0397189657091475</v>
      </c>
      <c r="F1555" s="30"/>
      <c r="H1555" s="34">
        <f t="shared" si="56"/>
        <v>0.1206096987363653</v>
      </c>
      <c r="I1555" s="35">
        <f t="shared" si="57"/>
        <v>-2.1151955772230768</v>
      </c>
      <c r="N1555" s="30"/>
      <c r="X1555" s="30"/>
    </row>
    <row r="1556" spans="3:24">
      <c r="C1556" t="s">
        <v>1557</v>
      </c>
      <c r="D1556" s="26">
        <v>6.8592745484925954</v>
      </c>
      <c r="F1556" s="30"/>
      <c r="H1556" s="34">
        <f t="shared" si="56"/>
        <v>3.7986797813650962E-2</v>
      </c>
      <c r="I1556" s="35">
        <f t="shared" si="57"/>
        <v>-3.2705166055786847</v>
      </c>
      <c r="N1556" s="30"/>
      <c r="X1556" s="30"/>
    </row>
    <row r="1557" spans="3:24">
      <c r="C1557" t="s">
        <v>1558</v>
      </c>
      <c r="D1557" s="26">
        <v>2.0356761222072888</v>
      </c>
      <c r="F1557" s="30"/>
      <c r="H1557" s="34">
        <f t="shared" si="56"/>
        <v>0.16340925344954083</v>
      </c>
      <c r="I1557" s="35">
        <f t="shared" si="57"/>
        <v>-1.8114974675015452</v>
      </c>
      <c r="N1557" s="30"/>
      <c r="X1557" s="30"/>
    </row>
    <row r="1558" spans="3:24">
      <c r="C1558" t="s">
        <v>1559</v>
      </c>
      <c r="D1558" s="26">
        <v>0.61706622689667323</v>
      </c>
      <c r="F1558" s="30"/>
      <c r="H1558" s="34">
        <f t="shared" si="56"/>
        <v>0.25097471416632161</v>
      </c>
      <c r="I1558" s="35">
        <f t="shared" si="57"/>
        <v>-1.3824030852982261</v>
      </c>
      <c r="N1558" s="30"/>
      <c r="X1558" s="30"/>
    </row>
    <row r="1559" spans="3:24">
      <c r="C1559" t="s">
        <v>1560</v>
      </c>
      <c r="D1559" s="26">
        <v>24.053186983847493</v>
      </c>
      <c r="F1559" s="30"/>
      <c r="H1559" s="34">
        <f t="shared" si="56"/>
        <v>2.0940307779428725E-4</v>
      </c>
      <c r="I1559" s="35">
        <f t="shared" si="57"/>
        <v>-8.471249561477844</v>
      </c>
      <c r="N1559" s="30"/>
      <c r="X1559" s="30"/>
    </row>
    <row r="1560" spans="3:24">
      <c r="C1560" t="s">
        <v>1561</v>
      </c>
      <c r="D1560" s="26">
        <v>2.1611343878695277</v>
      </c>
      <c r="F1560" s="30"/>
      <c r="H1560" s="34">
        <f t="shared" si="56"/>
        <v>0.15732438043082736</v>
      </c>
      <c r="I1560" s="35">
        <f t="shared" si="57"/>
        <v>-1.8494454877251392</v>
      </c>
      <c r="N1560" s="30"/>
      <c r="X1560" s="30"/>
    </row>
    <row r="1561" spans="3:24">
      <c r="C1561" t="s">
        <v>1562</v>
      </c>
      <c r="D1561" s="26">
        <v>1.0636086034694077</v>
      </c>
      <c r="F1561" s="30"/>
      <c r="H1561" s="34">
        <f t="shared" si="56"/>
        <v>0.21926568693615919</v>
      </c>
      <c r="I1561" s="35">
        <f t="shared" si="57"/>
        <v>-1.5174711021198095</v>
      </c>
      <c r="N1561" s="30"/>
      <c r="X1561" s="30"/>
    </row>
    <row r="1562" spans="3:24">
      <c r="C1562" t="s">
        <v>1563</v>
      </c>
      <c r="D1562" s="26">
        <v>0.69688671242148104</v>
      </c>
      <c r="F1562" s="30"/>
      <c r="H1562" s="34">
        <f t="shared" si="56"/>
        <v>0.24498781445750833</v>
      </c>
      <c r="I1562" s="35">
        <f t="shared" si="57"/>
        <v>-1.4065468065824605</v>
      </c>
      <c r="N1562" s="30"/>
      <c r="X1562" s="30"/>
    </row>
    <row r="1563" spans="3:24">
      <c r="C1563" t="s">
        <v>1564</v>
      </c>
      <c r="D1563" s="26">
        <v>2.7219535892485882</v>
      </c>
      <c r="F1563" s="30"/>
      <c r="H1563" s="34">
        <f t="shared" si="56"/>
        <v>0.13277764185276852</v>
      </c>
      <c r="I1563" s="35">
        <f t="shared" si="57"/>
        <v>-2.0190794156562681</v>
      </c>
      <c r="N1563" s="30"/>
      <c r="X1563" s="30"/>
    </row>
    <row r="1564" spans="3:24">
      <c r="C1564" t="s">
        <v>1565</v>
      </c>
      <c r="D1564" s="26">
        <v>2.5509743490730963</v>
      </c>
      <c r="F1564" s="30"/>
      <c r="H1564" s="34">
        <f t="shared" si="56"/>
        <v>0.13982516932410036</v>
      </c>
      <c r="I1564" s="35">
        <f t="shared" si="57"/>
        <v>-1.9673624273036445</v>
      </c>
      <c r="N1564" s="30"/>
      <c r="X1564" s="30"/>
    </row>
    <row r="1565" spans="3:24">
      <c r="C1565" t="s">
        <v>1566</v>
      </c>
      <c r="D1565" s="26">
        <v>0.48695015347145781</v>
      </c>
      <c r="F1565" s="30"/>
      <c r="H1565" s="34">
        <f t="shared" si="56"/>
        <v>0.26104924964333143</v>
      </c>
      <c r="I1565" s="35">
        <f t="shared" si="57"/>
        <v>-1.343046193508824</v>
      </c>
      <c r="N1565" s="30"/>
      <c r="X1565" s="30"/>
    </row>
    <row r="1566" spans="3:24">
      <c r="C1566" t="s">
        <v>1567</v>
      </c>
      <c r="D1566" s="26">
        <v>1.5790121973227105</v>
      </c>
      <c r="F1566" s="30"/>
      <c r="H1566" s="34">
        <f t="shared" si="56"/>
        <v>0.18761412860963497</v>
      </c>
      <c r="I1566" s="35">
        <f t="shared" si="57"/>
        <v>-1.6733679328277538</v>
      </c>
      <c r="N1566" s="30"/>
      <c r="X1566" s="30"/>
    </row>
    <row r="1567" spans="3:24">
      <c r="C1567" t="s">
        <v>1568</v>
      </c>
      <c r="D1567" s="26">
        <v>2.5164233438197821</v>
      </c>
      <c r="F1567" s="30"/>
      <c r="H1567" s="34">
        <f t="shared" si="56"/>
        <v>0.14129412005379791</v>
      </c>
      <c r="I1567" s="35">
        <f t="shared" si="57"/>
        <v>-1.9569116033648839</v>
      </c>
      <c r="N1567" s="30"/>
      <c r="X1567" s="30"/>
    </row>
    <row r="1568" spans="3:24">
      <c r="C1568" t="s">
        <v>1569</v>
      </c>
      <c r="D1568" s="26">
        <v>2.632603808876028</v>
      </c>
      <c r="F1568" s="30"/>
      <c r="H1568" s="34">
        <f t="shared" si="56"/>
        <v>0.13641503415973927</v>
      </c>
      <c r="I1568" s="35">
        <f t="shared" si="57"/>
        <v>-1.992053318534218</v>
      </c>
      <c r="N1568" s="30"/>
      <c r="X1568" s="30"/>
    </row>
    <row r="1569" spans="3:24">
      <c r="C1569" t="s">
        <v>1570</v>
      </c>
      <c r="D1569" s="26">
        <v>0.39599941847674747</v>
      </c>
      <c r="F1569" s="30"/>
      <c r="H1569" s="34">
        <f t="shared" si="56"/>
        <v>0.26833050055164426</v>
      </c>
      <c r="I1569" s="35">
        <f t="shared" si="57"/>
        <v>-1.3155358472378025</v>
      </c>
      <c r="N1569" s="30"/>
      <c r="X1569" s="30"/>
    </row>
    <row r="1570" spans="3:24">
      <c r="C1570" t="s">
        <v>1571</v>
      </c>
      <c r="D1570" s="26">
        <v>1.6876648216839953</v>
      </c>
      <c r="F1570" s="30"/>
      <c r="H1570" s="34">
        <f t="shared" si="56"/>
        <v>0.18154846021163559</v>
      </c>
      <c r="I1570" s="35">
        <f t="shared" si="57"/>
        <v>-1.7062326625037487</v>
      </c>
      <c r="N1570" s="30"/>
      <c r="X1570" s="30"/>
    </row>
    <row r="1571" spans="3:24">
      <c r="C1571" t="s">
        <v>1572</v>
      </c>
      <c r="D1571" s="26">
        <v>3.8067272038921867</v>
      </c>
      <c r="F1571" s="30"/>
      <c r="H1571" s="34">
        <f t="shared" si="56"/>
        <v>9.5636896614675254E-2</v>
      </c>
      <c r="I1571" s="35">
        <f t="shared" si="57"/>
        <v>-2.3471965855312447</v>
      </c>
      <c r="N1571" s="30"/>
      <c r="X1571" s="30"/>
    </row>
    <row r="1572" spans="3:24">
      <c r="C1572" t="s">
        <v>1573</v>
      </c>
      <c r="D1572" s="26">
        <v>0.66070525700776206</v>
      </c>
      <c r="F1572" s="30"/>
      <c r="H1572" s="34">
        <f t="shared" si="56"/>
        <v>0.24768368470241914</v>
      </c>
      <c r="I1572" s="35">
        <f t="shared" si="57"/>
        <v>-1.3956028118244319</v>
      </c>
      <c r="N1572" s="30"/>
      <c r="X1572" s="30"/>
    </row>
    <row r="1573" spans="3:24">
      <c r="C1573" t="s">
        <v>1574</v>
      </c>
      <c r="D1573" s="26">
        <v>2.8994907858742462</v>
      </c>
      <c r="F1573" s="30"/>
      <c r="H1573" s="34">
        <f t="shared" si="56"/>
        <v>0.12583546942741064</v>
      </c>
      <c r="I1573" s="35">
        <f t="shared" si="57"/>
        <v>-2.0727800235231797</v>
      </c>
      <c r="N1573" s="30"/>
      <c r="X1573" s="30"/>
    </row>
    <row r="1574" spans="3:24">
      <c r="C1574" t="s">
        <v>1575</v>
      </c>
      <c r="D1574" s="26">
        <v>1.175047927879298</v>
      </c>
      <c r="F1574" s="30"/>
      <c r="H1574" s="34">
        <f t="shared" si="56"/>
        <v>0.21199793613100221</v>
      </c>
      <c r="I1574" s="35">
        <f t="shared" si="57"/>
        <v>-1.5511787395886338</v>
      </c>
      <c r="N1574" s="30"/>
      <c r="X1574" s="30"/>
    </row>
    <row r="1575" spans="3:24">
      <c r="C1575" t="s">
        <v>1576</v>
      </c>
      <c r="D1575" s="26">
        <v>2.2742403314948763</v>
      </c>
      <c r="F1575" s="30"/>
      <c r="H1575" s="34">
        <f t="shared" si="56"/>
        <v>0.15203306692181737</v>
      </c>
      <c r="I1575" s="35">
        <f t="shared" si="57"/>
        <v>-1.8836572362571877</v>
      </c>
      <c r="N1575" s="30"/>
      <c r="X1575" s="30"/>
    </row>
    <row r="1576" spans="3:24">
      <c r="C1576" t="s">
        <v>1577</v>
      </c>
      <c r="D1576" s="26">
        <v>0.24904113758528118</v>
      </c>
      <c r="F1576" s="30"/>
      <c r="H1576" s="34">
        <f t="shared" si="56"/>
        <v>0.28052719564701689</v>
      </c>
      <c r="I1576" s="35">
        <f t="shared" si="57"/>
        <v>-1.2710846045408253</v>
      </c>
      <c r="N1576" s="30"/>
      <c r="X1576" s="30"/>
    </row>
    <row r="1577" spans="3:24">
      <c r="C1577" t="s">
        <v>1578</v>
      </c>
      <c r="D1577" s="26">
        <v>5.2936632136014792</v>
      </c>
      <c r="F1577" s="30"/>
      <c r="H1577" s="34">
        <f t="shared" si="56"/>
        <v>6.0995332981048686E-2</v>
      </c>
      <c r="I1577" s="35">
        <f t="shared" si="57"/>
        <v>-2.7969579262431497</v>
      </c>
      <c r="N1577" s="30"/>
      <c r="X1577" s="30"/>
    </row>
    <row r="1578" spans="3:24">
      <c r="C1578" t="s">
        <v>1579</v>
      </c>
      <c r="D1578" s="26">
        <v>2.3803600484063012</v>
      </c>
      <c r="F1578" s="30"/>
      <c r="H1578" s="34">
        <f t="shared" si="56"/>
        <v>0.14723051015059715</v>
      </c>
      <c r="I1578" s="35">
        <f t="shared" si="57"/>
        <v>-1.9157558241200117</v>
      </c>
      <c r="N1578" s="30"/>
      <c r="X1578" s="30"/>
    </row>
    <row r="1579" spans="3:24">
      <c r="C1579" t="s">
        <v>1580</v>
      </c>
      <c r="D1579" s="26">
        <v>0.2238096379493637</v>
      </c>
      <c r="F1579" s="30"/>
      <c r="H1579" s="34">
        <f t="shared" si="56"/>
        <v>0.2826763429273168</v>
      </c>
      <c r="I1579" s="35">
        <f t="shared" si="57"/>
        <v>-1.2634527003900602</v>
      </c>
      <c r="N1579" s="30"/>
      <c r="X1579" s="30"/>
    </row>
    <row r="1580" spans="3:24">
      <c r="C1580" t="s">
        <v>1581</v>
      </c>
      <c r="D1580" s="26">
        <v>0.62975309710040128</v>
      </c>
      <c r="F1580" s="30"/>
      <c r="H1580" s="34">
        <f t="shared" si="56"/>
        <v>0.2500134532594282</v>
      </c>
      <c r="I1580" s="35">
        <f t="shared" si="57"/>
        <v>-1.3862405495300474</v>
      </c>
      <c r="N1580" s="30"/>
      <c r="X1580" s="30"/>
    </row>
    <row r="1581" spans="3:24">
      <c r="C1581" t="s">
        <v>1582</v>
      </c>
      <c r="D1581" s="26">
        <v>3.6580650650096289</v>
      </c>
      <c r="F1581" s="30"/>
      <c r="H1581" s="34">
        <f t="shared" si="56"/>
        <v>0.10003551880953165</v>
      </c>
      <c r="I1581" s="35">
        <f t="shared" si="57"/>
        <v>-2.302229967963088</v>
      </c>
      <c r="N1581" s="30"/>
      <c r="X1581" s="30"/>
    </row>
    <row r="1582" spans="3:24">
      <c r="C1582" t="s">
        <v>1583</v>
      </c>
      <c r="D1582" s="26">
        <v>3.4611566971953813</v>
      </c>
      <c r="F1582" s="30"/>
      <c r="H1582" s="34">
        <f t="shared" si="56"/>
        <v>0.10617463290348193</v>
      </c>
      <c r="I1582" s="35">
        <f t="shared" si="57"/>
        <v>-2.2426700602553962</v>
      </c>
      <c r="N1582" s="30"/>
      <c r="X1582" s="30"/>
    </row>
    <row r="1583" spans="3:24">
      <c r="C1583" t="s">
        <v>1584</v>
      </c>
      <c r="D1583" s="26">
        <v>3.1624508903133441</v>
      </c>
      <c r="F1583" s="30"/>
      <c r="H1583" s="34">
        <f t="shared" si="56"/>
        <v>0.11621435016950987</v>
      </c>
      <c r="I1583" s="35">
        <f t="shared" si="57"/>
        <v>-2.1523189467545794</v>
      </c>
      <c r="N1583" s="30"/>
      <c r="X1583" s="30"/>
    </row>
    <row r="1584" spans="3:24">
      <c r="C1584" t="s">
        <v>1585</v>
      </c>
      <c r="D1584" s="26">
        <v>5.8632192276594184</v>
      </c>
      <c r="F1584" s="30"/>
      <c r="H1584" s="34">
        <f t="shared" si="56"/>
        <v>5.1342596831008419E-2</v>
      </c>
      <c r="I1584" s="35">
        <f t="shared" si="57"/>
        <v>-2.9692345237702411</v>
      </c>
      <c r="N1584" s="30"/>
      <c r="X1584" s="30"/>
    </row>
    <row r="1585" spans="3:24">
      <c r="C1585" t="s">
        <v>1586</v>
      </c>
      <c r="D1585" s="26">
        <v>4.7736378536415423</v>
      </c>
      <c r="F1585" s="30"/>
      <c r="H1585" s="34">
        <f t="shared" si="56"/>
        <v>7.1385313385303503E-2</v>
      </c>
      <c r="I1585" s="35">
        <f t="shared" si="57"/>
        <v>-2.6396631256783967</v>
      </c>
      <c r="N1585" s="30"/>
      <c r="X1585" s="30"/>
    </row>
    <row r="1586" spans="3:24">
      <c r="C1586" t="s">
        <v>1587</v>
      </c>
      <c r="D1586" s="26">
        <v>17.311398551343146</v>
      </c>
      <c r="F1586" s="30"/>
      <c r="H1586" s="34">
        <f t="shared" si="56"/>
        <v>1.6091882455538692E-3</v>
      </c>
      <c r="I1586" s="35">
        <f t="shared" si="57"/>
        <v>-6.4320254224431164</v>
      </c>
      <c r="N1586" s="30"/>
      <c r="X1586" s="30"/>
    </row>
    <row r="1587" spans="3:24">
      <c r="C1587" t="s">
        <v>1588</v>
      </c>
      <c r="D1587" s="26">
        <v>1.6976885494189475</v>
      </c>
      <c r="F1587" s="30"/>
      <c r="H1587" s="34">
        <f t="shared" si="56"/>
        <v>0.18099885167878479</v>
      </c>
      <c r="I1587" s="35">
        <f t="shared" si="57"/>
        <v>-1.7092645920525427</v>
      </c>
      <c r="N1587" s="30"/>
      <c r="X1587" s="30"/>
    </row>
    <row r="1588" spans="3:24">
      <c r="C1588" t="s">
        <v>1589</v>
      </c>
      <c r="D1588" s="26">
        <v>5.6408727488747914</v>
      </c>
      <c r="F1588" s="30"/>
      <c r="H1588" s="34">
        <f t="shared" si="56"/>
        <v>5.4914369944325157E-2</v>
      </c>
      <c r="I1588" s="35">
        <f t="shared" si="57"/>
        <v>-2.9019802170968179</v>
      </c>
      <c r="N1588" s="30"/>
      <c r="X1588" s="30"/>
    </row>
    <row r="1589" spans="3:24">
      <c r="C1589" t="s">
        <v>1590</v>
      </c>
      <c r="D1589" s="26">
        <v>1.9555694219424531</v>
      </c>
      <c r="F1589" s="30"/>
      <c r="H1589" s="34">
        <f t="shared" si="56"/>
        <v>0.16741706689557606</v>
      </c>
      <c r="I1589" s="35">
        <f t="shared" si="57"/>
        <v>-1.7872671733423746</v>
      </c>
      <c r="N1589" s="30"/>
      <c r="X1589" s="30"/>
    </row>
    <row r="1590" spans="3:24">
      <c r="C1590" t="s">
        <v>1591</v>
      </c>
      <c r="D1590" s="26">
        <v>5.3671175929298442</v>
      </c>
      <c r="F1590" s="30"/>
      <c r="H1590" s="34">
        <f t="shared" si="56"/>
        <v>5.9655074788798099E-2</v>
      </c>
      <c r="I1590" s="35">
        <f t="shared" si="57"/>
        <v>-2.8191760579664811</v>
      </c>
      <c r="N1590" s="30"/>
      <c r="X1590" s="30"/>
    </row>
    <row r="1591" spans="3:24">
      <c r="C1591" t="s">
        <v>1592</v>
      </c>
      <c r="D1591" s="26">
        <v>0.66144355719010706</v>
      </c>
      <c r="F1591" s="30"/>
      <c r="H1591" s="34">
        <f t="shared" si="56"/>
        <v>0.2476283787688687</v>
      </c>
      <c r="I1591" s="35">
        <f t="shared" si="57"/>
        <v>-1.3958261293563841</v>
      </c>
      <c r="N1591" s="30"/>
      <c r="X1591" s="30"/>
    </row>
    <row r="1592" spans="3:24">
      <c r="C1592" t="s">
        <v>1593</v>
      </c>
      <c r="D1592" s="26">
        <v>2.5780962293244878</v>
      </c>
      <c r="F1592" s="30"/>
      <c r="H1592" s="34">
        <f t="shared" si="56"/>
        <v>0.13868277825452019</v>
      </c>
      <c r="I1592" s="35">
        <f t="shared" si="57"/>
        <v>-1.9755661248029595</v>
      </c>
      <c r="N1592" s="30"/>
      <c r="X1592" s="30"/>
    </row>
    <row r="1593" spans="3:24">
      <c r="C1593" t="s">
        <v>1594</v>
      </c>
      <c r="D1593" s="26">
        <v>3.8371276713009728</v>
      </c>
      <c r="F1593" s="30"/>
      <c r="H1593" s="34">
        <f t="shared" si="56"/>
        <v>9.476150908322388E-2</v>
      </c>
      <c r="I1593" s="35">
        <f t="shared" si="57"/>
        <v>-2.3563919744994068</v>
      </c>
      <c r="N1593" s="30"/>
      <c r="X1593" s="30"/>
    </row>
    <row r="1594" spans="3:24">
      <c r="C1594" t="s">
        <v>1595</v>
      </c>
      <c r="D1594" s="26">
        <v>2.8448333644555506</v>
      </c>
      <c r="F1594" s="30"/>
      <c r="H1594" s="34">
        <f t="shared" si="56"/>
        <v>0.12793313858580047</v>
      </c>
      <c r="I1594" s="35">
        <f t="shared" si="57"/>
        <v>-2.0562475063357493</v>
      </c>
      <c r="N1594" s="30"/>
      <c r="X1594" s="30"/>
    </row>
    <row r="1595" spans="3:24">
      <c r="C1595" t="s">
        <v>1596</v>
      </c>
      <c r="D1595" s="26">
        <v>0.8551788813582184</v>
      </c>
      <c r="F1595" s="30"/>
      <c r="H1595" s="34">
        <f t="shared" si="56"/>
        <v>0.23353431113751286</v>
      </c>
      <c r="I1595" s="35">
        <f t="shared" si="57"/>
        <v>-1.4544262698951425</v>
      </c>
      <c r="N1595" s="30"/>
      <c r="X1595" s="30"/>
    </row>
    <row r="1596" spans="3:24">
      <c r="C1596" t="s">
        <v>1597</v>
      </c>
      <c r="D1596" s="26">
        <v>6.830208231499892</v>
      </c>
      <c r="F1596" s="30"/>
      <c r="H1596" s="34">
        <f t="shared" si="56"/>
        <v>3.8322244153457544E-2</v>
      </c>
      <c r="I1596" s="35">
        <f t="shared" si="57"/>
        <v>-3.2617247640906628</v>
      </c>
      <c r="N1596" s="30"/>
      <c r="X1596" s="30"/>
    </row>
    <row r="1597" spans="3:24">
      <c r="C1597" t="s">
        <v>1598</v>
      </c>
      <c r="D1597" s="26">
        <v>2.2179704536887024</v>
      </c>
      <c r="F1597" s="30"/>
      <c r="H1597" s="34">
        <f t="shared" si="56"/>
        <v>0.15464285362308655</v>
      </c>
      <c r="I1597" s="35">
        <f t="shared" si="57"/>
        <v>-1.8666369909214469</v>
      </c>
      <c r="N1597" s="30"/>
      <c r="X1597" s="30"/>
    </row>
    <row r="1598" spans="3:24">
      <c r="C1598" t="s">
        <v>1599</v>
      </c>
      <c r="D1598" s="26">
        <v>19.836022824506227</v>
      </c>
      <c r="F1598" s="30"/>
      <c r="H1598" s="34">
        <f t="shared" si="56"/>
        <v>7.4983169770562283E-4</v>
      </c>
      <c r="I1598" s="35">
        <f t="shared" si="57"/>
        <v>-7.1956617796752216</v>
      </c>
      <c r="N1598" s="30"/>
      <c r="X1598" s="30"/>
    </row>
    <row r="1599" spans="3:24">
      <c r="C1599" t="s">
        <v>1600</v>
      </c>
      <c r="D1599" s="26">
        <v>1.1250090170206684</v>
      </c>
      <c r="F1599" s="30"/>
      <c r="H1599" s="34">
        <f t="shared" si="56"/>
        <v>0.21523104336660723</v>
      </c>
      <c r="I1599" s="35">
        <f t="shared" si="57"/>
        <v>-1.5360432075357511</v>
      </c>
      <c r="N1599" s="30"/>
      <c r="X1599" s="30"/>
    </row>
    <row r="1600" spans="3:24">
      <c r="C1600" t="s">
        <v>1601</v>
      </c>
      <c r="D1600" s="26">
        <v>0.74832089105803112</v>
      </c>
      <c r="F1600" s="30"/>
      <c r="H1600" s="34">
        <f t="shared" si="56"/>
        <v>0.2412058953677175</v>
      </c>
      <c r="I1600" s="35">
        <f t="shared" si="57"/>
        <v>-1.4221043726047622</v>
      </c>
      <c r="N1600" s="30"/>
      <c r="X1600" s="30"/>
    </row>
    <row r="1601" spans="3:24">
      <c r="C1601" t="s">
        <v>1602</v>
      </c>
      <c r="D1601" s="26">
        <v>0.68532633150062972</v>
      </c>
      <c r="F1601" s="30"/>
      <c r="H1601" s="34">
        <f t="shared" si="56"/>
        <v>0.24584596997292604</v>
      </c>
      <c r="I1601" s="35">
        <f t="shared" si="57"/>
        <v>-1.403050077477676</v>
      </c>
      <c r="N1601" s="30"/>
      <c r="X1601" s="30"/>
    </row>
    <row r="1602" spans="3:24">
      <c r="C1602" t="s">
        <v>1603</v>
      </c>
      <c r="D1602" s="26">
        <v>0.12531212204068887</v>
      </c>
      <c r="F1602" s="30"/>
      <c r="H1602" s="34">
        <f t="shared" si="56"/>
        <v>0.29122484711217694</v>
      </c>
      <c r="I1602" s="35">
        <f t="shared" si="57"/>
        <v>-1.2336596396782284</v>
      </c>
      <c r="N1602" s="30"/>
      <c r="X1602" s="30"/>
    </row>
    <row r="1603" spans="3:24">
      <c r="C1603" t="s">
        <v>1604</v>
      </c>
      <c r="D1603" s="26">
        <v>1.5838074119147632</v>
      </c>
      <c r="F1603" s="30"/>
      <c r="H1603" s="34">
        <f t="shared" si="56"/>
        <v>0.18734220400112173</v>
      </c>
      <c r="I1603" s="35">
        <f t="shared" si="57"/>
        <v>-1.6748183665584861</v>
      </c>
      <c r="N1603" s="30"/>
      <c r="X1603" s="30"/>
    </row>
    <row r="1604" spans="3:24">
      <c r="C1604" t="s">
        <v>1605</v>
      </c>
      <c r="D1604" s="26">
        <v>6.8734747013337198</v>
      </c>
      <c r="F1604" s="30"/>
      <c r="H1604" s="34">
        <f t="shared" si="56"/>
        <v>3.7823987020488566E-2</v>
      </c>
      <c r="I1604" s="35">
        <f t="shared" si="57"/>
        <v>-3.274811800354005</v>
      </c>
      <c r="N1604" s="30"/>
      <c r="X1604" s="30"/>
    </row>
    <row r="1605" spans="3:24">
      <c r="C1605" t="s">
        <v>1606</v>
      </c>
      <c r="D1605" s="26">
        <v>4.3851336836851145</v>
      </c>
      <c r="F1605" s="30"/>
      <c r="H1605" s="34">
        <f t="shared" si="56"/>
        <v>8.0286785966888791E-2</v>
      </c>
      <c r="I1605" s="35">
        <f t="shared" si="57"/>
        <v>-2.5221502298908165</v>
      </c>
      <c r="N1605" s="30"/>
      <c r="X1605" s="30"/>
    </row>
    <row r="1606" spans="3:24">
      <c r="C1606" t="s">
        <v>1607</v>
      </c>
      <c r="D1606" s="26">
        <v>4.1777460294654691</v>
      </c>
      <c r="F1606" s="30"/>
      <c r="H1606" s="34">
        <f t="shared" si="56"/>
        <v>8.5484466542377985E-2</v>
      </c>
      <c r="I1606" s="35">
        <f t="shared" si="57"/>
        <v>-2.4594205974117695</v>
      </c>
      <c r="N1606" s="30"/>
      <c r="X1606" s="30"/>
    </row>
    <row r="1607" spans="3:24">
      <c r="C1607" t="s">
        <v>1608</v>
      </c>
      <c r="D1607" s="26">
        <v>1.7558648023783152</v>
      </c>
      <c r="F1607" s="30"/>
      <c r="H1607" s="34">
        <f t="shared" si="56"/>
        <v>0.17784169671507985</v>
      </c>
      <c r="I1607" s="35">
        <f t="shared" si="57"/>
        <v>-1.7268614686886228</v>
      </c>
      <c r="N1607" s="30"/>
      <c r="X1607" s="30"/>
    </row>
    <row r="1608" spans="3:24">
      <c r="C1608" t="s">
        <v>1609</v>
      </c>
      <c r="D1608" s="26">
        <v>1.66030984169805</v>
      </c>
      <c r="F1608" s="30"/>
      <c r="H1608" s="34">
        <f t="shared" si="56"/>
        <v>0.18305686108271538</v>
      </c>
      <c r="I1608" s="35">
        <f t="shared" si="57"/>
        <v>-1.6979584581040372</v>
      </c>
      <c r="N1608" s="30"/>
      <c r="X1608" s="30"/>
    </row>
    <row r="1609" spans="3:24">
      <c r="C1609" t="s">
        <v>1610</v>
      </c>
      <c r="D1609" s="26">
        <v>14.151997793366018</v>
      </c>
      <c r="F1609" s="30"/>
      <c r="H1609" s="34">
        <f t="shared" si="56"/>
        <v>4.1844295628205679E-3</v>
      </c>
      <c r="I1609" s="35">
        <f t="shared" si="57"/>
        <v>-5.4763848895113645</v>
      </c>
      <c r="N1609" s="30"/>
      <c r="X1609" s="30"/>
    </row>
    <row r="1610" spans="3:24">
      <c r="C1610" t="s">
        <v>1611</v>
      </c>
      <c r="D1610" s="26">
        <v>2.1269719345648648</v>
      </c>
      <c r="F1610" s="30"/>
      <c r="H1610" s="34">
        <f t="shared" ref="H1610:H1673" si="58">lambdagorro2*EXP(-lambdagorro2*D1610)</f>
        <v>0.15895848823472586</v>
      </c>
      <c r="I1610" s="35">
        <f t="shared" si="57"/>
        <v>-1.8391121911340393</v>
      </c>
      <c r="N1610" s="30"/>
      <c r="X1610" s="30"/>
    </row>
    <row r="1611" spans="3:24">
      <c r="C1611" t="s">
        <v>1612</v>
      </c>
      <c r="D1611" s="26">
        <v>0.41208703020496568</v>
      </c>
      <c r="F1611" s="30"/>
      <c r="H1611" s="34">
        <f t="shared" si="58"/>
        <v>0.26702794807780939</v>
      </c>
      <c r="I1611" s="35">
        <f t="shared" ref="I1611:I1674" si="59">LN(H1611)</f>
        <v>-1.3204019516111511</v>
      </c>
      <c r="N1611" s="30"/>
      <c r="X1611" s="30"/>
    </row>
    <row r="1612" spans="3:24">
      <c r="C1612" t="s">
        <v>1613</v>
      </c>
      <c r="D1612" s="26">
        <v>0.20446999254175474</v>
      </c>
      <c r="F1612" s="30"/>
      <c r="H1612" s="34">
        <f t="shared" si="58"/>
        <v>0.28433477884241298</v>
      </c>
      <c r="I1612" s="35">
        <f t="shared" si="59"/>
        <v>-1.2576029363177519</v>
      </c>
      <c r="N1612" s="30"/>
      <c r="X1612" s="30"/>
    </row>
    <row r="1613" spans="3:24">
      <c r="C1613" t="s">
        <v>1614</v>
      </c>
      <c r="D1613" s="26">
        <v>0.10072738758737373</v>
      </c>
      <c r="F1613" s="30"/>
      <c r="H1613" s="34">
        <f t="shared" si="58"/>
        <v>0.29339854687723349</v>
      </c>
      <c r="I1613" s="35">
        <f t="shared" si="59"/>
        <v>-1.2262233659875195</v>
      </c>
      <c r="N1613" s="30"/>
      <c r="X1613" s="30"/>
    </row>
    <row r="1614" spans="3:24">
      <c r="C1614" t="s">
        <v>1615</v>
      </c>
      <c r="D1614" s="26">
        <v>0.85191013174444397</v>
      </c>
      <c r="F1614" s="30"/>
      <c r="H1614" s="34">
        <f t="shared" si="58"/>
        <v>0.23376532439812861</v>
      </c>
      <c r="I1614" s="35">
        <f t="shared" si="59"/>
        <v>-1.4534375540397575</v>
      </c>
      <c r="N1614" s="30"/>
      <c r="X1614" s="30"/>
    </row>
    <row r="1615" spans="3:24">
      <c r="C1615" t="s">
        <v>1616</v>
      </c>
      <c r="D1615" s="26">
        <v>5.7734424868494933</v>
      </c>
      <c r="F1615" s="30"/>
      <c r="H1615" s="34">
        <f t="shared" si="58"/>
        <v>5.2755920197915071E-2</v>
      </c>
      <c r="I1615" s="35">
        <f t="shared" si="59"/>
        <v>-2.9420792816833194</v>
      </c>
      <c r="N1615" s="30"/>
      <c r="X1615" s="30"/>
    </row>
    <row r="1616" spans="3:24">
      <c r="C1616" t="s">
        <v>1617</v>
      </c>
      <c r="D1616" s="26">
        <v>3.0097842163600363</v>
      </c>
      <c r="F1616" s="30"/>
      <c r="H1616" s="34">
        <f t="shared" si="58"/>
        <v>0.12170672076958426</v>
      </c>
      <c r="I1616" s="35">
        <f t="shared" si="59"/>
        <v>-2.106141056441269</v>
      </c>
      <c r="N1616" s="30"/>
      <c r="X1616" s="30"/>
    </row>
    <row r="1617" spans="3:24">
      <c r="C1617" t="s">
        <v>1618</v>
      </c>
      <c r="D1617" s="26">
        <v>3.2878794193713214</v>
      </c>
      <c r="F1617" s="30"/>
      <c r="H1617" s="34">
        <f t="shared" si="58"/>
        <v>0.11188788090974884</v>
      </c>
      <c r="I1617" s="35">
        <f t="shared" si="59"/>
        <v>-2.1902579723913767</v>
      </c>
      <c r="N1617" s="30"/>
      <c r="X1617" s="30"/>
    </row>
    <row r="1618" spans="3:24">
      <c r="C1618" t="s">
        <v>1619</v>
      </c>
      <c r="D1618" s="26">
        <v>4.7750250603665307</v>
      </c>
      <c r="F1618" s="30"/>
      <c r="H1618" s="34">
        <f t="shared" si="58"/>
        <v>7.1355366697923819E-2</v>
      </c>
      <c r="I1618" s="35">
        <f t="shared" si="59"/>
        <v>-2.6400827213788181</v>
      </c>
      <c r="N1618" s="30"/>
      <c r="X1618" s="30"/>
    </row>
    <row r="1619" spans="3:24">
      <c r="C1619" t="s">
        <v>1620</v>
      </c>
      <c r="D1619" s="26">
        <v>5.9072536955637336</v>
      </c>
      <c r="F1619" s="30"/>
      <c r="H1619" s="34">
        <f t="shared" si="58"/>
        <v>5.0663281555443918E-2</v>
      </c>
      <c r="I1619" s="35">
        <f t="shared" si="59"/>
        <v>-2.9825538604416639</v>
      </c>
      <c r="N1619" s="30"/>
      <c r="X1619" s="30"/>
    </row>
    <row r="1620" spans="3:24">
      <c r="C1620" t="s">
        <v>1621</v>
      </c>
      <c r="D1620" s="26">
        <v>2.3311054072524557</v>
      </c>
      <c r="F1620" s="30"/>
      <c r="H1620" s="34">
        <f t="shared" si="58"/>
        <v>0.14944041697699856</v>
      </c>
      <c r="I1620" s="35">
        <f t="shared" si="59"/>
        <v>-1.900857514241856</v>
      </c>
      <c r="N1620" s="30"/>
      <c r="X1620" s="30"/>
    </row>
    <row r="1621" spans="3:24">
      <c r="C1621" t="s">
        <v>1622</v>
      </c>
      <c r="D1621" s="26">
        <v>0.74323862788163508</v>
      </c>
      <c r="F1621" s="30"/>
      <c r="H1621" s="34">
        <f t="shared" si="58"/>
        <v>0.24157697640924108</v>
      </c>
      <c r="I1621" s="35">
        <f t="shared" si="59"/>
        <v>-1.4205671137818263</v>
      </c>
      <c r="N1621" s="30"/>
      <c r="X1621" s="30"/>
    </row>
    <row r="1622" spans="3:24">
      <c r="C1622" t="s">
        <v>1623</v>
      </c>
      <c r="D1622" s="26">
        <v>2.1579546905334923</v>
      </c>
      <c r="F1622" s="30"/>
      <c r="H1622" s="34">
        <f t="shared" si="58"/>
        <v>0.15747576462084503</v>
      </c>
      <c r="I1622" s="35">
        <f t="shared" si="59"/>
        <v>-1.848483707979693</v>
      </c>
      <c r="N1622" s="30"/>
      <c r="X1622" s="30"/>
    </row>
    <row r="1623" spans="3:24">
      <c r="C1623" t="s">
        <v>1624</v>
      </c>
      <c r="D1623" s="26">
        <v>0.58347673096156971</v>
      </c>
      <c r="F1623" s="30"/>
      <c r="H1623" s="34">
        <f t="shared" si="58"/>
        <v>0.25353761251153067</v>
      </c>
      <c r="I1623" s="35">
        <f t="shared" si="59"/>
        <v>-1.3722430941305075</v>
      </c>
      <c r="N1623" s="30"/>
      <c r="X1623" s="30"/>
    </row>
    <row r="1624" spans="3:24">
      <c r="C1624" t="s">
        <v>1625</v>
      </c>
      <c r="D1624" s="26">
        <v>19.047313419940753</v>
      </c>
      <c r="F1624" s="30"/>
      <c r="H1624" s="34">
        <f t="shared" si="58"/>
        <v>9.5185608516231486E-4</v>
      </c>
      <c r="I1624" s="35">
        <f t="shared" si="59"/>
        <v>-6.9570967056483921</v>
      </c>
      <c r="N1624" s="30"/>
      <c r="X1624" s="30"/>
    </row>
    <row r="1625" spans="3:24">
      <c r="C1625" t="s">
        <v>1626</v>
      </c>
      <c r="D1625" s="26">
        <v>9.5046344586640394</v>
      </c>
      <c r="F1625" s="30"/>
      <c r="H1625" s="34">
        <f t="shared" si="58"/>
        <v>1.7065907743404406E-2</v>
      </c>
      <c r="I1625" s="35">
        <f t="shared" si="59"/>
        <v>-4.0706725047534205</v>
      </c>
      <c r="N1625" s="30"/>
      <c r="X1625" s="30"/>
    </row>
    <row r="1626" spans="3:24">
      <c r="C1626" t="s">
        <v>1627</v>
      </c>
      <c r="D1626" s="26">
        <v>2.0991697317870526</v>
      </c>
      <c r="F1626" s="30"/>
      <c r="H1626" s="34">
        <f t="shared" si="58"/>
        <v>0.16030088268763315</v>
      </c>
      <c r="I1626" s="35">
        <f t="shared" si="59"/>
        <v>-1.8307027129087201</v>
      </c>
      <c r="N1626" s="30"/>
      <c r="X1626" s="30"/>
    </row>
    <row r="1627" spans="3:24">
      <c r="C1627" t="s">
        <v>1628</v>
      </c>
      <c r="D1627" s="26">
        <v>1.1195959963416175</v>
      </c>
      <c r="F1627" s="30"/>
      <c r="H1627" s="34">
        <f t="shared" si="58"/>
        <v>0.21558373083260379</v>
      </c>
      <c r="I1627" s="35">
        <f t="shared" si="59"/>
        <v>-1.5344059027546346</v>
      </c>
      <c r="N1627" s="30"/>
      <c r="X1627" s="30"/>
    </row>
    <row r="1628" spans="3:24">
      <c r="C1628" t="s">
        <v>1629</v>
      </c>
      <c r="D1628" s="26">
        <v>1.5637002902789554</v>
      </c>
      <c r="F1628" s="30"/>
      <c r="H1628" s="34">
        <f t="shared" si="58"/>
        <v>0.18848507368534542</v>
      </c>
      <c r="I1628" s="35">
        <f t="shared" si="59"/>
        <v>-1.6687364599224725</v>
      </c>
      <c r="N1628" s="30"/>
      <c r="X1628" s="30"/>
    </row>
    <row r="1629" spans="3:24">
      <c r="C1629" t="s">
        <v>1630</v>
      </c>
      <c r="D1629" s="26">
        <v>2.5150692215320594</v>
      </c>
      <c r="F1629" s="30"/>
      <c r="H1629" s="34">
        <f t="shared" si="58"/>
        <v>0.14135200435080114</v>
      </c>
      <c r="I1629" s="35">
        <f t="shared" si="59"/>
        <v>-1.9565020148878836</v>
      </c>
      <c r="N1629" s="30"/>
      <c r="X1629" s="30"/>
    </row>
    <row r="1630" spans="3:24">
      <c r="C1630" t="s">
        <v>1631</v>
      </c>
      <c r="D1630" s="26">
        <v>2.2660336193113122</v>
      </c>
      <c r="F1630" s="30"/>
      <c r="H1630" s="34">
        <f t="shared" si="58"/>
        <v>0.15241093155463892</v>
      </c>
      <c r="I1630" s="35">
        <f t="shared" si="59"/>
        <v>-1.8811749089408709</v>
      </c>
      <c r="N1630" s="30"/>
      <c r="X1630" s="30"/>
    </row>
    <row r="1631" spans="3:24">
      <c r="C1631" t="s">
        <v>1632</v>
      </c>
      <c r="D1631" s="26">
        <v>0.3076022381670192</v>
      </c>
      <c r="F1631" s="30"/>
      <c r="H1631" s="34">
        <f t="shared" si="58"/>
        <v>0.27560188835843852</v>
      </c>
      <c r="I1631" s="35">
        <f t="shared" si="59"/>
        <v>-1.2887978880575492</v>
      </c>
      <c r="N1631" s="30"/>
      <c r="X1631" s="30"/>
    </row>
    <row r="1632" spans="3:24">
      <c r="C1632" t="s">
        <v>1633</v>
      </c>
      <c r="D1632" s="26">
        <v>1.5850679197543447</v>
      </c>
      <c r="F1632" s="30"/>
      <c r="H1632" s="34">
        <f t="shared" si="58"/>
        <v>0.18727078920010365</v>
      </c>
      <c r="I1632" s="35">
        <f t="shared" si="59"/>
        <v>-1.6751996389819168</v>
      </c>
      <c r="N1632" s="30"/>
      <c r="X1632" s="30"/>
    </row>
    <row r="1633" spans="3:24">
      <c r="C1633" t="s">
        <v>1634</v>
      </c>
      <c r="D1633" s="26">
        <v>0.20356320073197795</v>
      </c>
      <c r="F1633" s="30"/>
      <c r="H1633" s="34">
        <f t="shared" si="58"/>
        <v>0.28441277747301569</v>
      </c>
      <c r="I1633" s="35">
        <f t="shared" si="59"/>
        <v>-1.2573286542387325</v>
      </c>
      <c r="N1633" s="30"/>
      <c r="X1633" s="30"/>
    </row>
    <row r="1634" spans="3:24">
      <c r="C1634" t="s">
        <v>1635</v>
      </c>
      <c r="D1634" s="26">
        <v>0.99457800903125149</v>
      </c>
      <c r="F1634" s="30"/>
      <c r="H1634" s="34">
        <f t="shared" si="58"/>
        <v>0.22389209636695567</v>
      </c>
      <c r="I1634" s="35">
        <f t="shared" si="59"/>
        <v>-1.4965910558354274</v>
      </c>
      <c r="N1634" s="30"/>
      <c r="X1634" s="30"/>
    </row>
    <row r="1635" spans="3:24">
      <c r="C1635" t="s">
        <v>1636</v>
      </c>
      <c r="D1635" s="26">
        <v>1.9769959498149001</v>
      </c>
      <c r="F1635" s="30"/>
      <c r="H1635" s="34">
        <f t="shared" si="58"/>
        <v>0.16633554627825031</v>
      </c>
      <c r="I1635" s="35">
        <f t="shared" si="59"/>
        <v>-1.7937481677091711</v>
      </c>
      <c r="N1635" s="30"/>
      <c r="X1635" s="30"/>
    </row>
    <row r="1636" spans="3:24">
      <c r="C1636" t="s">
        <v>1637</v>
      </c>
      <c r="D1636" s="26">
        <v>1.2328614789600723</v>
      </c>
      <c r="F1636" s="30"/>
      <c r="H1636" s="34">
        <f t="shared" si="58"/>
        <v>0.20832291901664063</v>
      </c>
      <c r="I1636" s="35">
        <f t="shared" si="59"/>
        <v>-1.568665907883448</v>
      </c>
      <c r="N1636" s="30"/>
      <c r="X1636" s="30"/>
    </row>
    <row r="1637" spans="3:24">
      <c r="C1637" t="s">
        <v>1638</v>
      </c>
      <c r="D1637" s="26">
        <v>0.56293808932794231</v>
      </c>
      <c r="F1637" s="30"/>
      <c r="H1637" s="34">
        <f t="shared" si="58"/>
        <v>0.25511760007318612</v>
      </c>
      <c r="I1637" s="35">
        <f t="shared" si="59"/>
        <v>-1.3660306633754355</v>
      </c>
      <c r="N1637" s="30"/>
      <c r="X1637" s="30"/>
    </row>
    <row r="1638" spans="3:24">
      <c r="C1638" t="s">
        <v>1639</v>
      </c>
      <c r="D1638" s="26">
        <v>1.6860527382450126</v>
      </c>
      <c r="F1638" s="30"/>
      <c r="H1638" s="34">
        <f t="shared" si="58"/>
        <v>0.18163700761268201</v>
      </c>
      <c r="I1638" s="35">
        <f t="shared" si="59"/>
        <v>-1.7057450471631275</v>
      </c>
      <c r="N1638" s="30"/>
      <c r="X1638" s="30"/>
    </row>
    <row r="1639" spans="3:24">
      <c r="C1639" t="s">
        <v>1640</v>
      </c>
      <c r="D1639" s="26">
        <v>1.9666244546484652</v>
      </c>
      <c r="F1639" s="30"/>
      <c r="H1639" s="34">
        <f t="shared" si="58"/>
        <v>0.1668581802995843</v>
      </c>
      <c r="I1639" s="35">
        <f t="shared" si="59"/>
        <v>-1.7906110471197283</v>
      </c>
      <c r="N1639" s="30"/>
      <c r="X1639" s="30"/>
    </row>
    <row r="1640" spans="3:24">
      <c r="C1640" t="s">
        <v>1641</v>
      </c>
      <c r="D1640" s="26">
        <v>0.56827901964811489</v>
      </c>
      <c r="F1640" s="30"/>
      <c r="H1640" s="34">
        <f t="shared" si="58"/>
        <v>0.2547057905148199</v>
      </c>
      <c r="I1640" s="35">
        <f t="shared" si="59"/>
        <v>-1.3676461626072549</v>
      </c>
      <c r="N1640" s="30"/>
      <c r="X1640" s="30"/>
    </row>
    <row r="1641" spans="3:24">
      <c r="C1641" t="s">
        <v>1642</v>
      </c>
      <c r="D1641" s="26">
        <v>0.38535989028317313</v>
      </c>
      <c r="F1641" s="30"/>
      <c r="H1641" s="34">
        <f t="shared" si="58"/>
        <v>0.26919543115483452</v>
      </c>
      <c r="I1641" s="35">
        <f t="shared" si="59"/>
        <v>-1.3123176532915679</v>
      </c>
      <c r="N1641" s="30"/>
      <c r="X1641" s="30"/>
    </row>
    <row r="1642" spans="3:24">
      <c r="C1642" t="s">
        <v>1643</v>
      </c>
      <c r="D1642" s="26">
        <v>23.742527875935572</v>
      </c>
      <c r="F1642" s="30"/>
      <c r="H1642" s="34">
        <f t="shared" si="58"/>
        <v>2.3003412965068166E-4</v>
      </c>
      <c r="I1642" s="35">
        <f t="shared" si="59"/>
        <v>-8.3772828702641817</v>
      </c>
      <c r="N1642" s="30"/>
      <c r="X1642" s="30"/>
    </row>
    <row r="1643" spans="3:24">
      <c r="C1643" t="s">
        <v>1644</v>
      </c>
      <c r="D1643" s="26">
        <v>4.4231216972181464</v>
      </c>
      <c r="F1643" s="30"/>
      <c r="H1643" s="34">
        <f t="shared" si="58"/>
        <v>7.9369535854518988E-2</v>
      </c>
      <c r="I1643" s="35">
        <f t="shared" si="59"/>
        <v>-2.5336406637669446</v>
      </c>
      <c r="N1643" s="30"/>
      <c r="X1643" s="30"/>
    </row>
    <row r="1644" spans="3:24">
      <c r="C1644" t="s">
        <v>1645</v>
      </c>
      <c r="D1644" s="26">
        <v>5.8429575331389625</v>
      </c>
      <c r="F1644" s="30"/>
      <c r="H1644" s="34">
        <f t="shared" si="58"/>
        <v>5.1658224406681608E-2</v>
      </c>
      <c r="I1644" s="35">
        <f t="shared" si="59"/>
        <v>-2.9631058626623585</v>
      </c>
      <c r="N1644" s="30"/>
      <c r="X1644" s="30"/>
    </row>
    <row r="1645" spans="3:24">
      <c r="C1645" t="s">
        <v>1646</v>
      </c>
      <c r="D1645" s="26">
        <v>4.0521581886808171</v>
      </c>
      <c r="F1645" s="30"/>
      <c r="H1645" s="34">
        <f t="shared" si="58"/>
        <v>8.8794249947798221E-2</v>
      </c>
      <c r="I1645" s="35">
        <f t="shared" si="59"/>
        <v>-2.4214333839206783</v>
      </c>
      <c r="N1645" s="30"/>
      <c r="X1645" s="30"/>
    </row>
    <row r="1646" spans="3:24">
      <c r="C1646" t="s">
        <v>1647</v>
      </c>
      <c r="D1646" s="26">
        <v>4.9499958290965962</v>
      </c>
      <c r="F1646" s="30"/>
      <c r="H1646" s="34">
        <f t="shared" si="58"/>
        <v>6.7677124700426777E-2</v>
      </c>
      <c r="I1646" s="35">
        <f t="shared" si="59"/>
        <v>-2.693007048327368</v>
      </c>
      <c r="N1646" s="30"/>
      <c r="X1646" s="30"/>
    </row>
    <row r="1647" spans="3:24">
      <c r="C1647" t="s">
        <v>1648</v>
      </c>
      <c r="D1647" s="26">
        <v>0.27477488771387604</v>
      </c>
      <c r="F1647" s="30"/>
      <c r="H1647" s="34">
        <f t="shared" si="58"/>
        <v>0.27835209802033967</v>
      </c>
      <c r="I1647" s="35">
        <f t="shared" si="59"/>
        <v>-1.2788684270347366</v>
      </c>
      <c r="N1647" s="30"/>
      <c r="X1647" s="30"/>
    </row>
    <row r="1648" spans="3:24">
      <c r="C1648" t="s">
        <v>1649</v>
      </c>
      <c r="D1648" s="26">
        <v>0.68491647140829304</v>
      </c>
      <c r="F1648" s="30"/>
      <c r="H1648" s="34">
        <f t="shared" si="58"/>
        <v>0.24587645001003816</v>
      </c>
      <c r="I1648" s="35">
        <f t="shared" si="59"/>
        <v>-1.4029261049439354</v>
      </c>
      <c r="N1648" s="30"/>
      <c r="X1648" s="30"/>
    </row>
    <row r="1649" spans="3:24">
      <c r="C1649" t="s">
        <v>1650</v>
      </c>
      <c r="D1649" s="26">
        <v>4.2472080513240371</v>
      </c>
      <c r="F1649" s="30"/>
      <c r="H1649" s="34">
        <f t="shared" si="58"/>
        <v>8.3707128335629252E-2</v>
      </c>
      <c r="I1649" s="35">
        <f t="shared" si="59"/>
        <v>-2.4804311398128358</v>
      </c>
      <c r="N1649" s="30"/>
      <c r="X1649" s="30"/>
    </row>
    <row r="1650" spans="3:24">
      <c r="C1650" t="s">
        <v>1651</v>
      </c>
      <c r="D1650" s="26">
        <v>1.3014512149748536</v>
      </c>
      <c r="F1650" s="30"/>
      <c r="H1650" s="34">
        <f t="shared" si="58"/>
        <v>0.20404543172345119</v>
      </c>
      <c r="I1650" s="35">
        <f t="shared" si="59"/>
        <v>-1.589412605406171</v>
      </c>
      <c r="N1650" s="30"/>
      <c r="X1650" s="30"/>
    </row>
    <row r="1651" spans="3:24">
      <c r="C1651" t="s">
        <v>1652</v>
      </c>
      <c r="D1651" s="26">
        <v>2.5981774812707923</v>
      </c>
      <c r="F1651" s="30"/>
      <c r="H1651" s="34">
        <f t="shared" si="58"/>
        <v>0.13784296087142844</v>
      </c>
      <c r="I1651" s="35">
        <f t="shared" si="59"/>
        <v>-1.9816402064981824</v>
      </c>
      <c r="N1651" s="30"/>
      <c r="X1651" s="30"/>
    </row>
    <row r="1652" spans="3:24">
      <c r="C1652" t="s">
        <v>1653</v>
      </c>
      <c r="D1652" s="26">
        <v>0.89783816559473995</v>
      </c>
      <c r="F1652" s="30"/>
      <c r="H1652" s="34">
        <f t="shared" si="58"/>
        <v>0.2305402877754002</v>
      </c>
      <c r="I1652" s="35">
        <f t="shared" si="59"/>
        <v>-1.4673296475433706</v>
      </c>
      <c r="N1652" s="30"/>
      <c r="X1652" s="30"/>
    </row>
    <row r="1653" spans="3:24">
      <c r="C1653" t="s">
        <v>1654</v>
      </c>
      <c r="D1653" s="26">
        <v>0.73468367424127579</v>
      </c>
      <c r="F1653" s="30"/>
      <c r="H1653" s="34">
        <f t="shared" si="58"/>
        <v>0.2422029054048388</v>
      </c>
      <c r="I1653" s="35">
        <f t="shared" si="59"/>
        <v>-1.4179794520439359</v>
      </c>
      <c r="N1653" s="30"/>
      <c r="X1653" s="30"/>
    </row>
    <row r="1654" spans="3:24">
      <c r="C1654" t="s">
        <v>1655</v>
      </c>
      <c r="D1654" s="26">
        <v>0.78898686329437928</v>
      </c>
      <c r="F1654" s="30"/>
      <c r="H1654" s="34">
        <f t="shared" si="58"/>
        <v>0.23825712705507349</v>
      </c>
      <c r="I1654" s="35">
        <f t="shared" si="59"/>
        <v>-1.4344048227081589</v>
      </c>
      <c r="N1654" s="30"/>
      <c r="X1654" s="30"/>
    </row>
    <row r="1655" spans="3:24">
      <c r="C1655" t="s">
        <v>1656</v>
      </c>
      <c r="D1655" s="26">
        <v>2.363900390182565</v>
      </c>
      <c r="F1655" s="30"/>
      <c r="H1655" s="34">
        <f t="shared" si="58"/>
        <v>0.14796534546639051</v>
      </c>
      <c r="I1655" s="35">
        <f t="shared" si="59"/>
        <v>-1.9107771848900592</v>
      </c>
      <c r="N1655" s="30"/>
      <c r="X1655" s="30"/>
    </row>
    <row r="1656" spans="3:24">
      <c r="C1656" t="s">
        <v>1657</v>
      </c>
      <c r="D1656" s="26">
        <v>2.4212507357655539</v>
      </c>
      <c r="F1656" s="30"/>
      <c r="H1656" s="34">
        <f t="shared" si="58"/>
        <v>0.14542071645322879</v>
      </c>
      <c r="I1656" s="35">
        <f t="shared" si="59"/>
        <v>-1.9281242449863032</v>
      </c>
      <c r="N1656" s="30"/>
      <c r="X1656" s="30"/>
    </row>
    <row r="1657" spans="3:24">
      <c r="C1657" t="s">
        <v>1658</v>
      </c>
      <c r="D1657" s="26">
        <v>9.3266699228480895E-2</v>
      </c>
      <c r="F1657" s="30"/>
      <c r="H1657" s="34">
        <f t="shared" si="58"/>
        <v>0.2940613992639704</v>
      </c>
      <c r="I1657" s="35">
        <f t="shared" si="59"/>
        <v>-1.2239666924137955</v>
      </c>
      <c r="N1657" s="30"/>
      <c r="X1657" s="30"/>
    </row>
    <row r="1658" spans="3:24">
      <c r="C1658" t="s">
        <v>1659</v>
      </c>
      <c r="D1658" s="26">
        <v>7.7760001465196821E-2</v>
      </c>
      <c r="F1658" s="30"/>
      <c r="H1658" s="34">
        <f t="shared" si="58"/>
        <v>0.29544390228616807</v>
      </c>
      <c r="I1658" s="35">
        <f t="shared" si="59"/>
        <v>-1.2192763001370006</v>
      </c>
      <c r="N1658" s="30"/>
      <c r="X1658" s="30"/>
    </row>
    <row r="1659" spans="3:24">
      <c r="C1659" t="s">
        <v>1660</v>
      </c>
      <c r="D1659" s="26">
        <v>1.2122836807106636</v>
      </c>
      <c r="F1659" s="30"/>
      <c r="H1659" s="34">
        <f t="shared" si="58"/>
        <v>0.20962362184960306</v>
      </c>
      <c r="I1659" s="35">
        <f t="shared" si="59"/>
        <v>-1.5624416332212432</v>
      </c>
      <c r="N1659" s="30"/>
      <c r="X1659" s="30"/>
    </row>
    <row r="1660" spans="3:24">
      <c r="C1660" t="s">
        <v>1661</v>
      </c>
      <c r="D1660" s="26">
        <v>0.45646761521452334</v>
      </c>
      <c r="F1660" s="30"/>
      <c r="H1660" s="34">
        <f t="shared" si="58"/>
        <v>0.2634673098096631</v>
      </c>
      <c r="I1660" s="35">
        <f t="shared" si="59"/>
        <v>-1.3338259801403813</v>
      </c>
      <c r="N1660" s="30"/>
      <c r="X1660" s="30"/>
    </row>
    <row r="1661" spans="3:24">
      <c r="C1661" t="s">
        <v>1662</v>
      </c>
      <c r="D1661" s="26">
        <v>0.2267494358844738</v>
      </c>
      <c r="F1661" s="30"/>
      <c r="H1661" s="34">
        <f t="shared" si="58"/>
        <v>0.2824250942917868</v>
      </c>
      <c r="I1661" s="35">
        <f t="shared" si="59"/>
        <v>-1.264341916504327</v>
      </c>
      <c r="N1661" s="30"/>
      <c r="X1661" s="30"/>
    </row>
    <row r="1662" spans="3:24">
      <c r="C1662" t="s">
        <v>1663</v>
      </c>
      <c r="D1662" s="26">
        <v>0.56177418565400739</v>
      </c>
      <c r="F1662" s="30"/>
      <c r="H1662" s="34">
        <f t="shared" si="58"/>
        <v>0.25520743055995887</v>
      </c>
      <c r="I1662" s="35">
        <f t="shared" si="59"/>
        <v>-1.3656786113211237</v>
      </c>
      <c r="N1662" s="30"/>
      <c r="X1662" s="30"/>
    </row>
    <row r="1663" spans="3:24">
      <c r="C1663" t="s">
        <v>1664</v>
      </c>
      <c r="D1663" s="26">
        <v>1.9804516931039136</v>
      </c>
      <c r="F1663" s="30"/>
      <c r="H1663" s="34">
        <f t="shared" si="58"/>
        <v>0.16616177042614164</v>
      </c>
      <c r="I1663" s="35">
        <f t="shared" si="59"/>
        <v>-1.7947934445231524</v>
      </c>
      <c r="N1663" s="30"/>
      <c r="X1663" s="30"/>
    </row>
    <row r="1664" spans="3:24">
      <c r="C1664" t="s">
        <v>1665</v>
      </c>
      <c r="D1664" s="26">
        <v>2.4736506888225853</v>
      </c>
      <c r="F1664" s="30"/>
      <c r="H1664" s="34">
        <f t="shared" si="58"/>
        <v>0.14313401298039916</v>
      </c>
      <c r="I1664" s="35">
        <f t="shared" si="59"/>
        <v>-1.9439739338675208</v>
      </c>
      <c r="N1664" s="30"/>
      <c r="X1664" s="30"/>
    </row>
    <row r="1665" spans="3:24">
      <c r="C1665" t="s">
        <v>1666</v>
      </c>
      <c r="D1665" s="26">
        <v>3.5227792392784267</v>
      </c>
      <c r="F1665" s="30"/>
      <c r="H1665" s="34">
        <f t="shared" si="58"/>
        <v>0.10421394243509616</v>
      </c>
      <c r="I1665" s="35">
        <f t="shared" si="59"/>
        <v>-2.261309354054438</v>
      </c>
      <c r="N1665" s="30"/>
      <c r="X1665" s="30"/>
    </row>
    <row r="1666" spans="3:24">
      <c r="C1666" t="s">
        <v>1667</v>
      </c>
      <c r="D1666" s="26">
        <v>0.73251852682849838</v>
      </c>
      <c r="F1666" s="30"/>
      <c r="H1666" s="34">
        <f t="shared" si="58"/>
        <v>0.24236157688788842</v>
      </c>
      <c r="I1666" s="35">
        <f t="shared" si="59"/>
        <v>-1.417324548539783</v>
      </c>
      <c r="N1666" s="30"/>
      <c r="X1666" s="30"/>
    </row>
    <row r="1667" spans="3:24">
      <c r="C1667" t="s">
        <v>1668</v>
      </c>
      <c r="D1667" s="26">
        <v>3.2982592185202506</v>
      </c>
      <c r="F1667" s="30"/>
      <c r="H1667" s="34">
        <f t="shared" si="58"/>
        <v>0.11153714497958801</v>
      </c>
      <c r="I1667" s="35">
        <f t="shared" si="59"/>
        <v>-2.1933976047299968</v>
      </c>
      <c r="N1667" s="30"/>
      <c r="X1667" s="30"/>
    </row>
    <row r="1668" spans="3:24">
      <c r="C1668" t="s">
        <v>1669</v>
      </c>
      <c r="D1668" s="26">
        <v>0.49788276309044643</v>
      </c>
      <c r="F1668" s="30"/>
      <c r="H1668" s="34">
        <f t="shared" si="58"/>
        <v>0.26018742628747943</v>
      </c>
      <c r="I1668" s="35">
        <f t="shared" si="59"/>
        <v>-1.3463530373323707</v>
      </c>
      <c r="N1668" s="30"/>
      <c r="X1668" s="30"/>
    </row>
    <row r="1669" spans="3:24">
      <c r="C1669" t="s">
        <v>1670</v>
      </c>
      <c r="D1669" s="26">
        <v>19.843095212764993</v>
      </c>
      <c r="F1669" s="30"/>
      <c r="H1669" s="34">
        <f t="shared" si="58"/>
        <v>7.4822935543296235E-4</v>
      </c>
      <c r="I1669" s="35">
        <f t="shared" si="59"/>
        <v>-7.1978010020792302</v>
      </c>
      <c r="N1669" s="30"/>
      <c r="X1669" s="30"/>
    </row>
    <row r="1670" spans="3:24">
      <c r="C1670" t="s">
        <v>1671</v>
      </c>
      <c r="D1670" s="26">
        <v>0.55762081607165492</v>
      </c>
      <c r="F1670" s="30"/>
      <c r="H1670" s="34">
        <f t="shared" si="58"/>
        <v>0.25552824696328119</v>
      </c>
      <c r="I1670" s="35">
        <f t="shared" si="59"/>
        <v>-1.3644223198199206</v>
      </c>
      <c r="N1670" s="30"/>
      <c r="X1670" s="30"/>
    </row>
    <row r="1671" spans="3:24">
      <c r="C1671" t="s">
        <v>1672</v>
      </c>
      <c r="D1671" s="26">
        <v>5.571714715156828</v>
      </c>
      <c r="F1671" s="30"/>
      <c r="H1671" s="34">
        <f t="shared" si="58"/>
        <v>5.6075200468001164E-2</v>
      </c>
      <c r="I1671" s="35">
        <f t="shared" si="59"/>
        <v>-2.8810616235844639</v>
      </c>
      <c r="N1671" s="30"/>
      <c r="X1671" s="30"/>
    </row>
    <row r="1672" spans="3:24">
      <c r="C1672" t="s">
        <v>1673</v>
      </c>
      <c r="D1672" s="26">
        <v>4.1473751067763596</v>
      </c>
      <c r="F1672" s="30"/>
      <c r="H1672" s="34">
        <f t="shared" si="58"/>
        <v>8.6273383653706667E-2</v>
      </c>
      <c r="I1672" s="35">
        <f t="shared" si="59"/>
        <v>-2.4502341449900666</v>
      </c>
      <c r="N1672" s="30"/>
      <c r="X1672" s="30"/>
    </row>
    <row r="1673" spans="3:24">
      <c r="C1673" t="s">
        <v>1674</v>
      </c>
      <c r="D1673" s="26">
        <v>5.9737385599639481</v>
      </c>
      <c r="F1673" s="30"/>
      <c r="H1673" s="34">
        <f t="shared" si="58"/>
        <v>4.9654617768675538E-2</v>
      </c>
      <c r="I1673" s="35">
        <f t="shared" si="59"/>
        <v>-3.0026638863973445</v>
      </c>
      <c r="N1673" s="30"/>
      <c r="X1673" s="30"/>
    </row>
    <row r="1674" spans="3:24">
      <c r="C1674" t="s">
        <v>1675</v>
      </c>
      <c r="D1674" s="26">
        <v>0.39252317849125951</v>
      </c>
      <c r="F1674" s="30"/>
      <c r="H1674" s="34">
        <f t="shared" ref="H1674:H1737" si="60">lambdagorro2*EXP(-lambdagorro2*D1674)</f>
        <v>0.26861279216810002</v>
      </c>
      <c r="I1674" s="35">
        <f t="shared" si="59"/>
        <v>-1.3144843706804386</v>
      </c>
      <c r="N1674" s="30"/>
      <c r="X1674" s="30"/>
    </row>
    <row r="1675" spans="3:24">
      <c r="C1675" t="s">
        <v>1676</v>
      </c>
      <c r="D1675" s="26">
        <v>0.43387739442526307</v>
      </c>
      <c r="F1675" s="30"/>
      <c r="H1675" s="34">
        <f t="shared" si="60"/>
        <v>0.26527374200378057</v>
      </c>
      <c r="I1675" s="35">
        <f t="shared" ref="I1675:I1738" si="61">LN(H1675)</f>
        <v>-1.3269929974680859</v>
      </c>
      <c r="N1675" s="30"/>
      <c r="X1675" s="30"/>
    </row>
    <row r="1676" spans="3:24">
      <c r="C1676" t="s">
        <v>1677</v>
      </c>
      <c r="D1676" s="26">
        <v>0.95652380608418797</v>
      </c>
      <c r="F1676" s="30"/>
      <c r="H1676" s="34">
        <f t="shared" si="60"/>
        <v>0.2264840850291342</v>
      </c>
      <c r="I1676" s="35">
        <f t="shared" si="61"/>
        <v>-1.4850806012997675</v>
      </c>
      <c r="N1676" s="30"/>
      <c r="X1676" s="30"/>
    </row>
    <row r="1677" spans="3:24">
      <c r="C1677" t="s">
        <v>1678</v>
      </c>
      <c r="D1677" s="26">
        <v>0.45005077524842507</v>
      </c>
      <c r="F1677" s="30"/>
      <c r="H1677" s="34">
        <f t="shared" si="60"/>
        <v>0.26397917939608084</v>
      </c>
      <c r="I1677" s="35">
        <f t="shared" si="61"/>
        <v>-1.3318850448698376</v>
      </c>
      <c r="N1677" s="30"/>
      <c r="X1677" s="30"/>
    </row>
    <row r="1678" spans="3:24">
      <c r="C1678" t="s">
        <v>1679</v>
      </c>
      <c r="D1678" s="26">
        <v>3.2712738147811282</v>
      </c>
      <c r="F1678" s="30"/>
      <c r="H1678" s="34">
        <f t="shared" si="60"/>
        <v>0.11245128335183328</v>
      </c>
      <c r="I1678" s="35">
        <f t="shared" si="61"/>
        <v>-2.1852351879977983</v>
      </c>
      <c r="N1678" s="30"/>
      <c r="X1678" s="30"/>
    </row>
    <row r="1679" spans="3:24">
      <c r="C1679" t="s">
        <v>1680</v>
      </c>
      <c r="D1679" s="26">
        <v>2.4737813239028452</v>
      </c>
      <c r="F1679" s="30"/>
      <c r="H1679" s="34">
        <f t="shared" si="60"/>
        <v>0.14312835731213885</v>
      </c>
      <c r="I1679" s="35">
        <f t="shared" si="61"/>
        <v>-1.944013447746032</v>
      </c>
      <c r="N1679" s="30"/>
      <c r="X1679" s="30"/>
    </row>
    <row r="1680" spans="3:24">
      <c r="C1680" t="s">
        <v>1681</v>
      </c>
      <c r="D1680" s="26">
        <v>3.6009844425536315</v>
      </c>
      <c r="F1680" s="30"/>
      <c r="H1680" s="34">
        <f t="shared" si="60"/>
        <v>0.10177767591936317</v>
      </c>
      <c r="I1680" s="35">
        <f t="shared" si="61"/>
        <v>-2.2849644924370103</v>
      </c>
      <c r="N1680" s="30"/>
      <c r="X1680" s="30"/>
    </row>
    <row r="1681" spans="3:24">
      <c r="C1681" t="s">
        <v>1682</v>
      </c>
      <c r="D1681" s="26">
        <v>8.4744414252781591E-2</v>
      </c>
      <c r="F1681" s="30"/>
      <c r="H1681" s="34">
        <f t="shared" si="60"/>
        <v>0.29482040279061228</v>
      </c>
      <c r="I1681" s="35">
        <f t="shared" si="61"/>
        <v>-1.2213889121384029</v>
      </c>
      <c r="N1681" s="30"/>
      <c r="X1681" s="30"/>
    </row>
    <row r="1682" spans="3:24">
      <c r="C1682" t="s">
        <v>1683</v>
      </c>
      <c r="D1682" s="26">
        <v>2.8730886006817182</v>
      </c>
      <c r="F1682" s="30"/>
      <c r="H1682" s="34">
        <f t="shared" si="60"/>
        <v>0.12684441580161265</v>
      </c>
      <c r="I1682" s="35">
        <f t="shared" si="61"/>
        <v>-2.0647940159664473</v>
      </c>
      <c r="N1682" s="30"/>
      <c r="X1682" s="30"/>
    </row>
    <row r="1683" spans="3:24">
      <c r="C1683" t="s">
        <v>1684</v>
      </c>
      <c r="D1683" s="26">
        <v>0.11265318914063588</v>
      </c>
      <c r="F1683" s="30"/>
      <c r="H1683" s="34">
        <f t="shared" si="60"/>
        <v>0.29234208869832101</v>
      </c>
      <c r="I1683" s="35">
        <f t="shared" si="61"/>
        <v>-1.2298306257893101</v>
      </c>
      <c r="N1683" s="30"/>
      <c r="X1683" s="30"/>
    </row>
    <row r="1684" spans="3:24">
      <c r="C1684" t="s">
        <v>1685</v>
      </c>
      <c r="D1684" s="26">
        <v>0.47858260525344298</v>
      </c>
      <c r="F1684" s="30"/>
      <c r="H1684" s="34">
        <f t="shared" si="60"/>
        <v>0.26171079591640206</v>
      </c>
      <c r="I1684" s="35">
        <f t="shared" si="61"/>
        <v>-1.3405152172728383</v>
      </c>
      <c r="N1684" s="30"/>
      <c r="X1684" s="30"/>
    </row>
    <row r="1685" spans="3:24">
      <c r="C1685" t="s">
        <v>1686</v>
      </c>
      <c r="D1685" s="26">
        <v>0.57052893244900837</v>
      </c>
      <c r="F1685" s="30"/>
      <c r="H1685" s="34">
        <f t="shared" si="60"/>
        <v>0.25453251125698084</v>
      </c>
      <c r="I1685" s="35">
        <f t="shared" si="61"/>
        <v>-1.3683267055433375</v>
      </c>
      <c r="N1685" s="30"/>
      <c r="X1685" s="30"/>
    </row>
    <row r="1686" spans="3:24">
      <c r="C1686" t="s">
        <v>1687</v>
      </c>
      <c r="D1686" s="26">
        <v>0.34029223525869806</v>
      </c>
      <c r="F1686" s="30"/>
      <c r="H1686" s="34">
        <f t="shared" si="60"/>
        <v>0.27289018892462541</v>
      </c>
      <c r="I1686" s="35">
        <f t="shared" si="61"/>
        <v>-1.2986858030880666</v>
      </c>
      <c r="N1686" s="30"/>
      <c r="X1686" s="30"/>
    </row>
    <row r="1687" spans="3:24">
      <c r="C1687" t="s">
        <v>1688</v>
      </c>
      <c r="D1687" s="26">
        <v>3.1722270707772107</v>
      </c>
      <c r="F1687" s="30"/>
      <c r="H1687" s="34">
        <f t="shared" si="60"/>
        <v>0.11587120581813659</v>
      </c>
      <c r="I1687" s="35">
        <f t="shared" si="61"/>
        <v>-2.1552759993807578</v>
      </c>
      <c r="N1687" s="30"/>
      <c r="X1687" s="30"/>
    </row>
    <row r="1688" spans="3:24">
      <c r="C1688" t="s">
        <v>1689</v>
      </c>
      <c r="D1688" s="26">
        <v>2.3762782200626731</v>
      </c>
      <c r="F1688" s="30"/>
      <c r="H1688" s="34">
        <f t="shared" si="60"/>
        <v>0.14741240086412452</v>
      </c>
      <c r="I1688" s="35">
        <f t="shared" si="61"/>
        <v>-1.9145211720728497</v>
      </c>
      <c r="N1688" s="30"/>
      <c r="X1688" s="30"/>
    </row>
    <row r="1689" spans="3:24">
      <c r="C1689" t="s">
        <v>1690</v>
      </c>
      <c r="D1689" s="26">
        <v>6.5243583473252</v>
      </c>
      <c r="F1689" s="30"/>
      <c r="H1689" s="34">
        <f t="shared" si="60"/>
        <v>4.203667850650767E-2</v>
      </c>
      <c r="I1689" s="35">
        <f t="shared" si="61"/>
        <v>-3.1692127440274165</v>
      </c>
      <c r="N1689" s="30"/>
      <c r="X1689" s="30"/>
    </row>
    <row r="1690" spans="3:24">
      <c r="C1690" t="s">
        <v>1691</v>
      </c>
      <c r="D1690" s="26">
        <v>7.5074763537913674</v>
      </c>
      <c r="F1690" s="30"/>
      <c r="H1690" s="34">
        <f t="shared" si="60"/>
        <v>3.1223582870772548E-2</v>
      </c>
      <c r="I1690" s="35">
        <f t="shared" si="61"/>
        <v>-3.4665816084432333</v>
      </c>
      <c r="N1690" s="30"/>
      <c r="X1690" s="30"/>
    </row>
    <row r="1691" spans="3:24">
      <c r="C1691" t="s">
        <v>1692</v>
      </c>
      <c r="D1691" s="26">
        <v>7.4077534824405502</v>
      </c>
      <c r="F1691" s="30"/>
      <c r="H1691" s="34">
        <f t="shared" si="60"/>
        <v>3.2179749942411538E-2</v>
      </c>
      <c r="I1691" s="35">
        <f t="shared" si="61"/>
        <v>-3.4364179080381612</v>
      </c>
      <c r="N1691" s="30"/>
      <c r="X1691" s="30"/>
    </row>
    <row r="1692" spans="3:24">
      <c r="C1692" t="s">
        <v>1693</v>
      </c>
      <c r="D1692" s="26">
        <v>0.53290882253880312</v>
      </c>
      <c r="F1692" s="30"/>
      <c r="H1692" s="34">
        <f t="shared" si="60"/>
        <v>0.25744541719461106</v>
      </c>
      <c r="I1692" s="35">
        <f t="shared" si="61"/>
        <v>-1.3569475534073614</v>
      </c>
      <c r="N1692" s="30"/>
      <c r="X1692" s="30"/>
    </row>
    <row r="1693" spans="3:24">
      <c r="C1693" t="s">
        <v>1694</v>
      </c>
      <c r="D1693" s="26">
        <v>8.6256996948820301</v>
      </c>
      <c r="F1693" s="30"/>
      <c r="H1693" s="34">
        <f t="shared" si="60"/>
        <v>2.2263282266594065E-2</v>
      </c>
      <c r="I1693" s="35">
        <f t="shared" si="61"/>
        <v>-3.8048164926751444</v>
      </c>
      <c r="N1693" s="30"/>
      <c r="X1693" s="30"/>
    </row>
    <row r="1694" spans="3:24">
      <c r="C1694" t="s">
        <v>1695</v>
      </c>
      <c r="D1694" s="26">
        <v>0.83681103447404337</v>
      </c>
      <c r="F1694" s="30"/>
      <c r="H1694" s="34">
        <f t="shared" si="60"/>
        <v>0.23483539646776183</v>
      </c>
      <c r="I1694" s="35">
        <f t="shared" si="61"/>
        <v>-1.4488704508237942</v>
      </c>
      <c r="N1694" s="30"/>
      <c r="X1694" s="30"/>
    </row>
    <row r="1695" spans="3:24">
      <c r="C1695" t="s">
        <v>1696</v>
      </c>
      <c r="D1695" s="26">
        <v>1.7177311754671702</v>
      </c>
      <c r="F1695" s="30"/>
      <c r="H1695" s="34">
        <f t="shared" si="60"/>
        <v>0.17990488392961637</v>
      </c>
      <c r="I1695" s="35">
        <f t="shared" si="61"/>
        <v>-1.7153269903696016</v>
      </c>
      <c r="N1695" s="30"/>
      <c r="X1695" s="30"/>
    </row>
    <row r="1696" spans="3:24">
      <c r="C1696" t="s">
        <v>1697</v>
      </c>
      <c r="D1696" s="26">
        <v>1.6530931322350269</v>
      </c>
      <c r="F1696" s="30"/>
      <c r="H1696" s="34">
        <f t="shared" si="60"/>
        <v>0.18345688795641749</v>
      </c>
      <c r="I1696" s="35">
        <f t="shared" si="61"/>
        <v>-1.6957755821077447</v>
      </c>
      <c r="N1696" s="30"/>
      <c r="X1696" s="30"/>
    </row>
    <row r="1697" spans="3:24">
      <c r="C1697" t="s">
        <v>1698</v>
      </c>
      <c r="D1697" s="26">
        <v>5.3630281231117287</v>
      </c>
      <c r="F1697" s="30"/>
      <c r="H1697" s="34">
        <f t="shared" si="60"/>
        <v>5.9728911590474686E-2</v>
      </c>
      <c r="I1697" s="35">
        <f t="shared" si="61"/>
        <v>-2.8179390945624165</v>
      </c>
      <c r="N1697" s="30"/>
      <c r="X1697" s="30"/>
    </row>
    <row r="1698" spans="3:24">
      <c r="C1698" t="s">
        <v>1699</v>
      </c>
      <c r="D1698" s="26">
        <v>2.1953404728866426</v>
      </c>
      <c r="F1698" s="30"/>
      <c r="H1698" s="34">
        <f t="shared" si="60"/>
        <v>0.15570501647211826</v>
      </c>
      <c r="I1698" s="35">
        <f t="shared" si="61"/>
        <v>-1.8597919818293549</v>
      </c>
      <c r="N1698" s="30"/>
      <c r="X1698" s="30"/>
    </row>
    <row r="1699" spans="3:24">
      <c r="C1699" t="s">
        <v>1700</v>
      </c>
      <c r="D1699" s="26">
        <v>5.5176435357433382</v>
      </c>
      <c r="F1699" s="30"/>
      <c r="H1699" s="34">
        <f t="shared" si="60"/>
        <v>5.6999862120227028E-2</v>
      </c>
      <c r="I1699" s="35">
        <f t="shared" si="61"/>
        <v>-2.8647064300938978</v>
      </c>
      <c r="N1699" s="30"/>
      <c r="X1699" s="30"/>
    </row>
    <row r="1700" spans="3:24">
      <c r="C1700" t="s">
        <v>1701</v>
      </c>
      <c r="D1700" s="26">
        <v>1.5049754602923993</v>
      </c>
      <c r="F1700" s="30"/>
      <c r="H1700" s="34">
        <f t="shared" si="60"/>
        <v>0.19186300978499113</v>
      </c>
      <c r="I1700" s="35">
        <f t="shared" si="61"/>
        <v>-1.6509736523131553</v>
      </c>
      <c r="N1700" s="30"/>
      <c r="X1700" s="30"/>
    </row>
    <row r="1701" spans="3:24">
      <c r="C1701" t="s">
        <v>1702</v>
      </c>
      <c r="D1701" s="26">
        <v>0.20008473734085774</v>
      </c>
      <c r="F1701" s="30"/>
      <c r="H1701" s="34">
        <f t="shared" si="60"/>
        <v>0.28471217959611012</v>
      </c>
      <c r="I1701" s="35">
        <f t="shared" si="61"/>
        <v>-1.256276505156195</v>
      </c>
      <c r="N1701" s="30"/>
      <c r="X1701" s="30"/>
    </row>
    <row r="1702" spans="3:24">
      <c r="C1702" t="s">
        <v>1703</v>
      </c>
      <c r="D1702" s="26">
        <v>0.73418411673517026</v>
      </c>
      <c r="F1702" s="30"/>
      <c r="H1702" s="34">
        <f t="shared" si="60"/>
        <v>0.24223950594487242</v>
      </c>
      <c r="I1702" s="35">
        <f t="shared" si="61"/>
        <v>-1.4178283482625751</v>
      </c>
      <c r="N1702" s="30"/>
      <c r="X1702" s="30"/>
    </row>
    <row r="1703" spans="3:24">
      <c r="C1703" t="s">
        <v>1704</v>
      </c>
      <c r="D1703" s="26">
        <v>0.2913490610863998</v>
      </c>
      <c r="F1703" s="30"/>
      <c r="H1703" s="34">
        <f t="shared" si="60"/>
        <v>0.2769601338524002</v>
      </c>
      <c r="I1703" s="35">
        <f t="shared" si="61"/>
        <v>-1.283881704262904</v>
      </c>
      <c r="N1703" s="30"/>
      <c r="X1703" s="30"/>
    </row>
    <row r="1704" spans="3:24">
      <c r="C1704" t="s">
        <v>1705</v>
      </c>
      <c r="D1704" s="26">
        <v>0.14939770899990318</v>
      </c>
      <c r="F1704" s="30"/>
      <c r="H1704" s="34">
        <f t="shared" si="60"/>
        <v>0.2891108982212871</v>
      </c>
      <c r="I1704" s="35">
        <f t="shared" si="61"/>
        <v>-1.2409449336060601</v>
      </c>
      <c r="N1704" s="30"/>
      <c r="X1704" s="30"/>
    </row>
    <row r="1705" spans="3:24">
      <c r="C1705" t="s">
        <v>1706</v>
      </c>
      <c r="D1705" s="26">
        <v>1.1650019591163348</v>
      </c>
      <c r="F1705" s="30"/>
      <c r="H1705" s="34">
        <f t="shared" si="60"/>
        <v>0.21264310485115023</v>
      </c>
      <c r="I1705" s="35">
        <f t="shared" si="61"/>
        <v>-1.5481400826793408</v>
      </c>
      <c r="N1705" s="30"/>
      <c r="X1705" s="30"/>
    </row>
    <row r="1706" spans="3:24">
      <c r="C1706" t="s">
        <v>1707</v>
      </c>
      <c r="D1706" s="26">
        <v>0.7085833389525743</v>
      </c>
      <c r="F1706" s="30"/>
      <c r="H1706" s="34">
        <f t="shared" si="60"/>
        <v>0.24412259371398765</v>
      </c>
      <c r="I1706" s="35">
        <f t="shared" si="61"/>
        <v>-1.4100847466122128</v>
      </c>
      <c r="N1706" s="30"/>
      <c r="X1706" s="30"/>
    </row>
    <row r="1707" spans="3:24">
      <c r="C1707" t="s">
        <v>1708</v>
      </c>
      <c r="D1707" s="26">
        <v>2.6577177770008418</v>
      </c>
      <c r="F1707" s="30"/>
      <c r="H1707" s="34">
        <f t="shared" si="60"/>
        <v>0.13538270323930274</v>
      </c>
      <c r="I1707" s="35">
        <f t="shared" si="61"/>
        <v>-1.9996496723118229</v>
      </c>
      <c r="N1707" s="30"/>
      <c r="X1707" s="30"/>
    </row>
    <row r="1708" spans="3:24">
      <c r="C1708" t="s">
        <v>1709</v>
      </c>
      <c r="D1708" s="26">
        <v>1.5132045844166853</v>
      </c>
      <c r="F1708" s="30"/>
      <c r="H1708" s="34">
        <f t="shared" si="60"/>
        <v>0.19138603620970823</v>
      </c>
      <c r="I1708" s="35">
        <f t="shared" si="61"/>
        <v>-1.6534627586868365</v>
      </c>
      <c r="N1708" s="30"/>
      <c r="X1708" s="30"/>
    </row>
    <row r="1709" spans="3:24">
      <c r="C1709" t="s">
        <v>1710</v>
      </c>
      <c r="D1709" s="26">
        <v>7.2775318259696657</v>
      </c>
      <c r="F1709" s="30"/>
      <c r="H1709" s="34">
        <f t="shared" si="60"/>
        <v>3.3472566704133906E-2</v>
      </c>
      <c r="I1709" s="35">
        <f t="shared" si="61"/>
        <v>-3.3970290799906651</v>
      </c>
      <c r="N1709" s="30"/>
      <c r="X1709" s="30"/>
    </row>
    <row r="1710" spans="3:24">
      <c r="C1710" t="s">
        <v>1711</v>
      </c>
      <c r="D1710" s="26">
        <v>15.434779199808766</v>
      </c>
      <c r="F1710" s="30"/>
      <c r="H1710" s="34">
        <f t="shared" si="60"/>
        <v>2.8387413387206809E-3</v>
      </c>
      <c r="I1710" s="35">
        <f t="shared" si="61"/>
        <v>-5.8643945156383088</v>
      </c>
      <c r="N1710" s="30"/>
      <c r="X1710" s="30"/>
    </row>
    <row r="1711" spans="3:24">
      <c r="C1711" t="s">
        <v>1712</v>
      </c>
      <c r="D1711" s="26">
        <v>4.2490644480999773</v>
      </c>
      <c r="F1711" s="30"/>
      <c r="H1711" s="34">
        <f t="shared" si="60"/>
        <v>8.3660138798500733E-2</v>
      </c>
      <c r="I1711" s="35">
        <f t="shared" si="61"/>
        <v>-2.4809926538910396</v>
      </c>
      <c r="N1711" s="30"/>
      <c r="X1711" s="30"/>
    </row>
    <row r="1712" spans="3:24">
      <c r="C1712" t="s">
        <v>1713</v>
      </c>
      <c r="D1712" s="26">
        <v>0.25903956971618214</v>
      </c>
      <c r="F1712" s="30"/>
      <c r="H1712" s="34">
        <f t="shared" si="60"/>
        <v>0.27968008494428187</v>
      </c>
      <c r="I1712" s="35">
        <f t="shared" si="61"/>
        <v>-1.2741088827954692</v>
      </c>
      <c r="N1712" s="30"/>
      <c r="X1712" s="30"/>
    </row>
    <row r="1713" spans="3:24">
      <c r="C1713" t="s">
        <v>1714</v>
      </c>
      <c r="D1713" s="26">
        <v>2.02856869935541</v>
      </c>
      <c r="F1713" s="30"/>
      <c r="H1713" s="34">
        <f t="shared" si="60"/>
        <v>0.1637609317362734</v>
      </c>
      <c r="I1713" s="35">
        <f t="shared" si="61"/>
        <v>-1.8093476480002388</v>
      </c>
      <c r="N1713" s="30"/>
      <c r="X1713" s="30"/>
    </row>
    <row r="1714" spans="3:24">
      <c r="C1714" t="s">
        <v>1715</v>
      </c>
      <c r="D1714" s="26">
        <v>2.1157943252439457</v>
      </c>
      <c r="F1714" s="30"/>
      <c r="H1714" s="34">
        <f t="shared" si="60"/>
        <v>0.1594968285004742</v>
      </c>
      <c r="I1714" s="35">
        <f t="shared" si="61"/>
        <v>-1.8357312409644935</v>
      </c>
      <c r="N1714" s="30"/>
      <c r="X1714" s="30"/>
    </row>
    <row r="1715" spans="3:24">
      <c r="C1715" t="s">
        <v>1716</v>
      </c>
      <c r="D1715" s="26">
        <v>1.8187140134903375</v>
      </c>
      <c r="F1715" s="30"/>
      <c r="H1715" s="34">
        <f t="shared" si="60"/>
        <v>0.17449279990009905</v>
      </c>
      <c r="I1715" s="35">
        <f t="shared" si="61"/>
        <v>-1.7458717995084108</v>
      </c>
      <c r="N1715" s="30"/>
      <c r="X1715" s="30"/>
    </row>
    <row r="1716" spans="3:24">
      <c r="C1716" t="s">
        <v>1717</v>
      </c>
      <c r="D1716" s="26">
        <v>0.53002086519712388</v>
      </c>
      <c r="F1716" s="30"/>
      <c r="H1716" s="34">
        <f t="shared" si="60"/>
        <v>0.2576704031885102</v>
      </c>
      <c r="I1716" s="35">
        <f t="shared" si="61"/>
        <v>-1.3560740177895334</v>
      </c>
      <c r="N1716" s="30"/>
      <c r="X1716" s="30"/>
    </row>
    <row r="1717" spans="3:24">
      <c r="C1717" t="s">
        <v>1718</v>
      </c>
      <c r="D1717" s="26">
        <v>0.50423005871237014</v>
      </c>
      <c r="F1717" s="30"/>
      <c r="H1717" s="34">
        <f t="shared" si="60"/>
        <v>0.2596883717132748</v>
      </c>
      <c r="I1717" s="35">
        <f t="shared" si="61"/>
        <v>-1.3482729371600501</v>
      </c>
      <c r="N1717" s="30"/>
      <c r="X1717" s="30"/>
    </row>
    <row r="1718" spans="3:24">
      <c r="C1718" t="s">
        <v>1719</v>
      </c>
      <c r="D1718" s="26">
        <v>4.0363494170740148</v>
      </c>
      <c r="F1718" s="30"/>
      <c r="H1718" s="34">
        <f t="shared" si="60"/>
        <v>8.9219859701603052E-2</v>
      </c>
      <c r="I1718" s="35">
        <f t="shared" si="61"/>
        <v>-2.4166516217826599</v>
      </c>
      <c r="N1718" s="30"/>
      <c r="X1718" s="30"/>
    </row>
    <row r="1719" spans="3:24">
      <c r="C1719" t="s">
        <v>1720</v>
      </c>
      <c r="D1719" s="26">
        <v>0.91037770172133436</v>
      </c>
      <c r="F1719" s="30"/>
      <c r="H1719" s="34">
        <f t="shared" si="60"/>
        <v>0.22966752786618266</v>
      </c>
      <c r="I1719" s="35">
        <f t="shared" si="61"/>
        <v>-1.4711225468634328</v>
      </c>
      <c r="N1719" s="30"/>
      <c r="X1719" s="30"/>
    </row>
    <row r="1720" spans="3:24">
      <c r="C1720" t="s">
        <v>1721</v>
      </c>
      <c r="D1720" s="26">
        <v>3.4007842183183974</v>
      </c>
      <c r="F1720" s="30"/>
      <c r="H1720" s="34">
        <f t="shared" si="60"/>
        <v>0.10813131837095552</v>
      </c>
      <c r="I1720" s="35">
        <f t="shared" si="61"/>
        <v>-2.2244088796366537</v>
      </c>
      <c r="N1720" s="30"/>
      <c r="X1720" s="30"/>
    </row>
    <row r="1721" spans="3:24">
      <c r="C1721" t="s">
        <v>1722</v>
      </c>
      <c r="D1721" s="26">
        <v>0.28411612308591527</v>
      </c>
      <c r="F1721" s="30"/>
      <c r="H1721" s="34">
        <f t="shared" si="60"/>
        <v>0.27756672630819479</v>
      </c>
      <c r="I1721" s="35">
        <f t="shared" si="61"/>
        <v>-1.2816939195356916</v>
      </c>
      <c r="N1721" s="30"/>
      <c r="X1721" s="30"/>
    </row>
    <row r="1722" spans="3:24">
      <c r="C1722" t="s">
        <v>1723</v>
      </c>
      <c r="D1722" s="26">
        <v>0.55897801241421519</v>
      </c>
      <c r="F1722" s="30"/>
      <c r="H1722" s="34">
        <f t="shared" si="60"/>
        <v>0.25542336946963401</v>
      </c>
      <c r="I1722" s="35">
        <f t="shared" si="61"/>
        <v>-1.3648328381224253</v>
      </c>
      <c r="N1722" s="30"/>
      <c r="X1722" s="30"/>
    </row>
    <row r="1723" spans="3:24">
      <c r="C1723" t="s">
        <v>1724</v>
      </c>
      <c r="D1723" s="26">
        <v>0.28706597221874541</v>
      </c>
      <c r="F1723" s="30"/>
      <c r="H1723" s="34">
        <f t="shared" si="60"/>
        <v>0.27731917608886991</v>
      </c>
      <c r="I1723" s="35">
        <f t="shared" si="61"/>
        <v>-1.282586175888498</v>
      </c>
      <c r="N1723" s="30"/>
      <c r="X1723" s="30"/>
    </row>
    <row r="1724" spans="3:24">
      <c r="C1724" t="s">
        <v>1725</v>
      </c>
      <c r="D1724" s="26">
        <v>2.3034689718563546</v>
      </c>
      <c r="F1724" s="30"/>
      <c r="H1724" s="34">
        <f t="shared" si="60"/>
        <v>0.15069487580533025</v>
      </c>
      <c r="I1724" s="35">
        <f t="shared" si="61"/>
        <v>-1.8924981765466995</v>
      </c>
      <c r="N1724" s="30"/>
      <c r="X1724" s="30"/>
    </row>
    <row r="1725" spans="3:24">
      <c r="C1725" t="s">
        <v>1726</v>
      </c>
      <c r="D1725" s="26">
        <v>0.77860552421678153</v>
      </c>
      <c r="F1725" s="30"/>
      <c r="H1725" s="34">
        <f t="shared" si="60"/>
        <v>0.23900645367779599</v>
      </c>
      <c r="I1725" s="35">
        <f t="shared" si="61"/>
        <v>-1.4312647245792298</v>
      </c>
      <c r="N1725" s="30"/>
      <c r="X1725" s="30"/>
    </row>
    <row r="1726" spans="3:24">
      <c r="C1726" t="s">
        <v>1727</v>
      </c>
      <c r="D1726" s="26">
        <v>8.9153910570607238</v>
      </c>
      <c r="F1726" s="30"/>
      <c r="H1726" s="34">
        <f t="shared" si="60"/>
        <v>2.0395500630961905E-2</v>
      </c>
      <c r="I1726" s="35">
        <f t="shared" si="61"/>
        <v>-3.892440959764095</v>
      </c>
      <c r="N1726" s="30"/>
      <c r="X1726" s="30"/>
    </row>
    <row r="1727" spans="3:24">
      <c r="C1727" t="s">
        <v>1728</v>
      </c>
      <c r="D1727" s="26">
        <v>1.9127929035439433</v>
      </c>
      <c r="F1727" s="30"/>
      <c r="H1727" s="34">
        <f t="shared" si="60"/>
        <v>0.1695973237946117</v>
      </c>
      <c r="I1727" s="35">
        <f t="shared" si="61"/>
        <v>-1.7743283352617349</v>
      </c>
      <c r="N1727" s="30"/>
      <c r="X1727" s="30"/>
    </row>
    <row r="1728" spans="3:24">
      <c r="C1728" t="s">
        <v>1729</v>
      </c>
      <c r="D1728" s="26">
        <v>1.5474715916165394</v>
      </c>
      <c r="F1728" s="30"/>
      <c r="H1728" s="34">
        <f t="shared" si="60"/>
        <v>0.18941257998444028</v>
      </c>
      <c r="I1728" s="35">
        <f t="shared" si="61"/>
        <v>-1.6638276802434839</v>
      </c>
      <c r="N1728" s="30"/>
      <c r="X1728" s="30"/>
    </row>
    <row r="1729" spans="3:24">
      <c r="C1729" t="s">
        <v>1730</v>
      </c>
      <c r="D1729" s="26">
        <v>7.4473181698870627</v>
      </c>
      <c r="F1729" s="30"/>
      <c r="H1729" s="34">
        <f t="shared" si="60"/>
        <v>3.1796939157104895E-2</v>
      </c>
      <c r="I1729" s="35">
        <f t="shared" si="61"/>
        <v>-3.4483852467498455</v>
      </c>
      <c r="N1729" s="30"/>
      <c r="X1729" s="30"/>
    </row>
    <row r="1730" spans="3:24">
      <c r="C1730" t="s">
        <v>1731</v>
      </c>
      <c r="D1730" s="26">
        <v>1.5060438378805574</v>
      </c>
      <c r="F1730" s="30"/>
      <c r="H1730" s="34">
        <f t="shared" si="60"/>
        <v>0.1918010177782708</v>
      </c>
      <c r="I1730" s="35">
        <f t="shared" si="61"/>
        <v>-1.6512968100908263</v>
      </c>
      <c r="N1730" s="30"/>
      <c r="X1730" s="30"/>
    </row>
    <row r="1731" spans="3:24">
      <c r="C1731" t="s">
        <v>1732</v>
      </c>
      <c r="D1731" s="26">
        <v>0.19416058559435276</v>
      </c>
      <c r="F1731" s="30"/>
      <c r="H1731" s="34">
        <f t="shared" si="60"/>
        <v>0.28522281536223199</v>
      </c>
      <c r="I1731" s="35">
        <f t="shared" si="61"/>
        <v>-1.2544845958778599</v>
      </c>
      <c r="N1731" s="30"/>
      <c r="X1731" s="30"/>
    </row>
    <row r="1732" spans="3:24">
      <c r="C1732" t="s">
        <v>1733</v>
      </c>
      <c r="D1732" s="26">
        <v>0.82838222890871827</v>
      </c>
      <c r="F1732" s="30"/>
      <c r="H1732" s="34">
        <f t="shared" si="60"/>
        <v>0.23543487436231142</v>
      </c>
      <c r="I1732" s="35">
        <f t="shared" si="61"/>
        <v>-1.4463209457563895</v>
      </c>
      <c r="N1732" s="30"/>
      <c r="X1732" s="30"/>
    </row>
    <row r="1733" spans="3:24">
      <c r="C1733" t="s">
        <v>1734</v>
      </c>
      <c r="D1733" s="26">
        <v>0.7075872519453873</v>
      </c>
      <c r="F1733" s="30"/>
      <c r="H1733" s="34">
        <f t="shared" si="60"/>
        <v>0.24419615689842239</v>
      </c>
      <c r="I1733" s="35">
        <f t="shared" si="61"/>
        <v>-1.4097834549460666</v>
      </c>
      <c r="N1733" s="30"/>
      <c r="X1733" s="30"/>
    </row>
    <row r="1734" spans="3:24">
      <c r="C1734" t="s">
        <v>1735</v>
      </c>
      <c r="D1734" s="26">
        <v>2.5637668393593995</v>
      </c>
      <c r="F1734" s="30"/>
      <c r="H1734" s="34">
        <f t="shared" si="60"/>
        <v>0.13928517358565132</v>
      </c>
      <c r="I1734" s="35">
        <f t="shared" si="61"/>
        <v>-1.9712318389963079</v>
      </c>
      <c r="N1734" s="30"/>
      <c r="X1734" s="30"/>
    </row>
    <row r="1735" spans="3:24">
      <c r="C1735" t="s">
        <v>1736</v>
      </c>
      <c r="D1735" s="26">
        <v>5.6071937485750283</v>
      </c>
      <c r="F1735" s="30"/>
      <c r="H1735" s="34">
        <f t="shared" si="60"/>
        <v>5.5476645251432324E-2</v>
      </c>
      <c r="I1735" s="35">
        <f t="shared" si="61"/>
        <v>-2.8917931530740559</v>
      </c>
      <c r="N1735" s="30"/>
      <c r="X1735" s="30"/>
    </row>
    <row r="1736" spans="3:24">
      <c r="C1736" t="s">
        <v>1737</v>
      </c>
      <c r="D1736" s="26">
        <v>0.89217296741637186</v>
      </c>
      <c r="F1736" s="30"/>
      <c r="H1736" s="34">
        <f t="shared" si="60"/>
        <v>0.23093567618508912</v>
      </c>
      <c r="I1736" s="35">
        <f t="shared" si="61"/>
        <v>-1.4656160653101986</v>
      </c>
      <c r="N1736" s="30"/>
      <c r="X1736" s="30"/>
    </row>
    <row r="1737" spans="3:24">
      <c r="C1737" t="s">
        <v>1738</v>
      </c>
      <c r="D1737" s="26">
        <v>15.411128418683282</v>
      </c>
      <c r="F1737" s="30"/>
      <c r="H1737" s="34">
        <f t="shared" si="60"/>
        <v>2.8591218701266609E-3</v>
      </c>
      <c r="I1737" s="35">
        <f t="shared" si="61"/>
        <v>-5.8572407397135731</v>
      </c>
      <c r="N1737" s="30"/>
      <c r="X1737" s="30"/>
    </row>
    <row r="1738" spans="3:24">
      <c r="C1738" t="s">
        <v>1739</v>
      </c>
      <c r="D1738" s="26">
        <v>1.9496162525443015</v>
      </c>
      <c r="F1738" s="30"/>
      <c r="H1738" s="34">
        <f t="shared" ref="H1738:H1801" si="62">lambdagorro2*EXP(-lambdagorro2*D1738)</f>
        <v>0.16771880411654658</v>
      </c>
      <c r="I1738" s="35">
        <f t="shared" si="61"/>
        <v>-1.7854664869426142</v>
      </c>
      <c r="N1738" s="30"/>
      <c r="X1738" s="30"/>
    </row>
    <row r="1739" spans="3:24">
      <c r="C1739" t="s">
        <v>1740</v>
      </c>
      <c r="D1739" s="26">
        <v>5.2308407783192257</v>
      </c>
      <c r="F1739" s="30"/>
      <c r="H1739" s="34">
        <f t="shared" si="62"/>
        <v>6.2165462765944611E-2</v>
      </c>
      <c r="I1739" s="35">
        <f t="shared" ref="I1739:I1802" si="63">LN(H1739)</f>
        <v>-2.777955694449155</v>
      </c>
      <c r="N1739" s="30"/>
      <c r="X1739" s="30"/>
    </row>
    <row r="1740" spans="3:24">
      <c r="C1740" t="s">
        <v>1741</v>
      </c>
      <c r="D1740" s="26">
        <v>0.54217080577564125</v>
      </c>
      <c r="F1740" s="30"/>
      <c r="H1740" s="34">
        <f t="shared" si="62"/>
        <v>0.25672518787112591</v>
      </c>
      <c r="I1740" s="35">
        <f t="shared" si="63"/>
        <v>-1.3597490740989384</v>
      </c>
      <c r="N1740" s="30"/>
      <c r="X1740" s="30"/>
    </row>
    <row r="1741" spans="3:24">
      <c r="C1741" t="s">
        <v>1742</v>
      </c>
      <c r="D1741" s="26">
        <v>2.1630453047845797</v>
      </c>
      <c r="F1741" s="30"/>
      <c r="H1741" s="34">
        <f t="shared" si="62"/>
        <v>0.15723347241634114</v>
      </c>
      <c r="I1741" s="35">
        <f t="shared" si="63"/>
        <v>-1.8500234927960306</v>
      </c>
      <c r="N1741" s="30"/>
      <c r="X1741" s="30"/>
    </row>
    <row r="1742" spans="3:24">
      <c r="C1742" t="s">
        <v>1743</v>
      </c>
      <c r="D1742" s="26">
        <v>2.6716406719370931</v>
      </c>
      <c r="F1742" s="30"/>
      <c r="H1742" s="34">
        <f t="shared" si="62"/>
        <v>0.13481376069145398</v>
      </c>
      <c r="I1742" s="35">
        <f t="shared" si="63"/>
        <v>-2.0038610034331561</v>
      </c>
      <c r="N1742" s="30"/>
      <c r="X1742" s="30"/>
    </row>
    <row r="1743" spans="3:24">
      <c r="C1743" t="s">
        <v>1744</v>
      </c>
      <c r="D1743" s="26">
        <v>21.32605332861619</v>
      </c>
      <c r="F1743" s="30"/>
      <c r="H1743" s="34">
        <f t="shared" si="62"/>
        <v>4.7778050363458306E-4</v>
      </c>
      <c r="I1743" s="35">
        <f t="shared" si="63"/>
        <v>-7.6463591283534296</v>
      </c>
      <c r="N1743" s="30"/>
      <c r="X1743" s="30"/>
    </row>
    <row r="1744" spans="3:24">
      <c r="C1744" t="s">
        <v>1745</v>
      </c>
      <c r="D1744" s="26">
        <v>0.9357548927904078</v>
      </c>
      <c r="F1744" s="30"/>
      <c r="H1744" s="34">
        <f t="shared" si="62"/>
        <v>0.22791135509582858</v>
      </c>
      <c r="I1744" s="35">
        <f t="shared" si="63"/>
        <v>-1.4787985190668096</v>
      </c>
      <c r="N1744" s="30"/>
      <c r="X1744" s="30"/>
    </row>
    <row r="1745" spans="3:24">
      <c r="C1745" t="s">
        <v>1746</v>
      </c>
      <c r="D1745" s="26">
        <v>1.2619965111703946</v>
      </c>
      <c r="F1745" s="30"/>
      <c r="H1745" s="34">
        <f t="shared" si="62"/>
        <v>0.20649511273085075</v>
      </c>
      <c r="I1745" s="35">
        <f t="shared" si="63"/>
        <v>-1.5774785340240718</v>
      </c>
      <c r="N1745" s="30"/>
      <c r="X1745" s="30"/>
    </row>
    <row r="1746" spans="3:24">
      <c r="C1746" t="s">
        <v>1747</v>
      </c>
      <c r="D1746" s="26">
        <v>8.4760451360337239</v>
      </c>
      <c r="F1746" s="30"/>
      <c r="H1746" s="34">
        <f t="shared" si="62"/>
        <v>2.3294227575841011E-2</v>
      </c>
      <c r="I1746" s="35">
        <f t="shared" si="63"/>
        <v>-3.7595496926301157</v>
      </c>
      <c r="N1746" s="30"/>
      <c r="X1746" s="30"/>
    </row>
    <row r="1747" spans="3:24">
      <c r="C1747" t="s">
        <v>1748</v>
      </c>
      <c r="D1747" s="26">
        <v>0.70363589115853797</v>
      </c>
      <c r="F1747" s="30"/>
      <c r="H1747" s="34">
        <f t="shared" si="62"/>
        <v>0.24448819190373142</v>
      </c>
      <c r="I1747" s="35">
        <f t="shared" si="63"/>
        <v>-1.4085882661057094</v>
      </c>
      <c r="N1747" s="30"/>
      <c r="X1747" s="30"/>
    </row>
    <row r="1748" spans="3:24">
      <c r="C1748" t="s">
        <v>1749</v>
      </c>
      <c r="D1748" s="26">
        <v>0.61720322485889911</v>
      </c>
      <c r="F1748" s="30"/>
      <c r="H1748" s="34">
        <f t="shared" si="62"/>
        <v>0.25096431436790756</v>
      </c>
      <c r="I1748" s="35">
        <f t="shared" si="63"/>
        <v>-1.3824445237910483</v>
      </c>
      <c r="N1748" s="30"/>
      <c r="X1748" s="30"/>
    </row>
    <row r="1749" spans="3:24">
      <c r="C1749" t="s">
        <v>1750</v>
      </c>
      <c r="D1749" s="26">
        <v>1.0637930504206006</v>
      </c>
      <c r="F1749" s="30"/>
      <c r="H1749" s="34">
        <f t="shared" si="62"/>
        <v>0.21925345430491655</v>
      </c>
      <c r="I1749" s="35">
        <f t="shared" si="63"/>
        <v>-1.5175268927574141</v>
      </c>
      <c r="N1749" s="30"/>
      <c r="X1749" s="30"/>
    </row>
    <row r="1750" spans="3:24">
      <c r="C1750" t="s">
        <v>1751</v>
      </c>
      <c r="D1750" s="26">
        <v>16.157258911445236</v>
      </c>
      <c r="F1750" s="30"/>
      <c r="H1750" s="34">
        <f t="shared" si="62"/>
        <v>2.2814895298393025E-3</v>
      </c>
      <c r="I1750" s="35">
        <f t="shared" si="63"/>
        <v>-6.0829267467639099</v>
      </c>
      <c r="N1750" s="30"/>
      <c r="X1750" s="30"/>
    </row>
    <row r="1751" spans="3:24">
      <c r="C1751" t="s">
        <v>1752</v>
      </c>
      <c r="D1751" s="26">
        <v>2.7939079087695409</v>
      </c>
      <c r="F1751" s="30"/>
      <c r="H1751" s="34">
        <f t="shared" si="62"/>
        <v>0.12991903679668104</v>
      </c>
      <c r="I1751" s="35">
        <f t="shared" si="63"/>
        <v>-2.0408438164149012</v>
      </c>
      <c r="N1751" s="30"/>
      <c r="X1751" s="30"/>
    </row>
    <row r="1752" spans="3:24">
      <c r="C1752" t="s">
        <v>1753</v>
      </c>
      <c r="D1752" s="26">
        <v>0.8638538255304592</v>
      </c>
      <c r="F1752" s="30"/>
      <c r="H1752" s="34">
        <f t="shared" si="62"/>
        <v>0.23292233065904902</v>
      </c>
      <c r="I1752" s="35">
        <f t="shared" si="63"/>
        <v>-1.4570502257991165</v>
      </c>
      <c r="N1752" s="30"/>
      <c r="X1752" s="30"/>
    </row>
    <row r="1753" spans="3:24">
      <c r="C1753" t="s">
        <v>1754</v>
      </c>
      <c r="D1753" s="26">
        <v>3.4134210986012867</v>
      </c>
      <c r="F1753" s="30"/>
      <c r="H1753" s="34">
        <f t="shared" si="62"/>
        <v>0.10771879223764043</v>
      </c>
      <c r="I1753" s="35">
        <f t="shared" si="63"/>
        <v>-2.2282312231546912</v>
      </c>
      <c r="N1753" s="30"/>
      <c r="X1753" s="30"/>
    </row>
    <row r="1754" spans="3:24">
      <c r="C1754" t="s">
        <v>1755</v>
      </c>
      <c r="D1754" s="26">
        <v>0.94592629222975255</v>
      </c>
      <c r="F1754" s="30"/>
      <c r="H1754" s="34">
        <f t="shared" si="62"/>
        <v>0.22721124133522808</v>
      </c>
      <c r="I1754" s="35">
        <f t="shared" si="63"/>
        <v>-1.4818751156512522</v>
      </c>
      <c r="N1754" s="30"/>
      <c r="X1754" s="30"/>
    </row>
    <row r="1755" spans="3:24">
      <c r="C1755" t="s">
        <v>1756</v>
      </c>
      <c r="D1755" s="26">
        <v>2.5034499177444691</v>
      </c>
      <c r="F1755" s="30"/>
      <c r="H1755" s="34">
        <f t="shared" si="62"/>
        <v>0.14184966731291859</v>
      </c>
      <c r="I1755" s="35">
        <f t="shared" si="63"/>
        <v>-1.9529874630742738</v>
      </c>
      <c r="N1755" s="30"/>
      <c r="X1755" s="30"/>
    </row>
    <row r="1756" spans="3:24">
      <c r="C1756" t="s">
        <v>1757</v>
      </c>
      <c r="D1756" s="26">
        <v>1.8809409407292297</v>
      </c>
      <c r="F1756" s="30"/>
      <c r="H1756" s="34">
        <f t="shared" si="62"/>
        <v>0.17123919394902687</v>
      </c>
      <c r="I1756" s="35">
        <f t="shared" si="63"/>
        <v>-1.7646939048583363</v>
      </c>
      <c r="N1756" s="30"/>
      <c r="X1756" s="30"/>
    </row>
    <row r="1757" spans="3:24">
      <c r="C1757" t="s">
        <v>1758</v>
      </c>
      <c r="D1757" s="26">
        <v>5.0238512988874042</v>
      </c>
      <c r="F1757" s="30"/>
      <c r="H1757" s="34">
        <f t="shared" si="62"/>
        <v>6.6182016965519563E-2</v>
      </c>
      <c r="I1757" s="35">
        <f t="shared" si="63"/>
        <v>-2.7153464999884491</v>
      </c>
      <c r="N1757" s="30"/>
      <c r="X1757" s="30"/>
    </row>
    <row r="1758" spans="3:24">
      <c r="C1758" t="s">
        <v>1759</v>
      </c>
      <c r="D1758" s="26">
        <v>0.28659325674782599</v>
      </c>
      <c r="F1758" s="30"/>
      <c r="H1758" s="34">
        <f t="shared" si="62"/>
        <v>0.27735883133138506</v>
      </c>
      <c r="I1758" s="35">
        <f t="shared" si="63"/>
        <v>-1.2824431911584302</v>
      </c>
      <c r="N1758" s="30"/>
      <c r="X1758" s="30"/>
    </row>
    <row r="1759" spans="3:24">
      <c r="C1759" t="s">
        <v>1760</v>
      </c>
      <c r="D1759" s="26">
        <v>2.932474262304638</v>
      </c>
      <c r="F1759" s="30"/>
      <c r="H1759" s="34">
        <f t="shared" si="62"/>
        <v>0.12458629024861886</v>
      </c>
      <c r="I1759" s="35">
        <f t="shared" si="63"/>
        <v>-2.0827567087899332</v>
      </c>
      <c r="N1759" s="30"/>
      <c r="X1759" s="30"/>
    </row>
    <row r="1760" spans="3:24">
      <c r="C1760" t="s">
        <v>1761</v>
      </c>
      <c r="D1760" s="26">
        <v>0.68913556400058651</v>
      </c>
      <c r="F1760" s="30"/>
      <c r="H1760" s="34">
        <f t="shared" si="62"/>
        <v>0.24556286972764577</v>
      </c>
      <c r="I1760" s="35">
        <f t="shared" si="63"/>
        <v>-1.4042022760289767</v>
      </c>
      <c r="N1760" s="30"/>
      <c r="X1760" s="30"/>
    </row>
    <row r="1761" spans="3:24">
      <c r="C1761" t="s">
        <v>1762</v>
      </c>
      <c r="D1761" s="26">
        <v>1.7558712007514865</v>
      </c>
      <c r="F1761" s="30"/>
      <c r="H1761" s="34">
        <f t="shared" si="62"/>
        <v>0.17784135252957012</v>
      </c>
      <c r="I1761" s="35">
        <f t="shared" si="63"/>
        <v>-1.7268634040381452</v>
      </c>
      <c r="N1761" s="30"/>
      <c r="X1761" s="30"/>
    </row>
    <row r="1762" spans="3:24">
      <c r="C1762" t="s">
        <v>1763</v>
      </c>
      <c r="D1762" s="26">
        <v>1.3826516549028205</v>
      </c>
      <c r="F1762" s="30"/>
      <c r="H1762" s="34">
        <f t="shared" si="62"/>
        <v>0.19909489099410196</v>
      </c>
      <c r="I1762" s="35">
        <f t="shared" si="63"/>
        <v>-1.6139737287429707</v>
      </c>
      <c r="N1762" s="30"/>
      <c r="X1762" s="30"/>
    </row>
    <row r="1763" spans="3:24">
      <c r="C1763" t="s">
        <v>1764</v>
      </c>
      <c r="D1763" s="26">
        <v>0.84330383026140965</v>
      </c>
      <c r="F1763" s="30"/>
      <c r="H1763" s="34">
        <f t="shared" si="62"/>
        <v>0.23437465345505124</v>
      </c>
      <c r="I1763" s="35">
        <f t="shared" si="63"/>
        <v>-1.4508343608503362</v>
      </c>
      <c r="N1763" s="30"/>
      <c r="X1763" s="30"/>
    </row>
    <row r="1764" spans="3:24">
      <c r="C1764" t="s">
        <v>1765</v>
      </c>
      <c r="D1764" s="26">
        <v>0.84246911344155995</v>
      </c>
      <c r="F1764" s="30"/>
      <c r="H1764" s="34">
        <f t="shared" si="62"/>
        <v>0.23443383611469371</v>
      </c>
      <c r="I1764" s="35">
        <f t="shared" si="63"/>
        <v>-1.4505818796718868</v>
      </c>
      <c r="N1764" s="30"/>
      <c r="X1764" s="30"/>
    </row>
    <row r="1765" spans="3:24">
      <c r="C1765" t="s">
        <v>1766</v>
      </c>
      <c r="D1765" s="26">
        <v>0.58914469348307319</v>
      </c>
      <c r="F1765" s="30"/>
      <c r="H1765" s="34">
        <f t="shared" si="62"/>
        <v>0.25310331535887182</v>
      </c>
      <c r="I1765" s="35">
        <f t="shared" si="63"/>
        <v>-1.3739575125090593</v>
      </c>
      <c r="N1765" s="30"/>
      <c r="X1765" s="30"/>
    </row>
    <row r="1766" spans="3:24">
      <c r="C1766" t="s">
        <v>1767</v>
      </c>
      <c r="D1766" s="26">
        <v>4.8489588798501195</v>
      </c>
      <c r="F1766" s="30"/>
      <c r="H1766" s="34">
        <f t="shared" si="62"/>
        <v>6.9777346410612562E-2</v>
      </c>
      <c r="I1766" s="35">
        <f t="shared" si="63"/>
        <v>-2.6624458718827806</v>
      </c>
      <c r="N1766" s="30"/>
      <c r="X1766" s="30"/>
    </row>
    <row r="1767" spans="3:24">
      <c r="C1767" t="s">
        <v>1768</v>
      </c>
      <c r="D1767" s="26">
        <v>3.5596984541496801</v>
      </c>
      <c r="F1767" s="30"/>
      <c r="H1767" s="34">
        <f t="shared" si="62"/>
        <v>0.10305664372988098</v>
      </c>
      <c r="I1767" s="35">
        <f t="shared" si="63"/>
        <v>-2.272476502788547</v>
      </c>
      <c r="N1767" s="30"/>
      <c r="X1767" s="30"/>
    </row>
    <row r="1768" spans="3:24">
      <c r="C1768" t="s">
        <v>1769</v>
      </c>
      <c r="D1768" s="26">
        <v>0.20027221712596627</v>
      </c>
      <c r="F1768" s="30"/>
      <c r="H1768" s="34">
        <f t="shared" si="62"/>
        <v>0.28469603459708964</v>
      </c>
      <c r="I1768" s="35">
        <f t="shared" si="63"/>
        <v>-1.2563332131509952</v>
      </c>
      <c r="N1768" s="30"/>
      <c r="X1768" s="30"/>
    </row>
    <row r="1769" spans="3:24">
      <c r="C1769" t="s">
        <v>1770</v>
      </c>
      <c r="D1769" s="26">
        <v>0.58609212410406231</v>
      </c>
      <c r="F1769" s="30"/>
      <c r="H1769" s="34">
        <f t="shared" si="62"/>
        <v>0.25333712032655453</v>
      </c>
      <c r="I1769" s="35">
        <f t="shared" si="63"/>
        <v>-1.3730341858241479</v>
      </c>
      <c r="N1769" s="30"/>
      <c r="X1769" s="30"/>
    </row>
    <row r="1770" spans="3:24">
      <c r="C1770" t="s">
        <v>1771</v>
      </c>
      <c r="D1770" s="26">
        <v>8.8692276800772234</v>
      </c>
      <c r="F1770" s="30"/>
      <c r="H1770" s="34">
        <f t="shared" si="62"/>
        <v>2.0682286270474411E-2</v>
      </c>
      <c r="I1770" s="35">
        <f t="shared" si="63"/>
        <v>-3.8784776807875185</v>
      </c>
      <c r="N1770" s="30"/>
      <c r="X1770" s="30"/>
    </row>
    <row r="1771" spans="3:24">
      <c r="C1771" t="s">
        <v>1772</v>
      </c>
      <c r="D1771" s="26">
        <v>1.1345441853448501</v>
      </c>
      <c r="F1771" s="30"/>
      <c r="H1771" s="34">
        <f t="shared" si="62"/>
        <v>0.21461117855420953</v>
      </c>
      <c r="I1771" s="35">
        <f t="shared" si="63"/>
        <v>-1.5389273599548161</v>
      </c>
      <c r="N1771" s="30"/>
      <c r="X1771" s="30"/>
    </row>
    <row r="1772" spans="3:24">
      <c r="C1772" t="s">
        <v>1773</v>
      </c>
      <c r="D1772" s="26">
        <v>1.8177907319673856</v>
      </c>
      <c r="F1772" s="30"/>
      <c r="H1772" s="34">
        <f t="shared" si="62"/>
        <v>0.17454153727614349</v>
      </c>
      <c r="I1772" s="35">
        <f t="shared" si="63"/>
        <v>-1.7455925296992825</v>
      </c>
      <c r="N1772" s="30"/>
      <c r="X1772" s="30"/>
    </row>
    <row r="1773" spans="3:24">
      <c r="C1773" t="s">
        <v>1774</v>
      </c>
      <c r="D1773" s="26">
        <v>15.679081838452104</v>
      </c>
      <c r="F1773" s="30"/>
      <c r="H1773" s="34">
        <f t="shared" si="62"/>
        <v>2.6365342266006751E-3</v>
      </c>
      <c r="I1773" s="35">
        <f t="shared" si="63"/>
        <v>-5.9382900172457829</v>
      </c>
      <c r="N1773" s="30"/>
      <c r="X1773" s="30"/>
    </row>
    <row r="1774" spans="3:24">
      <c r="C1774" t="s">
        <v>1775</v>
      </c>
      <c r="D1774" s="26">
        <v>0.20828538248200695</v>
      </c>
      <c r="F1774" s="30"/>
      <c r="H1774" s="34">
        <f t="shared" si="62"/>
        <v>0.2840068284300083</v>
      </c>
      <c r="I1774" s="35">
        <f t="shared" si="63"/>
        <v>-1.2587569973423429</v>
      </c>
      <c r="N1774" s="30"/>
      <c r="X1774" s="30"/>
    </row>
    <row r="1775" spans="3:24">
      <c r="C1775" t="s">
        <v>1776</v>
      </c>
      <c r="D1775" s="26">
        <v>3.4190421381760538</v>
      </c>
      <c r="F1775" s="30"/>
      <c r="H1775" s="34">
        <f t="shared" si="62"/>
        <v>0.10753580162328798</v>
      </c>
      <c r="I1775" s="35">
        <f t="shared" si="63"/>
        <v>-2.229931448503216</v>
      </c>
      <c r="N1775" s="30"/>
      <c r="X1775" s="30"/>
    </row>
    <row r="1776" spans="3:24">
      <c r="C1776" t="s">
        <v>1777</v>
      </c>
      <c r="D1776" s="26">
        <v>4.1047544680749413</v>
      </c>
      <c r="F1776" s="30"/>
      <c r="H1776" s="34">
        <f t="shared" si="62"/>
        <v>8.7392793263504479E-2</v>
      </c>
      <c r="I1776" s="35">
        <f t="shared" si="63"/>
        <v>-2.4373424566597155</v>
      </c>
      <c r="N1776" s="30"/>
      <c r="X1776" s="30"/>
    </row>
    <row r="1777" spans="3:24">
      <c r="C1777" t="s">
        <v>1778</v>
      </c>
      <c r="D1777" s="26">
        <v>2.5828375061657689</v>
      </c>
      <c r="F1777" s="30"/>
      <c r="H1777" s="34">
        <f t="shared" si="62"/>
        <v>0.138484033207738</v>
      </c>
      <c r="I1777" s="35">
        <f t="shared" si="63"/>
        <v>-1.9770002436990628</v>
      </c>
      <c r="N1777" s="30"/>
      <c r="X1777" s="30"/>
    </row>
    <row r="1778" spans="3:24">
      <c r="C1778" t="s">
        <v>1779</v>
      </c>
      <c r="D1778" s="26">
        <v>4.3289766853200016</v>
      </c>
      <c r="F1778" s="30"/>
      <c r="H1778" s="34">
        <f t="shared" si="62"/>
        <v>8.166219384974617E-2</v>
      </c>
      <c r="I1778" s="35">
        <f t="shared" si="63"/>
        <v>-2.5051641277921881</v>
      </c>
      <c r="N1778" s="30"/>
      <c r="X1778" s="30"/>
    </row>
    <row r="1779" spans="3:24">
      <c r="C1779" t="s">
        <v>1780</v>
      </c>
      <c r="D1779" s="26">
        <v>3.9782657443289207</v>
      </c>
      <c r="F1779" s="30"/>
      <c r="H1779" s="34">
        <f t="shared" si="62"/>
        <v>9.0801202654408317E-2</v>
      </c>
      <c r="I1779" s="35">
        <f t="shared" si="63"/>
        <v>-2.3990827483700023</v>
      </c>
      <c r="N1779" s="30"/>
      <c r="X1779" s="30"/>
    </row>
    <row r="1780" spans="3:24">
      <c r="C1780" t="s">
        <v>1781</v>
      </c>
      <c r="D1780" s="26">
        <v>1.7993843526445219</v>
      </c>
      <c r="F1780" s="30"/>
      <c r="H1780" s="34">
        <f t="shared" si="62"/>
        <v>0.17551600291737138</v>
      </c>
      <c r="I1780" s="35">
        <f t="shared" si="63"/>
        <v>-1.7400250555189232</v>
      </c>
      <c r="N1780" s="30"/>
      <c r="X1780" s="30"/>
    </row>
    <row r="1781" spans="3:24">
      <c r="C1781" t="s">
        <v>1782</v>
      </c>
      <c r="D1781" s="26">
        <v>17.120484396223162</v>
      </c>
      <c r="F1781" s="30"/>
      <c r="H1781" s="34">
        <f t="shared" si="62"/>
        <v>1.7048492037329229E-3</v>
      </c>
      <c r="I1781" s="35">
        <f t="shared" si="63"/>
        <v>-6.3742786157164222</v>
      </c>
      <c r="N1781" s="30"/>
      <c r="X1781" s="30"/>
    </row>
    <row r="1782" spans="3:24">
      <c r="C1782" t="s">
        <v>1783</v>
      </c>
      <c r="D1782" s="26">
        <v>0.83793880320309544</v>
      </c>
      <c r="F1782" s="30"/>
      <c r="H1782" s="34">
        <f t="shared" si="62"/>
        <v>0.23475530257930247</v>
      </c>
      <c r="I1782" s="35">
        <f t="shared" si="63"/>
        <v>-1.4492115729516326</v>
      </c>
      <c r="N1782" s="30"/>
      <c r="X1782" s="30"/>
    </row>
    <row r="1783" spans="3:24">
      <c r="C1783" t="s">
        <v>1784</v>
      </c>
      <c r="D1783" s="26">
        <v>5.6013725030520218</v>
      </c>
      <c r="F1783" s="30"/>
      <c r="H1783" s="34">
        <f t="shared" si="62"/>
        <v>5.557441361740343E-2</v>
      </c>
      <c r="I1783" s="35">
        <f t="shared" si="63"/>
        <v>-2.8900323703813613</v>
      </c>
      <c r="N1783" s="30"/>
      <c r="X1783" s="30"/>
    </row>
    <row r="1784" spans="3:24">
      <c r="C1784" t="s">
        <v>1785</v>
      </c>
      <c r="D1784" s="26">
        <v>4.4680061667786548</v>
      </c>
      <c r="F1784" s="30"/>
      <c r="H1784" s="34">
        <f t="shared" si="62"/>
        <v>7.8299261719347951E-2</v>
      </c>
      <c r="I1784" s="35">
        <f t="shared" si="63"/>
        <v>-2.5472171049015055</v>
      </c>
      <c r="N1784" s="30"/>
      <c r="X1784" s="30"/>
    </row>
    <row r="1785" spans="3:24">
      <c r="C1785" t="s">
        <v>1786</v>
      </c>
      <c r="D1785" s="26">
        <v>0.18167760562324409</v>
      </c>
      <c r="F1785" s="30"/>
      <c r="H1785" s="34">
        <f t="shared" si="62"/>
        <v>0.28630179324080512</v>
      </c>
      <c r="I1785" s="35">
        <f t="shared" si="63"/>
        <v>-1.2507088033950458</v>
      </c>
      <c r="N1785" s="30"/>
      <c r="X1785" s="30"/>
    </row>
    <row r="1786" spans="3:24">
      <c r="C1786" t="s">
        <v>1787</v>
      </c>
      <c r="D1786" s="26">
        <v>1.284749773907075</v>
      </c>
      <c r="F1786" s="30"/>
      <c r="H1786" s="34">
        <f t="shared" si="62"/>
        <v>0.20507883088665738</v>
      </c>
      <c r="I1786" s="35">
        <f t="shared" si="63"/>
        <v>-1.5843608328501122</v>
      </c>
      <c r="N1786" s="30"/>
      <c r="X1786" s="30"/>
    </row>
    <row r="1787" spans="3:24">
      <c r="C1787" t="s">
        <v>1788</v>
      </c>
      <c r="D1787" s="26">
        <v>2.9143684046870941</v>
      </c>
      <c r="F1787" s="30"/>
      <c r="H1787" s="34">
        <f t="shared" si="62"/>
        <v>0.12527046802696026</v>
      </c>
      <c r="I1787" s="35">
        <f t="shared" si="63"/>
        <v>-2.0772801349874084</v>
      </c>
      <c r="N1787" s="30"/>
      <c r="X1787" s="30"/>
    </row>
    <row r="1788" spans="3:24">
      <c r="C1788" t="s">
        <v>1789</v>
      </c>
      <c r="D1788" s="26">
        <v>4.5191889335098949</v>
      </c>
      <c r="F1788" s="30"/>
      <c r="H1788" s="34">
        <f t="shared" si="62"/>
        <v>7.7096405170470297E-2</v>
      </c>
      <c r="I1788" s="35">
        <f t="shared" si="63"/>
        <v>-2.5626986250449901</v>
      </c>
      <c r="N1788" s="30"/>
      <c r="X1788" s="30"/>
    </row>
    <row r="1789" spans="3:24">
      <c r="C1789" t="s">
        <v>1790</v>
      </c>
      <c r="D1789" s="26">
        <v>3.4452831673001425</v>
      </c>
      <c r="F1789" s="30"/>
      <c r="H1789" s="34">
        <f t="shared" si="62"/>
        <v>0.10668564024926445</v>
      </c>
      <c r="I1789" s="35">
        <f t="shared" si="63"/>
        <v>-2.237868710337918</v>
      </c>
      <c r="N1789" s="30"/>
      <c r="X1789" s="30"/>
    </row>
    <row r="1790" spans="3:24">
      <c r="C1790" t="s">
        <v>1791</v>
      </c>
      <c r="D1790" s="26">
        <v>1.1850197670177518</v>
      </c>
      <c r="F1790" s="30"/>
      <c r="H1790" s="34">
        <f t="shared" si="62"/>
        <v>0.21135946401008099</v>
      </c>
      <c r="I1790" s="35">
        <f t="shared" si="63"/>
        <v>-1.5541949741212493</v>
      </c>
      <c r="N1790" s="30"/>
      <c r="X1790" s="30"/>
    </row>
    <row r="1791" spans="3:24">
      <c r="C1791" t="s">
        <v>1792</v>
      </c>
      <c r="D1791" s="26">
        <v>0.90346553534497209</v>
      </c>
      <c r="F1791" s="30"/>
      <c r="H1791" s="34">
        <f t="shared" si="62"/>
        <v>0.23014820969441424</v>
      </c>
      <c r="I1791" s="35">
        <f t="shared" si="63"/>
        <v>-1.4690317876132992</v>
      </c>
      <c r="N1791" s="30"/>
      <c r="X1791" s="30"/>
    </row>
    <row r="1792" spans="3:24">
      <c r="C1792" t="s">
        <v>1793</v>
      </c>
      <c r="D1792" s="26">
        <v>2.1738450045392161</v>
      </c>
      <c r="F1792" s="30"/>
      <c r="H1792" s="34">
        <f t="shared" si="62"/>
        <v>0.15672068497300456</v>
      </c>
      <c r="I1792" s="35">
        <f t="shared" si="63"/>
        <v>-1.85329013467518</v>
      </c>
      <c r="N1792" s="30"/>
      <c r="X1792" s="30"/>
    </row>
    <row r="1793" spans="3:24">
      <c r="C1793" t="s">
        <v>1794</v>
      </c>
      <c r="D1793" s="26">
        <v>5.1215197442763918</v>
      </c>
      <c r="F1793" s="30"/>
      <c r="H1793" s="34">
        <f t="shared" si="62"/>
        <v>6.4255446563209334E-2</v>
      </c>
      <c r="I1793" s="35">
        <f t="shared" si="63"/>
        <v>-2.7448887873878824</v>
      </c>
      <c r="N1793" s="30"/>
      <c r="X1793" s="30"/>
    </row>
    <row r="1794" spans="3:24">
      <c r="C1794" t="s">
        <v>1795</v>
      </c>
      <c r="D1794" s="26">
        <v>4.0671292965369634</v>
      </c>
      <c r="F1794" s="30"/>
      <c r="H1794" s="34">
        <f t="shared" si="62"/>
        <v>8.8393064039657784E-2</v>
      </c>
      <c r="I1794" s="35">
        <f t="shared" si="63"/>
        <v>-2.4259617735066157</v>
      </c>
      <c r="N1794" s="30"/>
      <c r="X1794" s="30"/>
    </row>
    <row r="1795" spans="3:24">
      <c r="C1795" t="s">
        <v>1796</v>
      </c>
      <c r="D1795" s="26">
        <v>6.0025212800628527</v>
      </c>
      <c r="F1795" s="30"/>
      <c r="H1795" s="34">
        <f t="shared" si="62"/>
        <v>4.9224198013774541E-2</v>
      </c>
      <c r="I1795" s="35">
        <f t="shared" si="63"/>
        <v>-3.0113699468441211</v>
      </c>
      <c r="N1795" s="30"/>
      <c r="X1795" s="30"/>
    </row>
    <row r="1796" spans="3:24">
      <c r="C1796" t="s">
        <v>1797</v>
      </c>
      <c r="D1796" s="26">
        <v>1.8591100031546155</v>
      </c>
      <c r="F1796" s="30"/>
      <c r="H1796" s="34">
        <f t="shared" si="62"/>
        <v>0.17237368242272122</v>
      </c>
      <c r="I1796" s="35">
        <f t="shared" si="63"/>
        <v>-1.7580905865659264</v>
      </c>
      <c r="N1796" s="30"/>
      <c r="X1796" s="30"/>
    </row>
    <row r="1797" spans="3:24">
      <c r="C1797" t="s">
        <v>1798</v>
      </c>
      <c r="D1797" s="26">
        <v>0.19671334006761976</v>
      </c>
      <c r="F1797" s="30"/>
      <c r="H1797" s="34">
        <f t="shared" si="62"/>
        <v>0.28500266698237092</v>
      </c>
      <c r="I1797" s="35">
        <f t="shared" si="63"/>
        <v>-1.2552567409243904</v>
      </c>
      <c r="N1797" s="30"/>
      <c r="X1797" s="30"/>
    </row>
    <row r="1798" spans="3:24">
      <c r="C1798" t="s">
        <v>1799</v>
      </c>
      <c r="D1798" s="26">
        <v>0.75428635199736527</v>
      </c>
      <c r="F1798" s="30"/>
      <c r="H1798" s="34">
        <f t="shared" si="62"/>
        <v>0.24077105484815806</v>
      </c>
      <c r="I1798" s="35">
        <f t="shared" si="63"/>
        <v>-1.4239087768915102</v>
      </c>
      <c r="N1798" s="30"/>
      <c r="X1798" s="30"/>
    </row>
    <row r="1799" spans="3:24">
      <c r="C1799" t="s">
        <v>1800</v>
      </c>
      <c r="D1799" s="26">
        <v>1.054479682859335</v>
      </c>
      <c r="F1799" s="30"/>
      <c r="H1799" s="34">
        <f t="shared" si="62"/>
        <v>0.21987197593588872</v>
      </c>
      <c r="I1799" s="35">
        <f t="shared" si="63"/>
        <v>-1.5147098295794792</v>
      </c>
      <c r="N1799" s="30"/>
      <c r="X1799" s="30"/>
    </row>
    <row r="1800" spans="3:24">
      <c r="C1800" t="s">
        <v>1801</v>
      </c>
      <c r="D1800" s="26">
        <v>1.2505761424517998</v>
      </c>
      <c r="F1800" s="30"/>
      <c r="H1800" s="34">
        <f t="shared" si="62"/>
        <v>0.20720965853229795</v>
      </c>
      <c r="I1800" s="35">
        <f t="shared" si="63"/>
        <v>-1.5740241551451153</v>
      </c>
      <c r="N1800" s="30"/>
      <c r="X1800" s="30"/>
    </row>
    <row r="1801" spans="3:24">
      <c r="C1801" t="s">
        <v>1802</v>
      </c>
      <c r="D1801" s="26">
        <v>0.90001310183137007</v>
      </c>
      <c r="F1801" s="30"/>
      <c r="H1801" s="34">
        <f t="shared" si="62"/>
        <v>0.23038867340798028</v>
      </c>
      <c r="I1801" s="35">
        <f t="shared" si="63"/>
        <v>-1.4679875119244619</v>
      </c>
      <c r="N1801" s="30"/>
      <c r="X1801" s="30"/>
    </row>
    <row r="1802" spans="3:24">
      <c r="C1802" t="s">
        <v>1803</v>
      </c>
      <c r="D1802" s="26">
        <v>1.2284883143092586</v>
      </c>
      <c r="F1802" s="30"/>
      <c r="H1802" s="34">
        <f t="shared" ref="H1802:H1865" si="64">lambdagorro2*EXP(-lambdagorro2*D1802)</f>
        <v>0.20859866550692471</v>
      </c>
      <c r="I1802" s="35">
        <f t="shared" si="63"/>
        <v>-1.5673431338140458</v>
      </c>
      <c r="N1802" s="30"/>
      <c r="X1802" s="30"/>
    </row>
    <row r="1803" spans="3:24">
      <c r="C1803" t="s">
        <v>1804</v>
      </c>
      <c r="D1803" s="26">
        <v>1.2822473640755778</v>
      </c>
      <c r="F1803" s="30"/>
      <c r="H1803" s="34">
        <f t="shared" si="64"/>
        <v>0.20523411731003557</v>
      </c>
      <c r="I1803" s="35">
        <f t="shared" ref="I1803:I1866" si="65">LN(H1803)</f>
        <v>-1.5836039158116682</v>
      </c>
      <c r="N1803" s="30"/>
      <c r="X1803" s="30"/>
    </row>
    <row r="1804" spans="3:24">
      <c r="C1804" t="s">
        <v>1805</v>
      </c>
      <c r="D1804" s="26">
        <v>2.9483006318729403</v>
      </c>
      <c r="F1804" s="30"/>
      <c r="H1804" s="34">
        <f t="shared" si="64"/>
        <v>0.12399131032265953</v>
      </c>
      <c r="I1804" s="35">
        <f t="shared" si="65"/>
        <v>-2.0875437938757493</v>
      </c>
      <c r="N1804" s="30"/>
      <c r="X1804" s="30"/>
    </row>
    <row r="1805" spans="3:24">
      <c r="C1805" t="s">
        <v>1806</v>
      </c>
      <c r="D1805" s="26">
        <v>6.9822449768161867</v>
      </c>
      <c r="F1805" s="30"/>
      <c r="H1805" s="34">
        <f t="shared" si="64"/>
        <v>3.6599814145399909E-2</v>
      </c>
      <c r="I1805" s="35">
        <f t="shared" si="65"/>
        <v>-3.3077121165822474</v>
      </c>
      <c r="N1805" s="30"/>
      <c r="X1805" s="30"/>
    </row>
    <row r="1806" spans="3:24">
      <c r="C1806" t="s">
        <v>1807</v>
      </c>
      <c r="D1806" s="26">
        <v>0.11263252390328259</v>
      </c>
      <c r="F1806" s="30"/>
      <c r="H1806" s="34">
        <f t="shared" si="64"/>
        <v>0.29234391605339927</v>
      </c>
      <c r="I1806" s="35">
        <f t="shared" si="65"/>
        <v>-1.229824375066483</v>
      </c>
      <c r="N1806" s="30"/>
      <c r="X1806" s="30"/>
    </row>
    <row r="1807" spans="3:24">
      <c r="C1807" t="s">
        <v>1808</v>
      </c>
      <c r="D1807" s="26">
        <v>2.4298638818800926</v>
      </c>
      <c r="F1807" s="30"/>
      <c r="H1807" s="34">
        <f t="shared" si="64"/>
        <v>0.145042350251291</v>
      </c>
      <c r="I1807" s="35">
        <f t="shared" si="65"/>
        <v>-1.9307295085073473</v>
      </c>
      <c r="N1807" s="30"/>
      <c r="X1807" s="30"/>
    </row>
    <row r="1808" spans="3:24">
      <c r="C1808" t="s">
        <v>1809</v>
      </c>
      <c r="D1808" s="26">
        <v>4.7150999977427475</v>
      </c>
      <c r="F1808" s="30"/>
      <c r="H1808" s="34">
        <f t="shared" si="64"/>
        <v>7.2660536166376619E-2</v>
      </c>
      <c r="I1808" s="35">
        <f t="shared" si="65"/>
        <v>-2.6219568731029481</v>
      </c>
      <c r="N1808" s="30"/>
      <c r="X1808" s="30"/>
    </row>
    <row r="1809" spans="3:24">
      <c r="C1809" t="s">
        <v>1810</v>
      </c>
      <c r="D1809" s="26">
        <v>1.3976143681634994</v>
      </c>
      <c r="F1809" s="30"/>
      <c r="H1809" s="34">
        <f t="shared" si="64"/>
        <v>0.19819585328607278</v>
      </c>
      <c r="I1809" s="35">
        <f t="shared" si="65"/>
        <v>-1.6184995791715486</v>
      </c>
      <c r="N1809" s="30"/>
      <c r="X1809" s="30"/>
    </row>
    <row r="1810" spans="3:24">
      <c r="C1810" t="s">
        <v>1811</v>
      </c>
      <c r="D1810" s="26">
        <v>1.3328498601875054</v>
      </c>
      <c r="F1810" s="30"/>
      <c r="H1810" s="34">
        <f t="shared" si="64"/>
        <v>0.20211672166114752</v>
      </c>
      <c r="I1810" s="35">
        <f t="shared" si="65"/>
        <v>-1.5989099184547271</v>
      </c>
      <c r="N1810" s="30"/>
      <c r="X1810" s="30"/>
    </row>
    <row r="1811" spans="3:24">
      <c r="C1811" t="s">
        <v>1812</v>
      </c>
      <c r="D1811" s="26">
        <v>3.4050324809312307</v>
      </c>
      <c r="F1811" s="30"/>
      <c r="H1811" s="34">
        <f t="shared" si="64"/>
        <v>0.10799245947936406</v>
      </c>
      <c r="I1811" s="35">
        <f t="shared" si="65"/>
        <v>-2.2256938739309393</v>
      </c>
      <c r="N1811" s="30"/>
      <c r="X1811" s="30"/>
    </row>
    <row r="1812" spans="3:24">
      <c r="C1812" t="s">
        <v>1813</v>
      </c>
      <c r="D1812" s="26">
        <v>1.3434878125699479</v>
      </c>
      <c r="F1812" s="30"/>
      <c r="H1812" s="34">
        <f t="shared" si="64"/>
        <v>0.20146741239581886</v>
      </c>
      <c r="I1812" s="35">
        <f t="shared" si="65"/>
        <v>-1.6021276357570955</v>
      </c>
      <c r="N1812" s="30"/>
      <c r="X1812" s="30"/>
    </row>
    <row r="1813" spans="3:24">
      <c r="C1813" t="s">
        <v>1814</v>
      </c>
      <c r="D1813" s="26">
        <v>2.6206203440349176</v>
      </c>
      <c r="F1813" s="30"/>
      <c r="H1813" s="34">
        <f t="shared" si="64"/>
        <v>0.13691039516683745</v>
      </c>
      <c r="I1813" s="35">
        <f t="shared" si="65"/>
        <v>-1.9884286170150411</v>
      </c>
      <c r="N1813" s="30"/>
      <c r="X1813" s="30"/>
    </row>
    <row r="1814" spans="3:24">
      <c r="C1814" t="s">
        <v>1815</v>
      </c>
      <c r="D1814" s="26">
        <v>1.6082446970362974</v>
      </c>
      <c r="F1814" s="30"/>
      <c r="H1814" s="34">
        <f t="shared" si="64"/>
        <v>0.185962536824859</v>
      </c>
      <c r="I1814" s="35">
        <f t="shared" si="65"/>
        <v>-1.6822100404757578</v>
      </c>
      <c r="N1814" s="30"/>
      <c r="X1814" s="30"/>
    </row>
    <row r="1815" spans="3:24">
      <c r="C1815" t="s">
        <v>1816</v>
      </c>
      <c r="D1815" s="26">
        <v>4.6988458707733232</v>
      </c>
      <c r="F1815" s="30"/>
      <c r="H1815" s="34">
        <f t="shared" si="64"/>
        <v>7.3018649198296065E-2</v>
      </c>
      <c r="I1815" s="35">
        <f t="shared" si="65"/>
        <v>-2.6170404019904496</v>
      </c>
      <c r="N1815" s="30"/>
      <c r="X1815" s="30"/>
    </row>
    <row r="1816" spans="3:24">
      <c r="C1816" t="s">
        <v>1817</v>
      </c>
      <c r="D1816" s="26">
        <v>3.3213823246444618</v>
      </c>
      <c r="F1816" s="30"/>
      <c r="H1816" s="34">
        <f t="shared" si="64"/>
        <v>0.1107597572866028</v>
      </c>
      <c r="I1816" s="35">
        <f t="shared" si="65"/>
        <v>-2.2003917720270025</v>
      </c>
      <c r="N1816" s="30"/>
      <c r="X1816" s="30"/>
    </row>
    <row r="1817" spans="3:24">
      <c r="C1817" t="s">
        <v>1818</v>
      </c>
      <c r="D1817" s="26">
        <v>5.22350584701356</v>
      </c>
      <c r="F1817" s="30"/>
      <c r="H1817" s="34">
        <f t="shared" si="64"/>
        <v>6.2303538361521277E-2</v>
      </c>
      <c r="I1817" s="35">
        <f t="shared" si="65"/>
        <v>-2.7757370592714983</v>
      </c>
      <c r="N1817" s="30"/>
      <c r="X1817" s="30"/>
    </row>
    <row r="1818" spans="3:24">
      <c r="C1818" t="s">
        <v>1819</v>
      </c>
      <c r="D1818" s="26">
        <v>1.7323231264684598</v>
      </c>
      <c r="F1818" s="30"/>
      <c r="H1818" s="34">
        <f t="shared" si="64"/>
        <v>0.17911258678865985</v>
      </c>
      <c r="I1818" s="35">
        <f t="shared" si="65"/>
        <v>-1.7197406943912195</v>
      </c>
      <c r="N1818" s="30"/>
      <c r="X1818" s="30"/>
    </row>
    <row r="1819" spans="3:24">
      <c r="C1819" t="s">
        <v>1820</v>
      </c>
      <c r="D1819" s="26">
        <v>1.0090577798906961</v>
      </c>
      <c r="F1819" s="30"/>
      <c r="H1819" s="34">
        <f t="shared" si="64"/>
        <v>0.22291364422681315</v>
      </c>
      <c r="I1819" s="35">
        <f t="shared" si="65"/>
        <v>-1.500970828140638</v>
      </c>
      <c r="N1819" s="30"/>
      <c r="X1819" s="30"/>
    </row>
    <row r="1820" spans="3:24">
      <c r="C1820" t="s">
        <v>1821</v>
      </c>
      <c r="D1820" s="26">
        <v>3.6118827767467288</v>
      </c>
      <c r="F1820" s="30"/>
      <c r="H1820" s="34">
        <f t="shared" si="64"/>
        <v>0.10144272060663015</v>
      </c>
      <c r="I1820" s="35">
        <f t="shared" si="65"/>
        <v>-2.2882609687925544</v>
      </c>
      <c r="N1820" s="30"/>
      <c r="X1820" s="30"/>
    </row>
    <row r="1821" spans="3:24">
      <c r="C1821" t="s">
        <v>1822</v>
      </c>
      <c r="D1821" s="26">
        <v>0.93124255495846175</v>
      </c>
      <c r="F1821" s="30"/>
      <c r="H1821" s="34">
        <f t="shared" si="64"/>
        <v>0.22822263696517206</v>
      </c>
      <c r="I1821" s="35">
        <f t="shared" si="65"/>
        <v>-1.4774336485547035</v>
      </c>
      <c r="N1821" s="30"/>
      <c r="X1821" s="30"/>
    </row>
    <row r="1822" spans="3:24">
      <c r="C1822" t="s">
        <v>1823</v>
      </c>
      <c r="D1822" s="26">
        <v>3.6176767530297429</v>
      </c>
      <c r="F1822" s="30"/>
      <c r="H1822" s="34">
        <f t="shared" si="64"/>
        <v>0.10126509444030132</v>
      </c>
      <c r="I1822" s="35">
        <f t="shared" si="65"/>
        <v>-2.2900135032150755</v>
      </c>
      <c r="N1822" s="30"/>
      <c r="X1822" s="30"/>
    </row>
    <row r="1823" spans="3:24">
      <c r="C1823" t="s">
        <v>1824</v>
      </c>
      <c r="D1823" s="26">
        <v>2.9369905812247383</v>
      </c>
      <c r="F1823" s="30"/>
      <c r="H1823" s="34">
        <f t="shared" si="64"/>
        <v>0.12441621226651089</v>
      </c>
      <c r="I1823" s="35">
        <f t="shared" si="65"/>
        <v>-2.0841227834826728</v>
      </c>
      <c r="N1823" s="30"/>
      <c r="X1823" s="30"/>
    </row>
    <row r="1824" spans="3:24">
      <c r="C1824" t="s">
        <v>1825</v>
      </c>
      <c r="D1824" s="26">
        <v>6.1352537510502456</v>
      </c>
      <c r="F1824" s="30"/>
      <c r="H1824" s="34">
        <f t="shared" si="64"/>
        <v>4.7287077009706267E-2</v>
      </c>
      <c r="I1824" s="35">
        <f t="shared" si="65"/>
        <v>-3.0515182341392588</v>
      </c>
      <c r="N1824" s="30"/>
      <c r="X1824" s="30"/>
    </row>
    <row r="1825" spans="3:24">
      <c r="C1825" t="s">
        <v>1826</v>
      </c>
      <c r="D1825" s="26">
        <v>0.26761752021779955</v>
      </c>
      <c r="F1825" s="30"/>
      <c r="H1825" s="34">
        <f t="shared" si="64"/>
        <v>0.2789553626354106</v>
      </c>
      <c r="I1825" s="35">
        <f t="shared" si="65"/>
        <v>-1.2767035005147092</v>
      </c>
      <c r="N1825" s="30"/>
      <c r="X1825" s="30"/>
    </row>
    <row r="1826" spans="3:24">
      <c r="C1826" t="s">
        <v>1827</v>
      </c>
      <c r="D1826" s="26">
        <v>2.8401887961942505</v>
      </c>
      <c r="F1826" s="30"/>
      <c r="H1826" s="34">
        <f t="shared" si="64"/>
        <v>0.12811299393010464</v>
      </c>
      <c r="I1826" s="35">
        <f t="shared" si="65"/>
        <v>-2.054842639391516</v>
      </c>
      <c r="N1826" s="30"/>
      <c r="X1826" s="30"/>
    </row>
    <row r="1827" spans="3:24">
      <c r="C1827" t="s">
        <v>1828</v>
      </c>
      <c r="D1827" s="26">
        <v>0.29363985521197766</v>
      </c>
      <c r="F1827" s="30"/>
      <c r="H1827" s="34">
        <f t="shared" si="64"/>
        <v>0.2767682922865804</v>
      </c>
      <c r="I1827" s="35">
        <f t="shared" si="65"/>
        <v>-1.2845746127878757</v>
      </c>
      <c r="N1827" s="30"/>
      <c r="X1827" s="30"/>
    </row>
    <row r="1828" spans="3:24">
      <c r="C1828" t="s">
        <v>1829</v>
      </c>
      <c r="D1828" s="26">
        <v>1.8783470233933517</v>
      </c>
      <c r="F1828" s="30"/>
      <c r="H1828" s="34">
        <f t="shared" si="64"/>
        <v>0.17137360022071418</v>
      </c>
      <c r="I1828" s="35">
        <f t="shared" si="65"/>
        <v>-1.7639093090646623</v>
      </c>
      <c r="N1828" s="30"/>
      <c r="X1828" s="30"/>
    </row>
    <row r="1829" spans="3:24">
      <c r="C1829" t="s">
        <v>1830</v>
      </c>
      <c r="D1829" s="26">
        <v>0.73612221751934248</v>
      </c>
      <c r="F1829" s="30"/>
      <c r="H1829" s="34">
        <f t="shared" si="64"/>
        <v>0.24209754009663145</v>
      </c>
      <c r="I1829" s="35">
        <f t="shared" si="65"/>
        <v>-1.4184145757810642</v>
      </c>
      <c r="N1829" s="30"/>
      <c r="X1829" s="30"/>
    </row>
    <row r="1830" spans="3:24">
      <c r="C1830" t="s">
        <v>1831</v>
      </c>
      <c r="D1830" s="26">
        <v>4.5760623402269047</v>
      </c>
      <c r="F1830" s="30"/>
      <c r="H1830" s="34">
        <f t="shared" si="64"/>
        <v>7.5781473969662269E-2</v>
      </c>
      <c r="I1830" s="35">
        <f t="shared" si="65"/>
        <v>-2.5799014229386916</v>
      </c>
      <c r="N1830" s="30"/>
      <c r="X1830" s="30"/>
    </row>
    <row r="1831" spans="3:24">
      <c r="C1831" t="s">
        <v>1832</v>
      </c>
      <c r="D1831" s="26">
        <v>5.0329593922159752</v>
      </c>
      <c r="F1831" s="30"/>
      <c r="H1831" s="34">
        <f t="shared" si="64"/>
        <v>6.5999938234859723E-2</v>
      </c>
      <c r="I1831" s="35">
        <f t="shared" si="65"/>
        <v>-2.718101472791608</v>
      </c>
      <c r="N1831" s="30"/>
      <c r="X1831" s="30"/>
    </row>
    <row r="1832" spans="3:24">
      <c r="C1832" t="s">
        <v>1833</v>
      </c>
      <c r="D1832" s="26">
        <v>0.70012465607038943</v>
      </c>
      <c r="F1832" s="30"/>
      <c r="H1832" s="34">
        <f t="shared" si="64"/>
        <v>0.24474799138796652</v>
      </c>
      <c r="I1832" s="35">
        <f t="shared" si="65"/>
        <v>-1.4075262043959327</v>
      </c>
      <c r="N1832" s="30"/>
      <c r="X1832" s="30"/>
    </row>
    <row r="1833" spans="3:24">
      <c r="C1833" t="s">
        <v>1834</v>
      </c>
      <c r="D1833" s="26">
        <v>7.1056770849153006</v>
      </c>
      <c r="F1833" s="30"/>
      <c r="H1833" s="34">
        <f t="shared" si="64"/>
        <v>3.5258548295336659E-2</v>
      </c>
      <c r="I1833" s="35">
        <f t="shared" si="65"/>
        <v>-3.3450472742911574</v>
      </c>
      <c r="N1833" s="30"/>
      <c r="X1833" s="30"/>
    </row>
    <row r="1834" spans="3:24">
      <c r="C1834" t="s">
        <v>1835</v>
      </c>
      <c r="D1834" s="26">
        <v>0.74924867732337197</v>
      </c>
      <c r="F1834" s="30"/>
      <c r="H1834" s="34">
        <f t="shared" si="64"/>
        <v>0.24113821467983862</v>
      </c>
      <c r="I1834" s="35">
        <f t="shared" si="65"/>
        <v>-1.4223850049869691</v>
      </c>
      <c r="N1834" s="30"/>
      <c r="X1834" s="30"/>
    </row>
    <row r="1835" spans="3:24">
      <c r="C1835" t="s">
        <v>1836</v>
      </c>
      <c r="D1835" s="26">
        <v>7.7982068297388851</v>
      </c>
      <c r="F1835" s="30"/>
      <c r="H1835" s="34">
        <f t="shared" si="64"/>
        <v>2.8595086353772291E-2</v>
      </c>
      <c r="I1835" s="35">
        <f t="shared" si="65"/>
        <v>-3.5545203817287971</v>
      </c>
      <c r="N1835" s="30"/>
      <c r="X1835" s="30"/>
    </row>
    <row r="1836" spans="3:24">
      <c r="C1836" t="s">
        <v>1837</v>
      </c>
      <c r="D1836" s="26">
        <v>1.0493427945320233</v>
      </c>
      <c r="F1836" s="30"/>
      <c r="H1836" s="34">
        <f t="shared" si="64"/>
        <v>0.22021387451092564</v>
      </c>
      <c r="I1836" s="35">
        <f t="shared" si="65"/>
        <v>-1.5131560480003845</v>
      </c>
      <c r="N1836" s="30"/>
      <c r="X1836" s="30"/>
    </row>
    <row r="1837" spans="3:24">
      <c r="C1837" t="s">
        <v>1838</v>
      </c>
      <c r="D1837" s="26">
        <v>1.2598500978661336</v>
      </c>
      <c r="F1837" s="30"/>
      <c r="H1837" s="34">
        <f t="shared" si="64"/>
        <v>0.20662922050685364</v>
      </c>
      <c r="I1837" s="35">
        <f t="shared" si="65"/>
        <v>-1.5768292971240687</v>
      </c>
      <c r="N1837" s="30"/>
      <c r="X1837" s="30"/>
    </row>
    <row r="1838" spans="3:24">
      <c r="C1838" t="s">
        <v>1839</v>
      </c>
      <c r="D1838" s="26">
        <v>1.379747976023846</v>
      </c>
      <c r="F1838" s="30"/>
      <c r="H1838" s="34">
        <f t="shared" si="64"/>
        <v>0.19926983105665796</v>
      </c>
      <c r="I1838" s="35">
        <f t="shared" si="65"/>
        <v>-1.6130954377492248</v>
      </c>
      <c r="N1838" s="30"/>
      <c r="X1838" s="30"/>
    </row>
    <row r="1839" spans="3:24">
      <c r="C1839" t="s">
        <v>1840</v>
      </c>
      <c r="D1839" s="26">
        <v>5.9347946570278323</v>
      </c>
      <c r="F1839" s="30"/>
      <c r="H1839" s="34">
        <f t="shared" si="64"/>
        <v>5.024298621300944E-2</v>
      </c>
      <c r="I1839" s="35">
        <f t="shared" si="65"/>
        <v>-2.9908843196354051</v>
      </c>
      <c r="N1839" s="30"/>
      <c r="X1839" s="30"/>
    </row>
    <row r="1840" spans="3:24">
      <c r="C1840" t="s">
        <v>1841</v>
      </c>
      <c r="D1840" s="26">
        <v>0.50809935044948051</v>
      </c>
      <c r="F1840" s="30"/>
      <c r="H1840" s="34">
        <f t="shared" si="64"/>
        <v>0.25938461932151013</v>
      </c>
      <c r="I1840" s="35">
        <f t="shared" si="65"/>
        <v>-1.349443302144101</v>
      </c>
      <c r="N1840" s="30"/>
      <c r="X1840" s="30"/>
    </row>
    <row r="1841" spans="3:24">
      <c r="C1841" t="s">
        <v>1842</v>
      </c>
      <c r="D1841" s="26">
        <v>2.3000363087094944</v>
      </c>
      <c r="F1841" s="30"/>
      <c r="H1841" s="34">
        <f t="shared" si="64"/>
        <v>0.15085142289520084</v>
      </c>
      <c r="I1841" s="35">
        <f t="shared" si="65"/>
        <v>-1.8914598809044774</v>
      </c>
      <c r="N1841" s="30"/>
      <c r="X1841" s="30"/>
    </row>
    <row r="1842" spans="3:24">
      <c r="C1842" t="s">
        <v>1843</v>
      </c>
      <c r="D1842" s="26">
        <v>7.4123429250779855</v>
      </c>
      <c r="F1842" s="30"/>
      <c r="H1842" s="34">
        <f t="shared" si="64"/>
        <v>3.2135109237119611E-2</v>
      </c>
      <c r="I1842" s="35">
        <f t="shared" si="65"/>
        <v>-3.4378061008455547</v>
      </c>
      <c r="N1842" s="30"/>
      <c r="X1842" s="30"/>
    </row>
    <row r="1843" spans="3:24">
      <c r="C1843" t="s">
        <v>1844</v>
      </c>
      <c r="D1843" s="26">
        <v>3.4621561241615963</v>
      </c>
      <c r="F1843" s="30"/>
      <c r="H1843" s="34">
        <f t="shared" si="64"/>
        <v>0.10614254095895714</v>
      </c>
      <c r="I1843" s="35">
        <f t="shared" si="65"/>
        <v>-2.2429723621764834</v>
      </c>
      <c r="N1843" s="30"/>
      <c r="X1843" s="30"/>
    </row>
    <row r="1844" spans="3:24">
      <c r="C1844" t="s">
        <v>1845</v>
      </c>
      <c r="D1844" s="26">
        <v>6.5236211824405919</v>
      </c>
      <c r="F1844" s="30"/>
      <c r="H1844" s="34">
        <f t="shared" si="64"/>
        <v>4.2046052643486445E-2</v>
      </c>
      <c r="I1844" s="35">
        <f t="shared" si="65"/>
        <v>-3.1689897698949303</v>
      </c>
      <c r="N1844" s="30"/>
      <c r="X1844" s="30"/>
    </row>
    <row r="1845" spans="3:24">
      <c r="C1845" t="s">
        <v>1846</v>
      </c>
      <c r="D1845" s="26">
        <v>2.2604447863126356</v>
      </c>
      <c r="F1845" s="30"/>
      <c r="H1845" s="34">
        <f t="shared" si="64"/>
        <v>0.15266879764127911</v>
      </c>
      <c r="I1845" s="35">
        <f t="shared" si="65"/>
        <v>-1.8794844252844889</v>
      </c>
      <c r="N1845" s="30"/>
      <c r="X1845" s="30"/>
    </row>
    <row r="1846" spans="3:24">
      <c r="C1846" t="s">
        <v>1847</v>
      </c>
      <c r="D1846" s="26">
        <v>2.0461263594507435</v>
      </c>
      <c r="F1846" s="30"/>
      <c r="H1846" s="34">
        <f t="shared" si="64"/>
        <v>0.16289354240608306</v>
      </c>
      <c r="I1846" s="35">
        <f t="shared" si="65"/>
        <v>-1.8146584056203903</v>
      </c>
      <c r="N1846" s="30"/>
      <c r="X1846" s="30"/>
    </row>
    <row r="1847" spans="3:24">
      <c r="C1847" t="s">
        <v>1848</v>
      </c>
      <c r="D1847" s="26">
        <v>2.2389624112330946</v>
      </c>
      <c r="F1847" s="30"/>
      <c r="H1847" s="34">
        <f t="shared" si="64"/>
        <v>0.15366405222480345</v>
      </c>
      <c r="I1847" s="35">
        <f t="shared" si="65"/>
        <v>-1.8729865385197859</v>
      </c>
      <c r="N1847" s="30"/>
      <c r="X1847" s="30"/>
    </row>
    <row r="1848" spans="3:24">
      <c r="C1848" t="s">
        <v>1849</v>
      </c>
      <c r="D1848" s="26">
        <v>7.0393522848422077</v>
      </c>
      <c r="F1848" s="30"/>
      <c r="H1848" s="34">
        <f t="shared" si="64"/>
        <v>3.5973034465170507E-2</v>
      </c>
      <c r="I1848" s="35">
        <f t="shared" si="65"/>
        <v>-3.3249856638327793</v>
      </c>
      <c r="N1848" s="30"/>
      <c r="X1848" s="30"/>
    </row>
    <row r="1849" spans="3:24">
      <c r="C1849" t="s">
        <v>1850</v>
      </c>
      <c r="D1849" s="26">
        <v>2.2549585995482406</v>
      </c>
      <c r="F1849" s="30"/>
      <c r="H1849" s="34">
        <f t="shared" si="64"/>
        <v>0.15292235201645482</v>
      </c>
      <c r="I1849" s="35">
        <f t="shared" si="65"/>
        <v>-1.8778249895734438</v>
      </c>
      <c r="N1849" s="30"/>
      <c r="X1849" s="30"/>
    </row>
    <row r="1850" spans="3:24">
      <c r="C1850" t="s">
        <v>1851</v>
      </c>
      <c r="D1850" s="26">
        <v>6.7360324203631299</v>
      </c>
      <c r="F1850" s="30"/>
      <c r="H1850" s="34">
        <f t="shared" si="64"/>
        <v>3.9429582792749669E-2</v>
      </c>
      <c r="I1850" s="35">
        <f t="shared" si="65"/>
        <v>-3.2332389121085172</v>
      </c>
      <c r="N1850" s="30"/>
      <c r="X1850" s="30"/>
    </row>
    <row r="1851" spans="3:24">
      <c r="C1851" t="s">
        <v>1852</v>
      </c>
      <c r="D1851" s="26">
        <v>18.379680519452453</v>
      </c>
      <c r="F1851" s="30"/>
      <c r="H1851" s="34">
        <f t="shared" si="64"/>
        <v>1.1648601088486772E-3</v>
      </c>
      <c r="I1851" s="35">
        <f t="shared" si="65"/>
        <v>-6.7551542774159214</v>
      </c>
      <c r="N1851" s="30"/>
      <c r="X1851" s="30"/>
    </row>
    <row r="1852" spans="3:24">
      <c r="C1852" t="s">
        <v>1853</v>
      </c>
      <c r="D1852" s="26">
        <v>0.62010842423325307</v>
      </c>
      <c r="F1852" s="30"/>
      <c r="H1852" s="34">
        <f t="shared" si="64"/>
        <v>0.25074387611863264</v>
      </c>
      <c r="I1852" s="35">
        <f t="shared" si="65"/>
        <v>-1.3833232746970137</v>
      </c>
      <c r="N1852" s="30"/>
      <c r="X1852" s="30"/>
    </row>
    <row r="1853" spans="3:24">
      <c r="C1853" t="s">
        <v>1854</v>
      </c>
      <c r="D1853" s="26">
        <v>4.2284620164276152</v>
      </c>
      <c r="F1853" s="30"/>
      <c r="H1853" s="34">
        <f t="shared" si="64"/>
        <v>8.4183113657894104E-2</v>
      </c>
      <c r="I1853" s="35">
        <f t="shared" si="65"/>
        <v>-2.4747609282280782</v>
      </c>
      <c r="N1853" s="30"/>
      <c r="X1853" s="30"/>
    </row>
    <row r="1854" spans="3:24">
      <c r="C1854" t="s">
        <v>1855</v>
      </c>
      <c r="D1854" s="26">
        <v>2.6381041189642995</v>
      </c>
      <c r="F1854" s="30"/>
      <c r="H1854" s="34">
        <f t="shared" si="64"/>
        <v>0.13618826811003276</v>
      </c>
      <c r="I1854" s="35">
        <f t="shared" si="65"/>
        <v>-1.9937170262011779</v>
      </c>
      <c r="N1854" s="30"/>
      <c r="X1854" s="30"/>
    </row>
    <row r="1855" spans="3:24">
      <c r="C1855" t="s">
        <v>1856</v>
      </c>
      <c r="D1855" s="26">
        <v>3.6135308980430554</v>
      </c>
      <c r="F1855" s="30"/>
      <c r="H1855" s="34">
        <f t="shared" si="64"/>
        <v>0.10139216240049788</v>
      </c>
      <c r="I1855" s="35">
        <f t="shared" si="65"/>
        <v>-2.2887594846930717</v>
      </c>
      <c r="N1855" s="30"/>
      <c r="X1855" s="30"/>
    </row>
    <row r="1856" spans="3:24">
      <c r="C1856" t="s">
        <v>1857</v>
      </c>
      <c r="D1856" s="26">
        <v>0.94361188013843855</v>
      </c>
      <c r="F1856" s="30"/>
      <c r="H1856" s="34">
        <f t="shared" si="64"/>
        <v>0.22737035679244227</v>
      </c>
      <c r="I1856" s="35">
        <f t="shared" si="65"/>
        <v>-1.4811750632761989</v>
      </c>
      <c r="N1856" s="30"/>
      <c r="X1856" s="30"/>
    </row>
    <row r="1857" spans="3:24">
      <c r="C1857" t="s">
        <v>1858</v>
      </c>
      <c r="D1857" s="26">
        <v>4.9711375969716896</v>
      </c>
      <c r="F1857" s="30"/>
      <c r="H1857" s="34">
        <f t="shared" si="64"/>
        <v>6.7245719717923882E-2</v>
      </c>
      <c r="I1857" s="35">
        <f t="shared" si="65"/>
        <v>-2.6994019098428819</v>
      </c>
      <c r="N1857" s="30"/>
      <c r="X1857" s="30"/>
    </row>
    <row r="1858" spans="3:24">
      <c r="C1858" t="s">
        <v>1859</v>
      </c>
      <c r="D1858" s="26">
        <v>1.3744028794306191</v>
      </c>
      <c r="F1858" s="30"/>
      <c r="H1858" s="34">
        <f t="shared" si="64"/>
        <v>0.19959226301161351</v>
      </c>
      <c r="I1858" s="35">
        <f t="shared" si="65"/>
        <v>-1.6114786783229236</v>
      </c>
      <c r="N1858" s="30"/>
      <c r="X1858" s="30"/>
    </row>
    <row r="1859" spans="3:24">
      <c r="C1859" t="s">
        <v>1860</v>
      </c>
      <c r="D1859" s="26">
        <v>2.4811894251073037</v>
      </c>
      <c r="F1859" s="30"/>
      <c r="H1859" s="34">
        <f t="shared" si="64"/>
        <v>0.14280799903316052</v>
      </c>
      <c r="I1859" s="35">
        <f t="shared" si="65"/>
        <v>-1.9462542150070914</v>
      </c>
      <c r="N1859" s="30"/>
      <c r="X1859" s="30"/>
    </row>
    <row r="1860" spans="3:24">
      <c r="C1860" t="s">
        <v>1861</v>
      </c>
      <c r="D1860" s="26">
        <v>1.1260695543035566</v>
      </c>
      <c r="F1860" s="30"/>
      <c r="H1860" s="34">
        <f t="shared" si="64"/>
        <v>0.21516201127386519</v>
      </c>
      <c r="I1860" s="35">
        <f t="shared" si="65"/>
        <v>-1.5363639938151286</v>
      </c>
      <c r="N1860" s="30"/>
      <c r="X1860" s="30"/>
    </row>
    <row r="1861" spans="3:24">
      <c r="C1861" t="s">
        <v>1862</v>
      </c>
      <c r="D1861" s="26">
        <v>4.1829847118315628</v>
      </c>
      <c r="F1861" s="30"/>
      <c r="H1861" s="34">
        <f t="shared" si="64"/>
        <v>8.5349117534513089E-2</v>
      </c>
      <c r="I1861" s="35">
        <f t="shared" si="65"/>
        <v>-2.4610051691681551</v>
      </c>
      <c r="N1861" s="30"/>
      <c r="X1861" s="30"/>
    </row>
    <row r="1862" spans="3:24">
      <c r="C1862" t="s">
        <v>1863</v>
      </c>
      <c r="D1862" s="26">
        <v>1.7114934423849828</v>
      </c>
      <c r="F1862" s="30"/>
      <c r="H1862" s="34">
        <f t="shared" si="64"/>
        <v>0.18024464166507354</v>
      </c>
      <c r="I1862" s="35">
        <f t="shared" si="65"/>
        <v>-1.7134402304984784</v>
      </c>
      <c r="N1862" s="30"/>
      <c r="X1862" s="30"/>
    </row>
    <row r="1863" spans="3:24">
      <c r="C1863" t="s">
        <v>1864</v>
      </c>
      <c r="D1863" s="26">
        <v>8.3992299517299482</v>
      </c>
      <c r="F1863" s="30"/>
      <c r="H1863" s="34">
        <f t="shared" si="64"/>
        <v>2.3841798466891471E-2</v>
      </c>
      <c r="I1863" s="35">
        <f t="shared" si="65"/>
        <v>-3.7363150005829087</v>
      </c>
      <c r="N1863" s="30"/>
      <c r="X1863" s="30"/>
    </row>
    <row r="1864" spans="3:24">
      <c r="C1864" t="s">
        <v>1865</v>
      </c>
      <c r="D1864" s="26">
        <v>16.603346723734276</v>
      </c>
      <c r="F1864" s="30"/>
      <c r="H1864" s="34">
        <f t="shared" si="64"/>
        <v>1.9935122042494453E-3</v>
      </c>
      <c r="I1864" s="35">
        <f t="shared" si="65"/>
        <v>-6.2178572691403122</v>
      </c>
      <c r="N1864" s="30"/>
      <c r="X1864" s="30"/>
    </row>
    <row r="1865" spans="3:24">
      <c r="C1865" t="s">
        <v>1866</v>
      </c>
      <c r="D1865" s="26">
        <v>1.3512385379063021</v>
      </c>
      <c r="F1865" s="30"/>
      <c r="H1865" s="34">
        <f t="shared" si="64"/>
        <v>0.20099564489678395</v>
      </c>
      <c r="I1865" s="35">
        <f t="shared" si="65"/>
        <v>-1.6044720383379774</v>
      </c>
      <c r="N1865" s="30"/>
      <c r="X1865" s="30"/>
    </row>
    <row r="1866" spans="3:24">
      <c r="C1866" t="s">
        <v>1867</v>
      </c>
      <c r="D1866" s="26">
        <v>4.7443863431138604</v>
      </c>
      <c r="F1866" s="30"/>
      <c r="H1866" s="34">
        <f t="shared" ref="H1866:H1929" si="66">lambdagorro2*EXP(-lambdagorro2*D1866)</f>
        <v>7.2019722941879832E-2</v>
      </c>
      <c r="I1866" s="35">
        <f t="shared" si="65"/>
        <v>-2.6308152677296541</v>
      </c>
      <c r="N1866" s="30"/>
      <c r="X1866" s="30"/>
    </row>
    <row r="1867" spans="3:24">
      <c r="C1867" t="s">
        <v>1868</v>
      </c>
      <c r="D1867" s="26">
        <v>5.1205881106952029</v>
      </c>
      <c r="F1867" s="30"/>
      <c r="H1867" s="34">
        <f t="shared" si="66"/>
        <v>6.4273556048927816E-2</v>
      </c>
      <c r="I1867" s="35">
        <f t="shared" ref="I1867:I1930" si="67">LN(H1867)</f>
        <v>-2.7446069912878541</v>
      </c>
      <c r="N1867" s="30"/>
      <c r="X1867" s="30"/>
    </row>
    <row r="1868" spans="3:24">
      <c r="C1868" t="s">
        <v>1869</v>
      </c>
      <c r="D1868" s="26">
        <v>3.8683684310497877</v>
      </c>
      <c r="F1868" s="30"/>
      <c r="H1868" s="34">
        <f t="shared" si="66"/>
        <v>9.3870272367050006E-2</v>
      </c>
      <c r="I1868" s="35">
        <f t="shared" si="67"/>
        <v>-2.3658415311028769</v>
      </c>
      <c r="N1868" s="30"/>
      <c r="X1868" s="30"/>
    </row>
    <row r="1869" spans="3:24">
      <c r="C1869" t="s">
        <v>1870</v>
      </c>
      <c r="D1869" s="26">
        <v>1.1256253652785171</v>
      </c>
      <c r="F1869" s="30"/>
      <c r="H1869" s="34">
        <f t="shared" si="66"/>
        <v>0.21519092156321598</v>
      </c>
      <c r="I1869" s="35">
        <f t="shared" si="67"/>
        <v>-1.5362296376288993</v>
      </c>
      <c r="N1869" s="30"/>
      <c r="X1869" s="30"/>
    </row>
    <row r="1870" spans="3:24">
      <c r="C1870" t="s">
        <v>1871</v>
      </c>
      <c r="D1870" s="26">
        <v>4.6198016825609036</v>
      </c>
      <c r="F1870" s="30"/>
      <c r="H1870" s="34">
        <f t="shared" si="66"/>
        <v>7.4785482921305671E-2</v>
      </c>
      <c r="I1870" s="35">
        <f t="shared" si="67"/>
        <v>-2.5931314914295629</v>
      </c>
      <c r="N1870" s="30"/>
      <c r="X1870" s="30"/>
    </row>
    <row r="1871" spans="3:24">
      <c r="C1871" t="s">
        <v>1872</v>
      </c>
      <c r="D1871" s="26">
        <v>5.9672286167052908</v>
      </c>
      <c r="F1871" s="30"/>
      <c r="H1871" s="34">
        <f t="shared" si="66"/>
        <v>4.9752488840448979E-2</v>
      </c>
      <c r="I1871" s="35">
        <f t="shared" si="67"/>
        <v>-3.0006947896851428</v>
      </c>
      <c r="N1871" s="30"/>
      <c r="X1871" s="30"/>
    </row>
    <row r="1872" spans="3:24">
      <c r="C1872" t="s">
        <v>1873</v>
      </c>
      <c r="D1872" s="26">
        <v>3.724186216105605</v>
      </c>
      <c r="F1872" s="30"/>
      <c r="H1872" s="34">
        <f t="shared" si="66"/>
        <v>9.8054681675064467E-2</v>
      </c>
      <c r="I1872" s="35">
        <f t="shared" si="67"/>
        <v>-2.3222299796462775</v>
      </c>
      <c r="N1872" s="30"/>
      <c r="X1872" s="30"/>
    </row>
    <row r="1873" spans="3:24">
      <c r="C1873" t="s">
        <v>1874</v>
      </c>
      <c r="D1873" s="26">
        <v>7.5650429327364401</v>
      </c>
      <c r="F1873" s="30"/>
      <c r="H1873" s="34">
        <f t="shared" si="66"/>
        <v>3.0684609362841897E-2</v>
      </c>
      <c r="I1873" s="35">
        <f t="shared" si="67"/>
        <v>-3.4839940737796504</v>
      </c>
      <c r="N1873" s="30"/>
      <c r="X1873" s="30"/>
    </row>
    <row r="1874" spans="3:24">
      <c r="C1874" t="s">
        <v>1875</v>
      </c>
      <c r="D1874" s="26">
        <v>0.2461609545505232</v>
      </c>
      <c r="F1874" s="30"/>
      <c r="H1874" s="34">
        <f t="shared" si="66"/>
        <v>0.28077169296016535</v>
      </c>
      <c r="I1874" s="35">
        <f t="shared" si="67"/>
        <v>-1.2702134204584237</v>
      </c>
      <c r="N1874" s="30"/>
      <c r="X1874" s="30"/>
    </row>
    <row r="1875" spans="3:24">
      <c r="C1875" t="s">
        <v>1876</v>
      </c>
      <c r="D1875" s="26">
        <v>0.12859907615104454</v>
      </c>
      <c r="F1875" s="30"/>
      <c r="H1875" s="34">
        <f t="shared" si="66"/>
        <v>0.29093544877202249</v>
      </c>
      <c r="I1875" s="35">
        <f t="shared" si="67"/>
        <v>-1.2346538619432614</v>
      </c>
      <c r="N1875" s="30"/>
      <c r="X1875" s="30"/>
    </row>
    <row r="1876" spans="3:24">
      <c r="C1876" t="s">
        <v>1877</v>
      </c>
      <c r="D1876" s="26">
        <v>4.6898877179673324</v>
      </c>
      <c r="F1876" s="30"/>
      <c r="H1876" s="34">
        <f t="shared" si="66"/>
        <v>7.3216770249592361E-2</v>
      </c>
      <c r="I1876" s="35">
        <f t="shared" si="67"/>
        <v>-2.6143307824842865</v>
      </c>
      <c r="N1876" s="30"/>
      <c r="X1876" s="30"/>
    </row>
    <row r="1877" spans="3:24">
      <c r="C1877" t="s">
        <v>1878</v>
      </c>
      <c r="D1877" s="26">
        <v>3.1367720152253735</v>
      </c>
      <c r="F1877" s="30"/>
      <c r="H1877" s="34">
        <f t="shared" si="66"/>
        <v>0.11712052776345137</v>
      </c>
      <c r="I1877" s="35">
        <f t="shared" si="67"/>
        <v>-2.1445517226022788</v>
      </c>
      <c r="N1877" s="30"/>
      <c r="X1877" s="30"/>
    </row>
    <row r="1878" spans="3:24">
      <c r="C1878" t="s">
        <v>1879</v>
      </c>
      <c r="D1878" s="26">
        <v>3.0985047632666003</v>
      </c>
      <c r="F1878" s="30"/>
      <c r="H1878" s="34">
        <f t="shared" si="66"/>
        <v>0.11848406192053024</v>
      </c>
      <c r="I1878" s="35">
        <f t="shared" si="67"/>
        <v>-2.1329768260136199</v>
      </c>
      <c r="N1878" s="30"/>
      <c r="X1878" s="30"/>
    </row>
    <row r="1879" spans="3:24">
      <c r="C1879" t="s">
        <v>1880</v>
      </c>
      <c r="D1879" s="26">
        <v>7.86064442600206</v>
      </c>
      <c r="F1879" s="30"/>
      <c r="H1879" s="34">
        <f t="shared" si="66"/>
        <v>2.80601121017027E-2</v>
      </c>
      <c r="I1879" s="35">
        <f t="shared" si="67"/>
        <v>-3.5734062092444305</v>
      </c>
      <c r="N1879" s="30"/>
      <c r="X1879" s="30"/>
    </row>
    <row r="1880" spans="3:24">
      <c r="C1880" t="s">
        <v>1881</v>
      </c>
      <c r="D1880" s="26">
        <v>0.27841083276996004</v>
      </c>
      <c r="F1880" s="30"/>
      <c r="H1880" s="34">
        <f t="shared" si="66"/>
        <v>0.27804613928180205</v>
      </c>
      <c r="I1880" s="35">
        <f t="shared" si="67"/>
        <v>-1.2799682104231953</v>
      </c>
      <c r="N1880" s="30"/>
      <c r="X1880" s="30"/>
    </row>
    <row r="1881" spans="3:24">
      <c r="C1881" t="s">
        <v>1882</v>
      </c>
      <c r="D1881" s="26">
        <v>9.1445746802358681</v>
      </c>
      <c r="F1881" s="30"/>
      <c r="H1881" s="34">
        <f t="shared" si="66"/>
        <v>1.902952928507631E-2</v>
      </c>
      <c r="I1881" s="35">
        <f t="shared" si="67"/>
        <v>-3.9617633333937556</v>
      </c>
      <c r="N1881" s="30"/>
      <c r="X1881" s="30"/>
    </row>
    <row r="1882" spans="3:24">
      <c r="C1882" t="s">
        <v>1883</v>
      </c>
      <c r="D1882" s="26">
        <v>3.5243837083325888</v>
      </c>
      <c r="F1882" s="30"/>
      <c r="H1882" s="34">
        <f t="shared" si="66"/>
        <v>0.10416337841041011</v>
      </c>
      <c r="I1882" s="35">
        <f t="shared" si="67"/>
        <v>-2.26179466623211</v>
      </c>
      <c r="N1882" s="30"/>
      <c r="X1882" s="30"/>
    </row>
    <row r="1883" spans="3:24">
      <c r="C1883" t="s">
        <v>1884</v>
      </c>
      <c r="D1883" s="26">
        <v>3.1950908775662636</v>
      </c>
      <c r="F1883" s="30"/>
      <c r="H1883" s="34">
        <f t="shared" si="66"/>
        <v>0.11507263572005823</v>
      </c>
      <c r="I1883" s="35">
        <f t="shared" si="67"/>
        <v>-2.1621917350466342</v>
      </c>
      <c r="N1883" s="30"/>
      <c r="X1883" s="30"/>
    </row>
    <row r="1884" spans="3:24">
      <c r="C1884" t="s">
        <v>1885</v>
      </c>
      <c r="D1884" s="26">
        <v>5.2191702372047315</v>
      </c>
      <c r="F1884" s="30"/>
      <c r="H1884" s="34">
        <f t="shared" si="66"/>
        <v>6.2385297733550463E-2</v>
      </c>
      <c r="I1884" s="35">
        <f t="shared" si="67"/>
        <v>-2.7744256446122999</v>
      </c>
      <c r="N1884" s="30"/>
      <c r="X1884" s="30"/>
    </row>
    <row r="1885" spans="3:24">
      <c r="C1885" t="s">
        <v>1886</v>
      </c>
      <c r="D1885" s="26">
        <v>1.1133910596790673</v>
      </c>
      <c r="F1885" s="30"/>
      <c r="H1885" s="34">
        <f t="shared" si="66"/>
        <v>0.2159887268889806</v>
      </c>
      <c r="I1885" s="35">
        <f t="shared" si="67"/>
        <v>-1.532529062988728</v>
      </c>
      <c r="N1885" s="30"/>
      <c r="X1885" s="30"/>
    </row>
    <row r="1886" spans="3:24">
      <c r="C1886" t="s">
        <v>1887</v>
      </c>
      <c r="D1886" s="26">
        <v>4.0142524346791957</v>
      </c>
      <c r="F1886" s="30"/>
      <c r="H1886" s="34">
        <f t="shared" si="66"/>
        <v>8.981818384050938E-2</v>
      </c>
      <c r="I1886" s="35">
        <f t="shared" si="67"/>
        <v>-2.4099678315168473</v>
      </c>
      <c r="N1886" s="30"/>
      <c r="X1886" s="30"/>
    </row>
    <row r="1887" spans="3:24">
      <c r="C1887" t="s">
        <v>1888</v>
      </c>
      <c r="D1887" s="26">
        <v>0.38532473510449983</v>
      </c>
      <c r="F1887" s="30"/>
      <c r="H1887" s="34">
        <f t="shared" si="66"/>
        <v>0.26919829367890369</v>
      </c>
      <c r="I1887" s="35">
        <f t="shared" si="67"/>
        <v>-1.3123070197201232</v>
      </c>
      <c r="N1887" s="30"/>
      <c r="X1887" s="30"/>
    </row>
    <row r="1888" spans="3:24">
      <c r="C1888" t="s">
        <v>1889</v>
      </c>
      <c r="D1888" s="26">
        <v>0.81749322836695604</v>
      </c>
      <c r="F1888" s="30"/>
      <c r="H1888" s="34">
        <f t="shared" si="66"/>
        <v>0.23621159359924859</v>
      </c>
      <c r="I1888" s="35">
        <f t="shared" si="67"/>
        <v>-1.4430272925993628</v>
      </c>
      <c r="N1888" s="30"/>
      <c r="X1888" s="30"/>
    </row>
    <row r="1889" spans="3:24">
      <c r="C1889" t="s">
        <v>1890</v>
      </c>
      <c r="D1889" s="26">
        <v>2.4120573206854417</v>
      </c>
      <c r="F1889" s="30"/>
      <c r="H1889" s="34">
        <f t="shared" si="66"/>
        <v>0.14582566232077415</v>
      </c>
      <c r="I1889" s="35">
        <f t="shared" si="67"/>
        <v>-1.925343464465048</v>
      </c>
      <c r="N1889" s="30"/>
      <c r="X1889" s="30"/>
    </row>
    <row r="1890" spans="3:24">
      <c r="C1890" t="s">
        <v>1891</v>
      </c>
      <c r="D1890" s="26">
        <v>2.3450863092978818</v>
      </c>
      <c r="F1890" s="30"/>
      <c r="H1890" s="34">
        <f t="shared" si="66"/>
        <v>0.14880978622895782</v>
      </c>
      <c r="I1890" s="35">
        <f t="shared" si="67"/>
        <v>-1.9050863910780165</v>
      </c>
      <c r="N1890" s="30"/>
      <c r="X1890" s="30"/>
    </row>
    <row r="1891" spans="3:24">
      <c r="C1891" t="s">
        <v>1892</v>
      </c>
      <c r="D1891" s="26">
        <v>0.78046193106653217</v>
      </c>
      <c r="F1891" s="30"/>
      <c r="H1891" s="34">
        <f t="shared" si="66"/>
        <v>0.23887228513349587</v>
      </c>
      <c r="I1891" s="35">
        <f t="shared" si="67"/>
        <v>-1.4318262417045122</v>
      </c>
      <c r="N1891" s="30"/>
      <c r="X1891" s="30"/>
    </row>
    <row r="1892" spans="3:24">
      <c r="C1892" t="s">
        <v>1893</v>
      </c>
      <c r="D1892" s="26">
        <v>4.2472833765880686</v>
      </c>
      <c r="F1892" s="30"/>
      <c r="H1892" s="34">
        <f t="shared" si="66"/>
        <v>8.3705221171796573E-2</v>
      </c>
      <c r="I1892" s="35">
        <f t="shared" si="67"/>
        <v>-2.4804539238408765</v>
      </c>
      <c r="N1892" s="30"/>
      <c r="X1892" s="30"/>
    </row>
    <row r="1893" spans="3:24">
      <c r="C1893" t="s">
        <v>1894</v>
      </c>
      <c r="D1893" s="26">
        <v>1.1931742940140713</v>
      </c>
      <c r="F1893" s="30"/>
      <c r="H1893" s="34">
        <f t="shared" si="66"/>
        <v>0.21083877930004491</v>
      </c>
      <c r="I1893" s="35">
        <f t="shared" si="67"/>
        <v>-1.5566615167100277</v>
      </c>
      <c r="N1893" s="30"/>
      <c r="X1893" s="30"/>
    </row>
    <row r="1894" spans="3:24">
      <c r="C1894" t="s">
        <v>1895</v>
      </c>
      <c r="D1894" s="26">
        <v>0.19934876569232762</v>
      </c>
      <c r="F1894" s="30"/>
      <c r="H1894" s="34">
        <f t="shared" si="66"/>
        <v>0.28477556734300979</v>
      </c>
      <c r="I1894" s="35">
        <f t="shared" si="67"/>
        <v>-1.2560538919480895</v>
      </c>
      <c r="N1894" s="30"/>
      <c r="X1894" s="30"/>
    </row>
    <row r="1895" spans="3:24">
      <c r="C1895" t="s">
        <v>1896</v>
      </c>
      <c r="D1895" s="26">
        <v>2.6411094134417716</v>
      </c>
      <c r="F1895" s="30"/>
      <c r="H1895" s="34">
        <f t="shared" si="66"/>
        <v>0.13606452552158221</v>
      </c>
      <c r="I1895" s="35">
        <f t="shared" si="67"/>
        <v>-1.9946260533984452</v>
      </c>
      <c r="N1895" s="30"/>
      <c r="X1895" s="30"/>
    </row>
    <row r="1896" spans="3:24">
      <c r="C1896" t="s">
        <v>1897</v>
      </c>
      <c r="D1896" s="26">
        <v>4.0468651482827172</v>
      </c>
      <c r="F1896" s="30"/>
      <c r="H1896" s="34">
        <f t="shared" si="66"/>
        <v>8.8936524621300139E-2</v>
      </c>
      <c r="I1896" s="35">
        <f t="shared" si="67"/>
        <v>-2.4198323702049924</v>
      </c>
      <c r="N1896" s="30"/>
      <c r="X1896" s="30"/>
    </row>
    <row r="1897" spans="3:24">
      <c r="C1897" t="s">
        <v>1898</v>
      </c>
      <c r="D1897" s="26">
        <v>0.38840389576493939</v>
      </c>
      <c r="F1897" s="30"/>
      <c r="H1897" s="34">
        <f t="shared" si="66"/>
        <v>0.2689476872156662</v>
      </c>
      <c r="I1897" s="35">
        <f t="shared" si="67"/>
        <v>-1.3132383896095225</v>
      </c>
      <c r="N1897" s="30"/>
      <c r="X1897" s="30"/>
    </row>
    <row r="1898" spans="3:24">
      <c r="C1898" t="s">
        <v>1899</v>
      </c>
      <c r="D1898" s="26">
        <v>0.76552561435462763</v>
      </c>
      <c r="F1898" s="30"/>
      <c r="H1898" s="34">
        <f t="shared" si="66"/>
        <v>0.23995391963908322</v>
      </c>
      <c r="I1898" s="35">
        <f t="shared" si="67"/>
        <v>-1.427308375578614</v>
      </c>
      <c r="N1898" s="30"/>
      <c r="X1898" s="30"/>
    </row>
    <row r="1899" spans="3:24">
      <c r="C1899" t="s">
        <v>1900</v>
      </c>
      <c r="D1899" s="26">
        <v>0.4094898108111254</v>
      </c>
      <c r="F1899" s="30"/>
      <c r="H1899" s="34">
        <f t="shared" si="66"/>
        <v>0.2672378062086368</v>
      </c>
      <c r="I1899" s="35">
        <f t="shared" si="67"/>
        <v>-1.3196163570266706</v>
      </c>
      <c r="N1899" s="30"/>
      <c r="X1899" s="30"/>
    </row>
    <row r="1900" spans="3:24">
      <c r="C1900" t="s">
        <v>1901</v>
      </c>
      <c r="D1900" s="26">
        <v>9.0589210074611959</v>
      </c>
      <c r="F1900" s="30"/>
      <c r="H1900" s="34">
        <f t="shared" si="66"/>
        <v>1.9528990652279948E-2</v>
      </c>
      <c r="I1900" s="35">
        <f t="shared" si="67"/>
        <v>-3.9358552173400145</v>
      </c>
      <c r="N1900" s="30"/>
      <c r="X1900" s="30"/>
    </row>
    <row r="1901" spans="3:24">
      <c r="C1901" t="s">
        <v>1902</v>
      </c>
      <c r="D1901" s="26">
        <v>5.0751771166041086</v>
      </c>
      <c r="F1901" s="30"/>
      <c r="H1901" s="34">
        <f t="shared" si="66"/>
        <v>6.5162489533172732E-2</v>
      </c>
      <c r="I1901" s="35">
        <f t="shared" si="67"/>
        <v>-2.7308712895144711</v>
      </c>
      <c r="N1901" s="30"/>
      <c r="X1901" s="30"/>
    </row>
    <row r="1902" spans="3:24">
      <c r="C1902" t="s">
        <v>1903</v>
      </c>
      <c r="D1902" s="26">
        <v>2.1753910623245223</v>
      </c>
      <c r="F1902" s="30"/>
      <c r="H1902" s="34">
        <f t="shared" si="66"/>
        <v>0.15664741258541703</v>
      </c>
      <c r="I1902" s="35">
        <f t="shared" si="67"/>
        <v>-1.8537577788897237</v>
      </c>
      <c r="N1902" s="30"/>
      <c r="X1902" s="30"/>
    </row>
    <row r="1903" spans="3:24">
      <c r="C1903" t="s">
        <v>1904</v>
      </c>
      <c r="D1903" s="26">
        <v>4.7236742180970293</v>
      </c>
      <c r="F1903" s="30"/>
      <c r="H1903" s="34">
        <f t="shared" si="66"/>
        <v>7.2472335986058969E-2</v>
      </c>
      <c r="I1903" s="35">
        <f t="shared" si="67"/>
        <v>-2.6245503625449418</v>
      </c>
      <c r="N1903" s="30"/>
      <c r="X1903" s="30"/>
    </row>
    <row r="1904" spans="3:24">
      <c r="C1904" t="s">
        <v>1905</v>
      </c>
      <c r="D1904" s="26">
        <v>3.695698667152941</v>
      </c>
      <c r="F1904" s="30"/>
      <c r="H1904" s="34">
        <f t="shared" si="66"/>
        <v>9.8903247849004422E-2</v>
      </c>
      <c r="I1904" s="35">
        <f t="shared" si="67"/>
        <v>-2.3136132011656412</v>
      </c>
      <c r="N1904" s="30"/>
      <c r="X1904" s="30"/>
    </row>
    <row r="1905" spans="3:24">
      <c r="C1905" t="s">
        <v>1906</v>
      </c>
      <c r="D1905" s="26">
        <v>2.5248201114613531</v>
      </c>
      <c r="F1905" s="30"/>
      <c r="H1905" s="34">
        <f t="shared" si="66"/>
        <v>0.14093571454907758</v>
      </c>
      <c r="I1905" s="35">
        <f t="shared" si="67"/>
        <v>-1.9594514177533038</v>
      </c>
      <c r="N1905" s="30"/>
      <c r="X1905" s="30"/>
    </row>
    <row r="1906" spans="3:24">
      <c r="C1906" t="s">
        <v>1907</v>
      </c>
      <c r="D1906" s="26">
        <v>0.53762972347357318</v>
      </c>
      <c r="F1906" s="30"/>
      <c r="H1906" s="34">
        <f t="shared" si="66"/>
        <v>0.25707805889470858</v>
      </c>
      <c r="I1906" s="35">
        <f t="shared" si="67"/>
        <v>-1.3583755090960568</v>
      </c>
      <c r="N1906" s="30"/>
      <c r="X1906" s="30"/>
    </row>
    <row r="1907" spans="3:24">
      <c r="C1907" t="s">
        <v>1908</v>
      </c>
      <c r="D1907" s="26">
        <v>1.2943156193749057</v>
      </c>
      <c r="F1907" s="30"/>
      <c r="H1907" s="34">
        <f t="shared" si="66"/>
        <v>0.20448630696532824</v>
      </c>
      <c r="I1907" s="35">
        <f t="shared" si="67"/>
        <v>-1.58725426434586</v>
      </c>
      <c r="N1907" s="30"/>
      <c r="X1907" s="30"/>
    </row>
    <row r="1908" spans="3:24">
      <c r="C1908" t="s">
        <v>1909</v>
      </c>
      <c r="D1908" s="26">
        <v>0.36542260778461105</v>
      </c>
      <c r="F1908" s="30"/>
      <c r="H1908" s="34">
        <f t="shared" si="66"/>
        <v>0.27082372830615187</v>
      </c>
      <c r="I1908" s="35">
        <f t="shared" si="67"/>
        <v>-1.306287118790989</v>
      </c>
      <c r="N1908" s="30"/>
      <c r="X1908" s="30"/>
    </row>
    <row r="1909" spans="3:24">
      <c r="C1909" t="s">
        <v>1910</v>
      </c>
      <c r="D1909" s="26">
        <v>2.4474982988828486</v>
      </c>
      <c r="F1909" s="30"/>
      <c r="H1909" s="34">
        <f t="shared" si="66"/>
        <v>0.14427075768382464</v>
      </c>
      <c r="I1909" s="35">
        <f t="shared" si="67"/>
        <v>-1.9360634831922316</v>
      </c>
      <c r="N1909" s="30"/>
      <c r="X1909" s="30"/>
    </row>
    <row r="1910" spans="3:24">
      <c r="C1910" t="s">
        <v>1911</v>
      </c>
      <c r="D1910" s="26">
        <v>2.6833400123382605</v>
      </c>
      <c r="F1910" s="30"/>
      <c r="H1910" s="34">
        <f t="shared" si="66"/>
        <v>0.13433753015520264</v>
      </c>
      <c r="I1910" s="35">
        <f t="shared" si="67"/>
        <v>-2.0073997643414363</v>
      </c>
      <c r="N1910" s="30"/>
      <c r="X1910" s="30"/>
    </row>
    <row r="1911" spans="3:24">
      <c r="C1911" t="s">
        <v>1912</v>
      </c>
      <c r="D1911" s="26">
        <v>4.372536438683488</v>
      </c>
      <c r="F1911" s="30"/>
      <c r="H1911" s="34">
        <f t="shared" si="66"/>
        <v>8.0593290684321958E-2</v>
      </c>
      <c r="I1911" s="35">
        <f t="shared" si="67"/>
        <v>-2.5183398750643735</v>
      </c>
      <c r="N1911" s="30"/>
      <c r="X1911" s="30"/>
    </row>
    <row r="1912" spans="3:24">
      <c r="C1912" t="s">
        <v>1913</v>
      </c>
      <c r="D1912" s="26">
        <v>2.3811596775111354</v>
      </c>
      <c r="F1912" s="30"/>
      <c r="H1912" s="34">
        <f t="shared" si="66"/>
        <v>0.14719490410579583</v>
      </c>
      <c r="I1912" s="35">
        <f t="shared" si="67"/>
        <v>-1.915997692133103</v>
      </c>
      <c r="N1912" s="30"/>
      <c r="X1912" s="30"/>
    </row>
    <row r="1913" spans="3:24">
      <c r="C1913" t="s">
        <v>1914</v>
      </c>
      <c r="D1913" s="26">
        <v>2.7947611452788266</v>
      </c>
      <c r="F1913" s="30"/>
      <c r="H1913" s="34">
        <f t="shared" si="66"/>
        <v>0.1298855112378772</v>
      </c>
      <c r="I1913" s="35">
        <f t="shared" si="67"/>
        <v>-2.0411018993410361</v>
      </c>
      <c r="N1913" s="30"/>
      <c r="X1913" s="30"/>
    </row>
    <row r="1914" spans="3:24">
      <c r="C1914" t="s">
        <v>1915</v>
      </c>
      <c r="D1914" s="26">
        <v>2.6726626539872891</v>
      </c>
      <c r="F1914" s="30"/>
      <c r="H1914" s="34">
        <f t="shared" si="66"/>
        <v>0.13477209292591058</v>
      </c>
      <c r="I1914" s="35">
        <f t="shared" si="67"/>
        <v>-2.0041701277089006</v>
      </c>
      <c r="N1914" s="30"/>
      <c r="X1914" s="30"/>
    </row>
    <row r="1915" spans="3:24">
      <c r="C1915" t="s">
        <v>1916</v>
      </c>
      <c r="D1915" s="26">
        <v>0.80001782766902085</v>
      </c>
      <c r="F1915" s="30"/>
      <c r="H1915" s="34">
        <f t="shared" si="66"/>
        <v>0.23746348459280406</v>
      </c>
      <c r="I1915" s="35">
        <f t="shared" si="67"/>
        <v>-1.4377414164109732</v>
      </c>
      <c r="N1915" s="30"/>
      <c r="X1915" s="30"/>
    </row>
    <row r="1916" spans="3:24">
      <c r="C1916" t="s">
        <v>1917</v>
      </c>
      <c r="D1916" s="26">
        <v>2.9961022762593408</v>
      </c>
      <c r="F1916" s="30"/>
      <c r="H1916" s="34">
        <f t="shared" si="66"/>
        <v>0.12221144139457876</v>
      </c>
      <c r="I1916" s="35">
        <f t="shared" si="67"/>
        <v>-2.1020026081939687</v>
      </c>
      <c r="N1916" s="30"/>
      <c r="X1916" s="30"/>
    </row>
    <row r="1917" spans="3:24">
      <c r="C1917" t="s">
        <v>1918</v>
      </c>
      <c r="D1917" s="26">
        <v>0.27685108493136568</v>
      </c>
      <c r="F1917" s="30"/>
      <c r="H1917" s="34">
        <f t="shared" si="66"/>
        <v>0.27817734826089519</v>
      </c>
      <c r="I1917" s="35">
        <f t="shared" si="67"/>
        <v>-1.2794964253063656</v>
      </c>
      <c r="N1917" s="30"/>
      <c r="X1917" s="30"/>
    </row>
    <row r="1918" spans="3:24">
      <c r="C1918" t="s">
        <v>1919</v>
      </c>
      <c r="D1918" s="26">
        <v>5.8069514990790996</v>
      </c>
      <c r="F1918" s="30"/>
      <c r="H1918" s="34">
        <f t="shared" si="66"/>
        <v>5.2223905533051097E-2</v>
      </c>
      <c r="I1918" s="35">
        <f t="shared" si="67"/>
        <v>-2.9522149285221273</v>
      </c>
      <c r="N1918" s="30"/>
      <c r="X1918" s="30"/>
    </row>
    <row r="1919" spans="3:24">
      <c r="C1919" t="s">
        <v>1920</v>
      </c>
      <c r="D1919" s="26">
        <v>5.5231107640318591</v>
      </c>
      <c r="F1919" s="30"/>
      <c r="H1919" s="34">
        <f t="shared" si="66"/>
        <v>5.690567927409209E-2</v>
      </c>
      <c r="I1919" s="35">
        <f t="shared" si="67"/>
        <v>-2.8663601313352203</v>
      </c>
      <c r="N1919" s="30"/>
      <c r="X1919" s="30"/>
    </row>
    <row r="1920" spans="3:24">
      <c r="C1920" t="s">
        <v>1921</v>
      </c>
      <c r="D1920" s="26">
        <v>1.7660444315958752</v>
      </c>
      <c r="F1920" s="30"/>
      <c r="H1920" s="34">
        <f t="shared" si="66"/>
        <v>0.17729494902981552</v>
      </c>
      <c r="I1920" s="35">
        <f t="shared" si="67"/>
        <v>-1.7299405545772852</v>
      </c>
      <c r="N1920" s="30"/>
      <c r="X1920" s="30"/>
    </row>
    <row r="1921" spans="3:24">
      <c r="C1921" t="s">
        <v>1922</v>
      </c>
      <c r="D1921" s="26">
        <v>2.5843943416025135</v>
      </c>
      <c r="F1921" s="30"/>
      <c r="H1921" s="34">
        <f t="shared" si="66"/>
        <v>0.13841883584867842</v>
      </c>
      <c r="I1921" s="35">
        <f t="shared" si="67"/>
        <v>-1.977471147886416</v>
      </c>
      <c r="N1921" s="30"/>
      <c r="X1921" s="30"/>
    </row>
    <row r="1922" spans="3:24">
      <c r="C1922" t="s">
        <v>1923</v>
      </c>
      <c r="D1922" s="26">
        <v>0.22386962581375933</v>
      </c>
      <c r="F1922" s="30"/>
      <c r="H1922" s="34">
        <f t="shared" si="66"/>
        <v>0.28267121385563238</v>
      </c>
      <c r="I1922" s="35">
        <f t="shared" si="67"/>
        <v>-1.2634708452343177</v>
      </c>
      <c r="N1922" s="30"/>
      <c r="X1922" s="30"/>
    </row>
    <row r="1923" spans="3:24">
      <c r="C1923" t="s">
        <v>1924</v>
      </c>
      <c r="D1923" s="26">
        <v>6.1129835454715256</v>
      </c>
      <c r="F1923" s="30"/>
      <c r="H1923" s="34">
        <f t="shared" si="66"/>
        <v>4.7606686822458964E-2</v>
      </c>
      <c r="I1923" s="35">
        <f t="shared" si="67"/>
        <v>-3.0447820481476549</v>
      </c>
      <c r="N1923" s="30"/>
      <c r="X1923" s="30"/>
    </row>
    <row r="1924" spans="3:24">
      <c r="C1924" t="s">
        <v>1925</v>
      </c>
      <c r="D1924" s="26">
        <v>3.2324365277591069</v>
      </c>
      <c r="F1924" s="30"/>
      <c r="H1924" s="34">
        <f t="shared" si="66"/>
        <v>0.11378007392841365</v>
      </c>
      <c r="I1924" s="35">
        <f t="shared" si="67"/>
        <v>-2.1734878699110891</v>
      </c>
      <c r="N1924" s="30"/>
      <c r="X1924" s="30"/>
    </row>
    <row r="1925" spans="3:24">
      <c r="C1925" t="s">
        <v>1926</v>
      </c>
      <c r="D1925" s="26">
        <v>0.28677917583358514</v>
      </c>
      <c r="F1925" s="30"/>
      <c r="H1925" s="34">
        <f t="shared" si="66"/>
        <v>0.27734323424037749</v>
      </c>
      <c r="I1925" s="35">
        <f t="shared" si="67"/>
        <v>-1.2824994270803052</v>
      </c>
      <c r="N1925" s="30"/>
      <c r="X1925" s="30"/>
    </row>
    <row r="1926" spans="3:24">
      <c r="C1926" t="s">
        <v>1927</v>
      </c>
      <c r="D1926" s="26">
        <v>0.52238733163284923</v>
      </c>
      <c r="F1926" s="30"/>
      <c r="H1926" s="34">
        <f t="shared" si="66"/>
        <v>0.25826603993125274</v>
      </c>
      <c r="I1926" s="35">
        <f t="shared" si="67"/>
        <v>-1.3537650628191653</v>
      </c>
      <c r="N1926" s="30"/>
      <c r="X1926" s="30"/>
    </row>
    <row r="1927" spans="3:24">
      <c r="C1927" t="s">
        <v>1928</v>
      </c>
      <c r="D1927" s="26">
        <v>0.67529381742745986</v>
      </c>
      <c r="F1927" s="30"/>
      <c r="H1927" s="34">
        <f t="shared" si="66"/>
        <v>0.24659314411541067</v>
      </c>
      <c r="I1927" s="35">
        <f t="shared" si="67"/>
        <v>-1.4000154902790363</v>
      </c>
      <c r="N1927" s="30"/>
      <c r="X1927" s="30"/>
    </row>
    <row r="1928" spans="3:24">
      <c r="C1928" t="s">
        <v>1929</v>
      </c>
      <c r="D1928" s="26">
        <v>4.4688299672723844</v>
      </c>
      <c r="F1928" s="30"/>
      <c r="H1928" s="34">
        <f t="shared" si="66"/>
        <v>7.8279753597866208E-2</v>
      </c>
      <c r="I1928" s="35">
        <f t="shared" si="67"/>
        <v>-2.5474662841614868</v>
      </c>
      <c r="N1928" s="30"/>
      <c r="X1928" s="30"/>
    </row>
    <row r="1929" spans="3:24">
      <c r="C1929" t="s">
        <v>1930</v>
      </c>
      <c r="D1929" s="26">
        <v>0.5001030941772131</v>
      </c>
      <c r="F1929" s="30"/>
      <c r="H1929" s="34">
        <f t="shared" si="66"/>
        <v>0.26001274432530713</v>
      </c>
      <c r="I1929" s="35">
        <f t="shared" si="67"/>
        <v>-1.3470246325320887</v>
      </c>
      <c r="N1929" s="30"/>
      <c r="X1929" s="30"/>
    </row>
    <row r="1930" spans="3:24">
      <c r="C1930" t="s">
        <v>1931</v>
      </c>
      <c r="D1930" s="26">
        <v>1.1850507991815176</v>
      </c>
      <c r="F1930" s="30"/>
      <c r="H1930" s="34">
        <f t="shared" ref="H1930:H1993" si="68">lambdagorro2*EXP(-lambdagorro2*D1930)</f>
        <v>0.21135748010192426</v>
      </c>
      <c r="I1930" s="35">
        <f t="shared" si="67"/>
        <v>-1.5542043605827309</v>
      </c>
      <c r="N1930" s="30"/>
      <c r="X1930" s="30"/>
    </row>
    <row r="1931" spans="3:24">
      <c r="C1931" t="s">
        <v>1932</v>
      </c>
      <c r="D1931" s="26">
        <v>2.7224943728328186</v>
      </c>
      <c r="F1931" s="30"/>
      <c r="H1931" s="34">
        <f t="shared" si="68"/>
        <v>0.132755924705526</v>
      </c>
      <c r="I1931" s="35">
        <f t="shared" ref="I1931:I1994" si="69">LN(H1931)</f>
        <v>-2.0192429893059005</v>
      </c>
      <c r="N1931" s="30"/>
      <c r="X1931" s="30"/>
    </row>
    <row r="1932" spans="3:24">
      <c r="C1932" t="s">
        <v>1933</v>
      </c>
      <c r="D1932" s="26">
        <v>0.56286641063370002</v>
      </c>
      <c r="F1932" s="30"/>
      <c r="H1932" s="34">
        <f t="shared" si="68"/>
        <v>0.25512313134572662</v>
      </c>
      <c r="I1932" s="35">
        <f t="shared" si="69"/>
        <v>-1.3660089823445021</v>
      </c>
      <c r="N1932" s="30"/>
      <c r="X1932" s="30"/>
    </row>
    <row r="1933" spans="3:24">
      <c r="C1933" t="s">
        <v>1934</v>
      </c>
      <c r="D1933" s="26">
        <v>1.6237426997099993</v>
      </c>
      <c r="F1933" s="30"/>
      <c r="H1933" s="34">
        <f t="shared" si="68"/>
        <v>0.18509282875400168</v>
      </c>
      <c r="I1933" s="35">
        <f t="shared" si="69"/>
        <v>-1.6868978027031611</v>
      </c>
      <c r="N1933" s="30"/>
      <c r="X1933" s="30"/>
    </row>
    <row r="1934" spans="3:24">
      <c r="C1934" t="s">
        <v>1935</v>
      </c>
      <c r="D1934" s="26">
        <v>5.0562406288700608</v>
      </c>
      <c r="F1934" s="30"/>
      <c r="H1934" s="34">
        <f t="shared" si="68"/>
        <v>6.5536799435616314E-2</v>
      </c>
      <c r="I1934" s="35">
        <f t="shared" si="69"/>
        <v>-2.725143470660111</v>
      </c>
      <c r="N1934" s="30"/>
      <c r="X1934" s="30"/>
    </row>
    <row r="1935" spans="3:24">
      <c r="C1935" t="s">
        <v>1936</v>
      </c>
      <c r="D1935" s="26">
        <v>4.0920360458449663</v>
      </c>
      <c r="F1935" s="30"/>
      <c r="H1935" s="34">
        <f t="shared" si="68"/>
        <v>8.7729641546564596E-2</v>
      </c>
      <c r="I1935" s="35">
        <f t="shared" si="69"/>
        <v>-2.4334954487208793</v>
      </c>
      <c r="N1935" s="30"/>
      <c r="X1935" s="30"/>
    </row>
    <row r="1936" spans="3:24">
      <c r="C1936" t="s">
        <v>1937</v>
      </c>
      <c r="D1936" s="26">
        <v>1.7529946113536965</v>
      </c>
      <c r="F1936" s="30"/>
      <c r="H1936" s="34">
        <f t="shared" si="68"/>
        <v>0.17799615911259634</v>
      </c>
      <c r="I1936" s="35">
        <f t="shared" si="69"/>
        <v>-1.7259933069419824</v>
      </c>
      <c r="N1936" s="30"/>
      <c r="X1936" s="30"/>
    </row>
    <row r="1937" spans="3:24">
      <c r="C1937" t="s">
        <v>1938</v>
      </c>
      <c r="D1937" s="26">
        <v>1.3199677961544949</v>
      </c>
      <c r="F1937" s="30"/>
      <c r="H1937" s="34">
        <f t="shared" si="68"/>
        <v>0.20290580692480054</v>
      </c>
      <c r="I1937" s="35">
        <f t="shared" si="69"/>
        <v>-1.5950134129206683</v>
      </c>
      <c r="N1937" s="30"/>
      <c r="X1937" s="30"/>
    </row>
    <row r="1938" spans="3:24">
      <c r="C1938" t="s">
        <v>1939</v>
      </c>
      <c r="D1938" s="26">
        <v>1.4506018657322339</v>
      </c>
      <c r="F1938" s="30"/>
      <c r="H1938" s="34">
        <f t="shared" si="68"/>
        <v>0.19504460836663837</v>
      </c>
      <c r="I1938" s="35">
        <f t="shared" si="69"/>
        <v>-1.6345269857256091</v>
      </c>
      <c r="N1938" s="30"/>
      <c r="X1938" s="30"/>
    </row>
    <row r="1939" spans="3:24">
      <c r="C1939" t="s">
        <v>1940</v>
      </c>
      <c r="D1939" s="26">
        <v>1.5687816144475333</v>
      </c>
      <c r="F1939" s="30"/>
      <c r="H1939" s="34">
        <f t="shared" si="68"/>
        <v>0.18819559939194189</v>
      </c>
      <c r="I1939" s="35">
        <f t="shared" si="69"/>
        <v>-1.6702734347187844</v>
      </c>
      <c r="N1939" s="30"/>
      <c r="X1939" s="30"/>
    </row>
    <row r="1940" spans="3:24">
      <c r="C1940" t="s">
        <v>1941</v>
      </c>
      <c r="D1940" s="26">
        <v>1.5193547827863387</v>
      </c>
      <c r="F1940" s="30"/>
      <c r="H1940" s="34">
        <f t="shared" si="68"/>
        <v>0.19103033501584024</v>
      </c>
      <c r="I1940" s="35">
        <f t="shared" si="69"/>
        <v>-1.6553230414739353</v>
      </c>
      <c r="N1940" s="30"/>
      <c r="X1940" s="30"/>
    </row>
    <row r="1941" spans="3:24">
      <c r="C1941" t="s">
        <v>1942</v>
      </c>
      <c r="D1941" s="26">
        <v>1.5640435165075466</v>
      </c>
      <c r="F1941" s="30"/>
      <c r="H1941" s="34">
        <f t="shared" si="68"/>
        <v>0.18846550666339013</v>
      </c>
      <c r="I1941" s="35">
        <f t="shared" si="69"/>
        <v>-1.6688402773616435</v>
      </c>
      <c r="N1941" s="30"/>
      <c r="X1941" s="30"/>
    </row>
    <row r="1942" spans="3:24">
      <c r="C1942" t="s">
        <v>1943</v>
      </c>
      <c r="D1942" s="26">
        <v>1.0646222264503193</v>
      </c>
      <c r="F1942" s="30"/>
      <c r="H1942" s="34">
        <f t="shared" si="68"/>
        <v>0.21919847128793526</v>
      </c>
      <c r="I1942" s="35">
        <f t="shared" si="69"/>
        <v>-1.5177776979839857</v>
      </c>
      <c r="N1942" s="30"/>
      <c r="X1942" s="30"/>
    </row>
    <row r="1943" spans="3:24">
      <c r="C1943" t="s">
        <v>1944</v>
      </c>
      <c r="D1943" s="26">
        <v>4.7218030872322156</v>
      </c>
      <c r="F1943" s="30"/>
      <c r="H1943" s="34">
        <f t="shared" si="68"/>
        <v>7.2513364819718262E-2</v>
      </c>
      <c r="I1943" s="35">
        <f t="shared" si="69"/>
        <v>-2.623984391769528</v>
      </c>
      <c r="N1943" s="30"/>
      <c r="X1943" s="30"/>
    </row>
    <row r="1944" spans="3:24">
      <c r="C1944" t="s">
        <v>1945</v>
      </c>
      <c r="D1944" s="26">
        <v>6.7565804817295181</v>
      </c>
      <c r="F1944" s="30"/>
      <c r="H1944" s="34">
        <f t="shared" si="68"/>
        <v>3.9185276896988572E-2</v>
      </c>
      <c r="I1944" s="35">
        <f t="shared" si="69"/>
        <v>-3.2394541920996072</v>
      </c>
      <c r="N1944" s="30"/>
      <c r="X1944" s="30"/>
    </row>
    <row r="1945" spans="3:24">
      <c r="C1945" t="s">
        <v>1946</v>
      </c>
      <c r="D1945" s="26">
        <v>1.1771264085621005</v>
      </c>
      <c r="F1945" s="30"/>
      <c r="H1945" s="34">
        <f t="shared" si="68"/>
        <v>0.21186469725559326</v>
      </c>
      <c r="I1945" s="35">
        <f t="shared" si="69"/>
        <v>-1.5518074285520038</v>
      </c>
      <c r="N1945" s="30"/>
      <c r="X1945" s="30"/>
    </row>
    <row r="1946" spans="3:24">
      <c r="C1946" t="s">
        <v>1947</v>
      </c>
      <c r="D1946" s="26">
        <v>0.34723714926790455</v>
      </c>
      <c r="F1946" s="30"/>
      <c r="H1946" s="34">
        <f t="shared" si="68"/>
        <v>0.27231753984786233</v>
      </c>
      <c r="I1946" s="35">
        <f t="shared" si="69"/>
        <v>-1.3007864676866192</v>
      </c>
      <c r="N1946" s="30"/>
      <c r="X1946" s="30"/>
    </row>
    <row r="1947" spans="3:24">
      <c r="C1947" t="s">
        <v>1948</v>
      </c>
      <c r="D1947" s="26">
        <v>1.2076929792361519</v>
      </c>
      <c r="F1947" s="30"/>
      <c r="H1947" s="34">
        <f t="shared" si="68"/>
        <v>0.20991490185654241</v>
      </c>
      <c r="I1947" s="35">
        <f t="shared" si="69"/>
        <v>-1.5610530596467904</v>
      </c>
      <c r="N1947" s="30"/>
      <c r="X1947" s="30"/>
    </row>
    <row r="1948" spans="3:24">
      <c r="C1948" t="s">
        <v>1949</v>
      </c>
      <c r="D1948" s="26">
        <v>9.1279387458243981</v>
      </c>
      <c r="F1948" s="30"/>
      <c r="H1948" s="34">
        <f t="shared" si="68"/>
        <v>1.9125526409283503E-2</v>
      </c>
      <c r="I1948" s="35">
        <f t="shared" si="69"/>
        <v>-3.9567313749799156</v>
      </c>
      <c r="N1948" s="30"/>
      <c r="X1948" s="30"/>
    </row>
    <row r="1949" spans="3:24">
      <c r="C1949" t="s">
        <v>1950</v>
      </c>
      <c r="D1949" s="26">
        <v>4.3392344822350362</v>
      </c>
      <c r="F1949" s="30"/>
      <c r="H1949" s="34">
        <f t="shared" si="68"/>
        <v>8.1409210808902233E-2</v>
      </c>
      <c r="I1949" s="35">
        <f t="shared" si="69"/>
        <v>-2.5082668574746565</v>
      </c>
      <c r="N1949" s="30"/>
      <c r="X1949" s="30"/>
    </row>
    <row r="1950" spans="3:24">
      <c r="C1950" t="s">
        <v>1951</v>
      </c>
      <c r="D1950" s="26">
        <v>6.7245925861047731</v>
      </c>
      <c r="F1950" s="30"/>
      <c r="H1950" s="34">
        <f t="shared" si="68"/>
        <v>3.9566255992479149E-2</v>
      </c>
      <c r="I1950" s="35">
        <f t="shared" si="69"/>
        <v>-3.2297786453855624</v>
      </c>
      <c r="N1950" s="30"/>
      <c r="X1950" s="30"/>
    </row>
    <row r="1951" spans="3:24">
      <c r="C1951" t="s">
        <v>1952</v>
      </c>
      <c r="D1951" s="26">
        <v>1.380678021510267</v>
      </c>
      <c r="F1951" s="30"/>
      <c r="H1951" s="34">
        <f t="shared" si="68"/>
        <v>0.19921378120076472</v>
      </c>
      <c r="I1951" s="35">
        <f t="shared" si="69"/>
        <v>-1.6133767534898915</v>
      </c>
      <c r="N1951" s="30"/>
      <c r="X1951" s="30"/>
    </row>
    <row r="1952" spans="3:24">
      <c r="C1952" t="s">
        <v>1953</v>
      </c>
      <c r="D1952" s="26">
        <v>1.8739760855781162</v>
      </c>
      <c r="F1952" s="30"/>
      <c r="H1952" s="34">
        <f t="shared" si="68"/>
        <v>0.17160032318665944</v>
      </c>
      <c r="I1952" s="35">
        <f t="shared" si="69"/>
        <v>-1.7625872085579075</v>
      </c>
      <c r="N1952" s="30"/>
      <c r="X1952" s="30"/>
    </row>
    <row r="1953" spans="3:24">
      <c r="C1953" t="s">
        <v>1954</v>
      </c>
      <c r="D1953" s="26">
        <v>0.78870016352582795</v>
      </c>
      <c r="F1953" s="30"/>
      <c r="H1953" s="34">
        <f t="shared" si="68"/>
        <v>0.23827778950993775</v>
      </c>
      <c r="I1953" s="35">
        <f t="shared" si="69"/>
        <v>-1.4343181031240992</v>
      </c>
      <c r="N1953" s="30"/>
      <c r="X1953" s="30"/>
    </row>
    <row r="1954" spans="3:24">
      <c r="C1954" t="s">
        <v>1955</v>
      </c>
      <c r="D1954" s="26">
        <v>3.1319829927513476</v>
      </c>
      <c r="F1954" s="30"/>
      <c r="H1954" s="34">
        <f t="shared" si="68"/>
        <v>0.11729030690314333</v>
      </c>
      <c r="I1954" s="35">
        <f t="shared" si="69"/>
        <v>-2.1431031618339924</v>
      </c>
      <c r="N1954" s="30"/>
      <c r="X1954" s="30"/>
    </row>
    <row r="1955" spans="3:24">
      <c r="C1955" t="s">
        <v>1956</v>
      </c>
      <c r="D1955" s="26">
        <v>0.27048319841854074</v>
      </c>
      <c r="F1955" s="30"/>
      <c r="H1955" s="34">
        <f t="shared" si="68"/>
        <v>0.27871366980392071</v>
      </c>
      <c r="I1955" s="35">
        <f t="shared" si="69"/>
        <v>-1.2775702972438208</v>
      </c>
      <c r="N1955" s="30"/>
      <c r="X1955" s="30"/>
    </row>
    <row r="1956" spans="3:24">
      <c r="C1956" t="s">
        <v>1957</v>
      </c>
      <c r="D1956" s="26">
        <v>0.34789331189037953</v>
      </c>
      <c r="F1956" s="30"/>
      <c r="H1956" s="34">
        <f t="shared" si="68"/>
        <v>0.27226349754471274</v>
      </c>
      <c r="I1956" s="35">
        <f t="shared" si="69"/>
        <v>-1.3009849406396465</v>
      </c>
      <c r="N1956" s="30"/>
      <c r="X1956" s="30"/>
    </row>
    <row r="1957" spans="3:24">
      <c r="C1957" t="s">
        <v>1958</v>
      </c>
      <c r="D1957" s="26">
        <v>2.8387938097013081</v>
      </c>
      <c r="F1957" s="30"/>
      <c r="H1957" s="34">
        <f t="shared" si="68"/>
        <v>0.12816706247166842</v>
      </c>
      <c r="I1957" s="35">
        <f t="shared" si="69"/>
        <v>-2.0544206905038411</v>
      </c>
      <c r="N1957" s="30"/>
      <c r="X1957" s="30"/>
    </row>
    <row r="1958" spans="3:24">
      <c r="C1958" t="s">
        <v>1959</v>
      </c>
      <c r="D1958" s="26">
        <v>2.5132160386046776</v>
      </c>
      <c r="F1958" s="30"/>
      <c r="H1958" s="34">
        <f t="shared" si="68"/>
        <v>0.1414312602926453</v>
      </c>
      <c r="I1958" s="35">
        <f t="shared" si="69"/>
        <v>-1.9559414729193245</v>
      </c>
      <c r="N1958" s="30"/>
      <c r="X1958" s="30"/>
    </row>
    <row r="1959" spans="3:24">
      <c r="C1959" t="s">
        <v>1960</v>
      </c>
      <c r="D1959" s="26">
        <v>0.79515024496169306</v>
      </c>
      <c r="F1959" s="30"/>
      <c r="H1959" s="34">
        <f t="shared" si="68"/>
        <v>0.23781336511817469</v>
      </c>
      <c r="I1959" s="35">
        <f t="shared" si="69"/>
        <v>-1.4362690931165085</v>
      </c>
      <c r="N1959" s="30"/>
      <c r="X1959" s="30"/>
    </row>
    <row r="1960" spans="3:24">
      <c r="C1960" t="s">
        <v>1961</v>
      </c>
      <c r="D1960" s="26">
        <v>0.45728126391914575</v>
      </c>
      <c r="F1960" s="30"/>
      <c r="H1960" s="34">
        <f t="shared" si="68"/>
        <v>0.26340247621858692</v>
      </c>
      <c r="I1960" s="35">
        <f t="shared" si="69"/>
        <v>-1.3340720887354183</v>
      </c>
      <c r="N1960" s="30"/>
      <c r="X1960" s="30"/>
    </row>
    <row r="1961" spans="3:24">
      <c r="C1961" t="s">
        <v>1962</v>
      </c>
      <c r="D1961" s="26">
        <v>0.63661346244629136</v>
      </c>
      <c r="F1961" s="30"/>
      <c r="H1961" s="34">
        <f t="shared" si="68"/>
        <v>0.24949519056958594</v>
      </c>
      <c r="I1961" s="35">
        <f t="shared" si="69"/>
        <v>-1.3883156402505581</v>
      </c>
      <c r="N1961" s="30"/>
      <c r="X1961" s="30"/>
    </row>
    <row r="1962" spans="3:24">
      <c r="C1962" t="s">
        <v>1963</v>
      </c>
      <c r="D1962" s="26">
        <v>4.8125323596616232</v>
      </c>
      <c r="F1962" s="30"/>
      <c r="H1962" s="34">
        <f t="shared" si="68"/>
        <v>7.0550412689604214E-2</v>
      </c>
      <c r="I1962" s="35">
        <f t="shared" si="69"/>
        <v>-2.6514277510958273</v>
      </c>
      <c r="N1962" s="30"/>
      <c r="X1962" s="30"/>
    </row>
    <row r="1963" spans="3:24">
      <c r="C1963" t="s">
        <v>1964</v>
      </c>
      <c r="D1963" s="26">
        <v>1.2569998688328183</v>
      </c>
      <c r="F1963" s="30"/>
      <c r="H1963" s="34">
        <f t="shared" si="68"/>
        <v>0.20680743727430131</v>
      </c>
      <c r="I1963" s="35">
        <f t="shared" si="69"/>
        <v>-1.575967173385731</v>
      </c>
      <c r="N1963" s="30"/>
      <c r="X1963" s="30"/>
    </row>
    <row r="1964" spans="3:24">
      <c r="C1964" t="s">
        <v>1965</v>
      </c>
      <c r="D1964" s="26">
        <v>1.3547488480501975</v>
      </c>
      <c r="F1964" s="30"/>
      <c r="H1964" s="34">
        <f t="shared" si="68"/>
        <v>0.2007823446108449</v>
      </c>
      <c r="I1964" s="35">
        <f t="shared" si="69"/>
        <v>-1.6055338202750102</v>
      </c>
      <c r="N1964" s="30"/>
      <c r="X1964" s="30"/>
    </row>
    <row r="1965" spans="3:24">
      <c r="C1965" t="s">
        <v>1966</v>
      </c>
      <c r="D1965" s="26">
        <v>0.94490203289792751</v>
      </c>
      <c r="F1965" s="30"/>
      <c r="H1965" s="34">
        <f t="shared" si="68"/>
        <v>0.22728164525906178</v>
      </c>
      <c r="I1965" s="35">
        <f t="shared" si="69"/>
        <v>-1.4815653025541786</v>
      </c>
      <c r="N1965" s="30"/>
      <c r="X1965" s="30"/>
    </row>
    <row r="1966" spans="3:24">
      <c r="C1966" t="s">
        <v>1967</v>
      </c>
      <c r="D1966" s="26">
        <v>2.9115090921486653</v>
      </c>
      <c r="F1966" s="30"/>
      <c r="H1966" s="34">
        <f t="shared" si="68"/>
        <v>0.1253788577210242</v>
      </c>
      <c r="I1966" s="35">
        <f t="shared" si="69"/>
        <v>-2.0764152637135935</v>
      </c>
      <c r="N1966" s="30"/>
      <c r="X1966" s="30"/>
    </row>
    <row r="1967" spans="3:24">
      <c r="C1967" t="s">
        <v>1968</v>
      </c>
      <c r="D1967" s="26">
        <v>5.7031879500124187</v>
      </c>
      <c r="F1967" s="30"/>
      <c r="H1967" s="34">
        <f t="shared" si="68"/>
        <v>5.3888993555470395E-2</v>
      </c>
      <c r="I1967" s="35">
        <f t="shared" si="69"/>
        <v>-2.9208290231162986</v>
      </c>
      <c r="N1967" s="30"/>
      <c r="X1967" s="30"/>
    </row>
    <row r="1968" spans="3:24">
      <c r="C1968" t="s">
        <v>1969</v>
      </c>
      <c r="D1968" s="26">
        <v>2.6592274912477434</v>
      </c>
      <c r="F1968" s="30"/>
      <c r="H1968" s="34">
        <f t="shared" si="68"/>
        <v>0.13532089467981348</v>
      </c>
      <c r="I1968" s="35">
        <f t="shared" si="69"/>
        <v>-2.0001063235055154</v>
      </c>
      <c r="N1968" s="30"/>
      <c r="X1968" s="30"/>
    </row>
    <row r="1969" spans="3:24">
      <c r="C1969" t="s">
        <v>1970</v>
      </c>
      <c r="D1969" s="26">
        <v>0.23918426290699435</v>
      </c>
      <c r="F1969" s="30"/>
      <c r="H1969" s="34">
        <f t="shared" si="68"/>
        <v>0.28136482449438821</v>
      </c>
      <c r="I1969" s="35">
        <f t="shared" si="69"/>
        <v>-1.2681031439119965</v>
      </c>
      <c r="N1969" s="30"/>
      <c r="X1969" s="30"/>
    </row>
    <row r="1970" spans="3:24">
      <c r="C1970" t="s">
        <v>1971</v>
      </c>
      <c r="D1970" s="26">
        <v>1.2072089643485249</v>
      </c>
      <c r="F1970" s="30"/>
      <c r="H1970" s="34">
        <f t="shared" si="68"/>
        <v>0.20994563617772652</v>
      </c>
      <c r="I1970" s="35">
        <f t="shared" si="69"/>
        <v>-1.5609066571228338</v>
      </c>
      <c r="N1970" s="30"/>
      <c r="X1970" s="30"/>
    </row>
    <row r="1971" spans="3:24">
      <c r="C1971" t="s">
        <v>1972</v>
      </c>
      <c r="D1971" s="26">
        <v>2.630430769569033</v>
      </c>
      <c r="F1971" s="30"/>
      <c r="H1971" s="34">
        <f t="shared" si="68"/>
        <v>0.13650472795453755</v>
      </c>
      <c r="I1971" s="35">
        <f t="shared" si="69"/>
        <v>-1.9913960279273915</v>
      </c>
      <c r="N1971" s="30"/>
      <c r="X1971" s="30"/>
    </row>
    <row r="1972" spans="3:24">
      <c r="C1972" t="s">
        <v>1973</v>
      </c>
      <c r="D1972" s="26">
        <v>1.68249369480224</v>
      </c>
      <c r="F1972" s="30"/>
      <c r="H1972" s="34">
        <f t="shared" si="68"/>
        <v>0.18183264923539294</v>
      </c>
      <c r="I1972" s="35">
        <f t="shared" si="69"/>
        <v>-1.7046685246093518</v>
      </c>
      <c r="N1972" s="30"/>
      <c r="X1972" s="30"/>
    </row>
    <row r="1973" spans="3:24">
      <c r="C1973" t="s">
        <v>1974</v>
      </c>
      <c r="D1973" s="26">
        <v>1.491665266966111</v>
      </c>
      <c r="F1973" s="30"/>
      <c r="H1973" s="34">
        <f t="shared" si="68"/>
        <v>0.19263700805384543</v>
      </c>
      <c r="I1973" s="35">
        <f t="shared" si="69"/>
        <v>-1.6469476482642411</v>
      </c>
      <c r="N1973" s="30"/>
      <c r="X1973" s="30"/>
    </row>
    <row r="1974" spans="3:24">
      <c r="C1974" t="s">
        <v>1975</v>
      </c>
      <c r="D1974" s="26">
        <v>8.2978058903385388E-2</v>
      </c>
      <c r="F1974" s="30"/>
      <c r="H1974" s="34">
        <f t="shared" si="68"/>
        <v>0.29497796116062758</v>
      </c>
      <c r="I1974" s="35">
        <f t="shared" si="69"/>
        <v>-1.2208546333631696</v>
      </c>
      <c r="N1974" s="30"/>
      <c r="X1974" s="30"/>
    </row>
    <row r="1975" spans="3:24">
      <c r="C1975" t="s">
        <v>1976</v>
      </c>
      <c r="D1975" s="26">
        <v>1.3682113730674843</v>
      </c>
      <c r="F1975" s="30"/>
      <c r="H1975" s="34">
        <f t="shared" si="68"/>
        <v>0.19996640513063724</v>
      </c>
      <c r="I1975" s="35">
        <f t="shared" si="69"/>
        <v>-1.6096059008901848</v>
      </c>
      <c r="N1975" s="30"/>
      <c r="X1975" s="30"/>
    </row>
    <row r="1976" spans="3:24">
      <c r="C1976" t="s">
        <v>1977</v>
      </c>
      <c r="D1976" s="26">
        <v>0.27771830481473725</v>
      </c>
      <c r="F1976" s="30"/>
      <c r="H1976" s="34">
        <f t="shared" si="68"/>
        <v>0.27810438842068463</v>
      </c>
      <c r="I1976" s="35">
        <f t="shared" si="69"/>
        <v>-1.2797587378570674</v>
      </c>
      <c r="N1976" s="30"/>
      <c r="X1976" s="30"/>
    </row>
    <row r="1977" spans="3:24">
      <c r="C1977" t="s">
        <v>1978</v>
      </c>
      <c r="D1977" s="26">
        <v>1.1798755652226063</v>
      </c>
      <c r="F1977" s="30"/>
      <c r="H1977" s="34">
        <f t="shared" si="68"/>
        <v>0.21168859400488549</v>
      </c>
      <c r="I1977" s="35">
        <f t="shared" si="69"/>
        <v>-1.5526389803991458</v>
      </c>
      <c r="N1977" s="30"/>
      <c r="X1977" s="30"/>
    </row>
    <row r="1978" spans="3:24">
      <c r="C1978" t="s">
        <v>1979</v>
      </c>
      <c r="D1978" s="26">
        <v>16.803379145814009</v>
      </c>
      <c r="F1978" s="30"/>
      <c r="H1978" s="34">
        <f t="shared" si="68"/>
        <v>1.8764715026504399E-3</v>
      </c>
      <c r="I1978" s="35">
        <f t="shared" si="69"/>
        <v>-6.2783621259417961</v>
      </c>
      <c r="N1978" s="30"/>
      <c r="X1978" s="30"/>
    </row>
    <row r="1979" spans="3:24">
      <c r="C1979" t="s">
        <v>1980</v>
      </c>
      <c r="D1979" s="26">
        <v>0.16713148167958214</v>
      </c>
      <c r="F1979" s="30"/>
      <c r="H1979" s="34">
        <f t="shared" si="68"/>
        <v>0.28756425130188557</v>
      </c>
      <c r="I1979" s="35">
        <f t="shared" si="69"/>
        <v>-1.2463089609241234</v>
      </c>
      <c r="N1979" s="30"/>
      <c r="X1979" s="30"/>
    </row>
    <row r="1980" spans="3:24">
      <c r="C1980" t="s">
        <v>1981</v>
      </c>
      <c r="D1980" s="26">
        <v>2.7973919282730364</v>
      </c>
      <c r="F1980" s="30"/>
      <c r="H1980" s="34">
        <f t="shared" si="68"/>
        <v>0.12978219637704599</v>
      </c>
      <c r="I1980" s="35">
        <f t="shared" si="69"/>
        <v>-2.0418976460839162</v>
      </c>
      <c r="N1980" s="30"/>
      <c r="X1980" s="30"/>
    </row>
    <row r="1981" spans="3:24">
      <c r="C1981" t="s">
        <v>1982</v>
      </c>
      <c r="D1981" s="26">
        <v>1.7854880704871128</v>
      </c>
      <c r="F1981" s="30"/>
      <c r="H1981" s="34">
        <f t="shared" si="68"/>
        <v>0.17625529871604723</v>
      </c>
      <c r="I1981" s="35">
        <f t="shared" si="69"/>
        <v>-1.7358217741045137</v>
      </c>
      <c r="N1981" s="30"/>
      <c r="X1981" s="30"/>
    </row>
    <row r="1982" spans="3:24">
      <c r="C1982" t="s">
        <v>1983</v>
      </c>
      <c r="D1982" s="26">
        <v>2.6819283360452446</v>
      </c>
      <c r="F1982" s="30"/>
      <c r="H1982" s="34">
        <f t="shared" si="68"/>
        <v>0.13439490414464808</v>
      </c>
      <c r="I1982" s="35">
        <f t="shared" si="69"/>
        <v>-2.0069727672023183</v>
      </c>
      <c r="N1982" s="30"/>
      <c r="X1982" s="30"/>
    </row>
    <row r="1983" spans="3:24">
      <c r="C1983" t="s">
        <v>1984</v>
      </c>
      <c r="D1983" s="26">
        <v>2.9650419882443524</v>
      </c>
      <c r="F1983" s="30"/>
      <c r="H1983" s="34">
        <f t="shared" si="68"/>
        <v>0.12336502447418203</v>
      </c>
      <c r="I1983" s="35">
        <f t="shared" si="69"/>
        <v>-2.0926076398232385</v>
      </c>
      <c r="N1983" s="30"/>
      <c r="X1983" s="30"/>
    </row>
    <row r="1984" spans="3:24">
      <c r="C1984" t="s">
        <v>1985</v>
      </c>
      <c r="D1984" s="26">
        <v>4.0860528418141451</v>
      </c>
      <c r="F1984" s="30"/>
      <c r="H1984" s="34">
        <f t="shared" si="68"/>
        <v>8.7888555875232574E-2</v>
      </c>
      <c r="I1984" s="35">
        <f t="shared" si="69"/>
        <v>-2.4316856775881046</v>
      </c>
      <c r="N1984" s="30"/>
      <c r="X1984" s="30"/>
    </row>
    <row r="1985" spans="3:24">
      <c r="C1985" t="s">
        <v>1986</v>
      </c>
      <c r="D1985" s="26">
        <v>2.399669057107817</v>
      </c>
      <c r="F1985" s="30"/>
      <c r="H1985" s="34">
        <f t="shared" si="68"/>
        <v>0.14637311700272548</v>
      </c>
      <c r="I1985" s="35">
        <f t="shared" si="69"/>
        <v>-1.9215963213469969</v>
      </c>
      <c r="N1985" s="30"/>
      <c r="X1985" s="30"/>
    </row>
    <row r="1986" spans="3:24">
      <c r="C1986" t="s">
        <v>1987</v>
      </c>
      <c r="D1986" s="26">
        <v>0.71964197402722341</v>
      </c>
      <c r="F1986" s="30"/>
      <c r="H1986" s="34">
        <f t="shared" si="68"/>
        <v>0.24330737676728592</v>
      </c>
      <c r="I1986" s="35">
        <f t="shared" si="69"/>
        <v>-1.4134297100169193</v>
      </c>
      <c r="N1986" s="30"/>
      <c r="X1986" s="30"/>
    </row>
    <row r="1987" spans="3:24">
      <c r="C1987" t="s">
        <v>1988</v>
      </c>
      <c r="D1987" s="26">
        <v>2.6096308205724763</v>
      </c>
      <c r="F1987" s="30"/>
      <c r="H1987" s="34">
        <f t="shared" si="68"/>
        <v>0.13736625060330493</v>
      </c>
      <c r="I1987" s="35">
        <f t="shared" si="69"/>
        <v>-1.9851045581624891</v>
      </c>
      <c r="N1987" s="30"/>
      <c r="X1987" s="30"/>
    </row>
    <row r="1988" spans="3:24">
      <c r="C1988" t="s">
        <v>1989</v>
      </c>
      <c r="D1988" s="26">
        <v>1.1312053477397783</v>
      </c>
      <c r="F1988" s="30"/>
      <c r="H1988" s="34">
        <f t="shared" si="68"/>
        <v>0.214828027242013</v>
      </c>
      <c r="I1988" s="35">
        <f t="shared" si="69"/>
        <v>-1.5379174442167673</v>
      </c>
      <c r="N1988" s="30"/>
      <c r="X1988" s="30"/>
    </row>
    <row r="1989" spans="3:24">
      <c r="C1989" t="s">
        <v>1990</v>
      </c>
      <c r="D1989" s="26">
        <v>1.5837923339540358</v>
      </c>
      <c r="F1989" s="30"/>
      <c r="H1989" s="34">
        <f t="shared" si="68"/>
        <v>0.1873430584165211</v>
      </c>
      <c r="I1989" s="35">
        <f t="shared" si="69"/>
        <v>-1.6748138058485513</v>
      </c>
      <c r="N1989" s="30"/>
      <c r="X1989" s="30"/>
    </row>
    <row r="1990" spans="3:24">
      <c r="C1990" t="s">
        <v>1991</v>
      </c>
      <c r="D1990" s="26">
        <v>3.342888576756827</v>
      </c>
      <c r="F1990" s="30"/>
      <c r="H1990" s="34">
        <f t="shared" si="68"/>
        <v>0.11004159140146953</v>
      </c>
      <c r="I1990" s="35">
        <f t="shared" si="69"/>
        <v>-2.2068968810031695</v>
      </c>
      <c r="N1990" s="30"/>
      <c r="X1990" s="30"/>
    </row>
    <row r="1991" spans="3:24">
      <c r="C1991" t="s">
        <v>1992</v>
      </c>
      <c r="D1991" s="26">
        <v>16.83279118602146</v>
      </c>
      <c r="F1991" s="30"/>
      <c r="H1991" s="34">
        <f t="shared" si="68"/>
        <v>1.8598516729819781E-3</v>
      </c>
      <c r="I1991" s="35">
        <f t="shared" si="69"/>
        <v>-6.2872585401454995</v>
      </c>
      <c r="N1991" s="30"/>
      <c r="X1991" s="30"/>
    </row>
    <row r="1992" spans="3:24">
      <c r="C1992" t="s">
        <v>1993</v>
      </c>
      <c r="D1992" s="26">
        <v>2.9054998872005329</v>
      </c>
      <c r="F1992" s="30"/>
      <c r="H1992" s="34">
        <f t="shared" si="68"/>
        <v>0.12560695805607339</v>
      </c>
      <c r="I1992" s="35">
        <f t="shared" si="69"/>
        <v>-2.074597627946865</v>
      </c>
      <c r="N1992" s="30"/>
      <c r="X1992" s="30"/>
    </row>
    <row r="1993" spans="3:24">
      <c r="C1993" t="s">
        <v>1994</v>
      </c>
      <c r="D1993" s="26">
        <v>0.1428258308393491</v>
      </c>
      <c r="F1993" s="30"/>
      <c r="H1993" s="34">
        <f t="shared" si="68"/>
        <v>0.28968617326413043</v>
      </c>
      <c r="I1993" s="35">
        <f t="shared" si="69"/>
        <v>-1.2389571031189475</v>
      </c>
      <c r="N1993" s="30"/>
      <c r="X1993" s="30"/>
    </row>
    <row r="1994" spans="3:24">
      <c r="C1994" t="s">
        <v>1995</v>
      </c>
      <c r="D1994" s="26">
        <v>0.2948980461936293</v>
      </c>
      <c r="F1994" s="30"/>
      <c r="H1994" s="34">
        <f t="shared" ref="H1994:H2057" si="70">lambdagorro2*EXP(-lambdagorro2*D1994)</f>
        <v>0.27666298216639978</v>
      </c>
      <c r="I1994" s="35">
        <f t="shared" si="69"/>
        <v>-1.2849551844191256</v>
      </c>
      <c r="N1994" s="30"/>
      <c r="X1994" s="30"/>
    </row>
    <row r="1995" spans="3:24">
      <c r="C1995" t="s">
        <v>1996</v>
      </c>
      <c r="D1995" s="26">
        <v>1.0894705440806918</v>
      </c>
      <c r="F1995" s="30"/>
      <c r="H1995" s="34">
        <f t="shared" si="70"/>
        <v>0.21755715114994992</v>
      </c>
      <c r="I1995" s="35">
        <f t="shared" ref="I1995:I2058" si="71">LN(H1995)</f>
        <v>-1.5252936990619719</v>
      </c>
      <c r="N1995" s="30"/>
      <c r="X1995" s="30"/>
    </row>
    <row r="1996" spans="3:24">
      <c r="C1996" t="s">
        <v>1997</v>
      </c>
      <c r="D1996" s="26">
        <v>6.493849451215195</v>
      </c>
      <c r="F1996" s="30"/>
      <c r="H1996" s="34">
        <f t="shared" si="70"/>
        <v>4.2426396221284551E-2</v>
      </c>
      <c r="I1996" s="35">
        <f t="shared" si="71"/>
        <v>-3.1599845580607866</v>
      </c>
      <c r="N1996" s="30"/>
      <c r="X1996" s="30"/>
    </row>
    <row r="1997" spans="3:24">
      <c r="C1997" t="s">
        <v>1998</v>
      </c>
      <c r="D1997" s="26">
        <v>2.1080206100741457</v>
      </c>
      <c r="F1997" s="30"/>
      <c r="H1997" s="34">
        <f t="shared" si="70"/>
        <v>0.15987230365973878</v>
      </c>
      <c r="I1997" s="35">
        <f t="shared" si="71"/>
        <v>-1.8333798845280014</v>
      </c>
      <c r="N1997" s="30"/>
      <c r="X1997" s="30"/>
    </row>
    <row r="1998" spans="3:24">
      <c r="C1998" t="s">
        <v>1999</v>
      </c>
      <c r="D1998" s="26">
        <v>0.16638531068429591</v>
      </c>
      <c r="F1998" s="30"/>
      <c r="H1998" s="34">
        <f t="shared" si="70"/>
        <v>0.28762916137725503</v>
      </c>
      <c r="I1998" s="35">
        <f t="shared" si="71"/>
        <v>-1.2460832626660621</v>
      </c>
      <c r="N1998" s="30"/>
      <c r="X1998" s="30"/>
    </row>
    <row r="1999" spans="3:24">
      <c r="C1999" t="s">
        <v>2000</v>
      </c>
      <c r="D1999" s="26">
        <v>1.7385121060461932</v>
      </c>
      <c r="F1999" s="30"/>
      <c r="H1999" s="34">
        <f t="shared" si="70"/>
        <v>0.1787775993204696</v>
      </c>
      <c r="I1999" s="35">
        <f t="shared" si="71"/>
        <v>-1.7216127075339132</v>
      </c>
      <c r="N1999" s="30"/>
      <c r="X1999" s="30"/>
    </row>
    <row r="2000" spans="3:24">
      <c r="C2000" t="s">
        <v>2001</v>
      </c>
      <c r="D2000" s="26">
        <v>2.9503431137679041</v>
      </c>
      <c r="F2000" s="30"/>
      <c r="H2000" s="34">
        <f t="shared" si="70"/>
        <v>0.12391473212118674</v>
      </c>
      <c r="I2000" s="35">
        <f t="shared" si="71"/>
        <v>-2.088161594096781</v>
      </c>
      <c r="N2000" s="30"/>
      <c r="X2000" s="30"/>
    </row>
    <row r="2001" spans="3:24">
      <c r="C2001" t="s">
        <v>2002</v>
      </c>
      <c r="D2001" s="26">
        <v>4.2894675879558291</v>
      </c>
      <c r="F2001" s="30"/>
      <c r="H2001" s="34">
        <f t="shared" si="70"/>
        <v>8.2643954457138763E-2</v>
      </c>
      <c r="I2001" s="35">
        <f t="shared" si="71"/>
        <v>-2.4932136037045365</v>
      </c>
      <c r="N2001" s="30"/>
      <c r="X2001" s="30"/>
    </row>
    <row r="2002" spans="3:24">
      <c r="C2002" t="s">
        <v>2003</v>
      </c>
      <c r="D2002" s="26">
        <v>5.5100875581364601</v>
      </c>
      <c r="F2002" s="30"/>
      <c r="H2002" s="34">
        <f t="shared" si="70"/>
        <v>5.7130284071899413E-2</v>
      </c>
      <c r="I2002" s="35">
        <f t="shared" si="71"/>
        <v>-2.8624209338811037</v>
      </c>
      <c r="N2002" s="30"/>
      <c r="X2002" s="30"/>
    </row>
    <row r="2003" spans="3:24">
      <c r="C2003" t="s">
        <v>2004</v>
      </c>
      <c r="D2003" s="26">
        <v>2.9854872838943738</v>
      </c>
      <c r="F2003" s="30"/>
      <c r="H2003" s="34">
        <f t="shared" si="70"/>
        <v>0.12260446514283189</v>
      </c>
      <c r="I2003" s="35">
        <f t="shared" si="71"/>
        <v>-2.0987918357286173</v>
      </c>
      <c r="N2003" s="30"/>
      <c r="X2003" s="30"/>
    </row>
    <row r="2004" spans="3:24">
      <c r="C2004" t="s">
        <v>2005</v>
      </c>
      <c r="D2004" s="26">
        <v>0.95288278234494395</v>
      </c>
      <c r="F2004" s="30"/>
      <c r="H2004" s="34">
        <f t="shared" si="70"/>
        <v>0.22673365378525712</v>
      </c>
      <c r="I2004" s="35">
        <f t="shared" si="71"/>
        <v>-1.4839792817353523</v>
      </c>
      <c r="N2004" s="30"/>
      <c r="X2004" s="30"/>
    </row>
    <row r="2005" spans="3:24">
      <c r="C2005" t="s">
        <v>2006</v>
      </c>
      <c r="D2005" s="26">
        <v>0.52705085478197233</v>
      </c>
      <c r="F2005" s="30"/>
      <c r="H2005" s="34">
        <f t="shared" si="70"/>
        <v>0.25790198659768621</v>
      </c>
      <c r="I2005" s="35">
        <f t="shared" si="71"/>
        <v>-1.355175663147824</v>
      </c>
      <c r="N2005" s="30"/>
      <c r="X2005" s="30"/>
    </row>
    <row r="2006" spans="3:24">
      <c r="C2006" t="s">
        <v>2007</v>
      </c>
      <c r="D2006" s="26">
        <v>2.9775833525578381</v>
      </c>
      <c r="F2006" s="30"/>
      <c r="H2006" s="34">
        <f t="shared" si="70"/>
        <v>0.12289793164550041</v>
      </c>
      <c r="I2006" s="35">
        <f t="shared" si="71"/>
        <v>-2.0964010921245868</v>
      </c>
      <c r="N2006" s="30"/>
      <c r="X2006" s="30"/>
    </row>
    <row r="2007" spans="3:24">
      <c r="C2007" t="s">
        <v>2008</v>
      </c>
      <c r="D2007" s="26">
        <v>1.1198335883841601</v>
      </c>
      <c r="F2007" s="30"/>
      <c r="H2007" s="34">
        <f t="shared" si="70"/>
        <v>0.21556823831090788</v>
      </c>
      <c r="I2007" s="35">
        <f t="shared" si="71"/>
        <v>-1.5344777684670114</v>
      </c>
      <c r="N2007" s="30"/>
      <c r="X2007" s="30"/>
    </row>
    <row r="2008" spans="3:24">
      <c r="C2008" t="s">
        <v>2009</v>
      </c>
      <c r="D2008" s="26">
        <v>17.512208438016668</v>
      </c>
      <c r="F2008" s="30"/>
      <c r="H2008" s="34">
        <f t="shared" si="70"/>
        <v>1.5143553486158918E-3</v>
      </c>
      <c r="I2008" s="35">
        <f t="shared" si="71"/>
        <v>-6.492765443041681</v>
      </c>
      <c r="N2008" s="30"/>
      <c r="X2008" s="30"/>
    </row>
    <row r="2009" spans="3:24">
      <c r="C2009" t="s">
        <v>2010</v>
      </c>
      <c r="D2009" s="26">
        <v>0.79247877392033694</v>
      </c>
      <c r="F2009" s="30"/>
      <c r="H2009" s="34">
        <f t="shared" si="70"/>
        <v>0.23800560878938021</v>
      </c>
      <c r="I2009" s="35">
        <f t="shared" si="71"/>
        <v>-1.4354610392464107</v>
      </c>
      <c r="N2009" s="30"/>
      <c r="X2009" s="30"/>
    </row>
    <row r="2010" spans="3:24">
      <c r="C2010" t="s">
        <v>2011</v>
      </c>
      <c r="D2010" s="26">
        <v>3.0171630870185973</v>
      </c>
      <c r="F2010" s="30"/>
      <c r="H2010" s="34">
        <f t="shared" si="70"/>
        <v>0.12143538332138985</v>
      </c>
      <c r="I2010" s="35">
        <f t="shared" si="71"/>
        <v>-2.1083729821856614</v>
      </c>
      <c r="N2010" s="30"/>
      <c r="X2010" s="30"/>
    </row>
    <row r="2011" spans="3:24">
      <c r="C2011" t="s">
        <v>2012</v>
      </c>
      <c r="D2011" s="26">
        <v>0.56730082087579592</v>
      </c>
      <c r="F2011" s="30"/>
      <c r="H2011" s="34">
        <f t="shared" si="70"/>
        <v>0.25478116424817121</v>
      </c>
      <c r="I2011" s="35">
        <f t="shared" si="71"/>
        <v>-1.3673502816894156</v>
      </c>
      <c r="N2011" s="30"/>
      <c r="X2011" s="30"/>
    </row>
    <row r="2012" spans="3:24">
      <c r="C2012" t="s">
        <v>2013</v>
      </c>
      <c r="D2012" s="26">
        <v>0.15660495878406827</v>
      </c>
      <c r="F2012" s="30"/>
      <c r="H2012" s="34">
        <f t="shared" si="70"/>
        <v>0.28848131871533927</v>
      </c>
      <c r="I2012" s="35">
        <f t="shared" si="71"/>
        <v>-1.2431249482836289</v>
      </c>
      <c r="N2012" s="30"/>
      <c r="X2012" s="30"/>
    </row>
    <row r="2013" spans="3:24">
      <c r="C2013" t="s">
        <v>2014</v>
      </c>
      <c r="D2013" s="26">
        <v>0.52989026519526339</v>
      </c>
      <c r="F2013" s="30"/>
      <c r="H2013" s="34">
        <f t="shared" si="70"/>
        <v>0.25768058221259621</v>
      </c>
      <c r="I2013" s="35">
        <f t="shared" si="71"/>
        <v>-1.3560345145213697</v>
      </c>
      <c r="N2013" s="30"/>
      <c r="X2013" s="30"/>
    </row>
    <row r="2014" spans="3:24">
      <c r="C2014" t="s">
        <v>2015</v>
      </c>
      <c r="D2014" s="26">
        <v>4.840065280237023</v>
      </c>
      <c r="F2014" s="30"/>
      <c r="H2014" s="34">
        <f t="shared" si="70"/>
        <v>6.9965306717066938E-2</v>
      </c>
      <c r="I2014" s="35">
        <f t="shared" si="71"/>
        <v>-2.6597557781197523</v>
      </c>
      <c r="N2014" s="30"/>
      <c r="X2014" s="30"/>
    </row>
    <row r="2015" spans="3:24">
      <c r="C2015" t="s">
        <v>2016</v>
      </c>
      <c r="D2015" s="26">
        <v>0.15785823181103792</v>
      </c>
      <c r="F2015" s="30"/>
      <c r="H2015" s="34">
        <f t="shared" si="70"/>
        <v>0.28837198076788362</v>
      </c>
      <c r="I2015" s="35">
        <f t="shared" si="71"/>
        <v>-1.2435040323553086</v>
      </c>
      <c r="N2015" s="30"/>
      <c r="X2015" s="30"/>
    </row>
    <row r="2016" spans="3:24">
      <c r="C2016" t="s">
        <v>2017</v>
      </c>
      <c r="D2016" s="26">
        <v>1.270201299982439</v>
      </c>
      <c r="F2016" s="30"/>
      <c r="H2016" s="34">
        <f t="shared" si="70"/>
        <v>0.20598327978723005</v>
      </c>
      <c r="I2016" s="35">
        <f t="shared" si="71"/>
        <v>-1.579960279568108</v>
      </c>
      <c r="N2016" s="30"/>
      <c r="X2016" s="30"/>
    </row>
    <row r="2017" spans="3:24">
      <c r="C2017" t="s">
        <v>2018</v>
      </c>
      <c r="D2017" s="26">
        <v>3.2142125460638051</v>
      </c>
      <c r="F2017" s="30"/>
      <c r="H2017" s="34">
        <f t="shared" si="70"/>
        <v>0.11440899603041249</v>
      </c>
      <c r="I2017" s="35">
        <f t="shared" si="71"/>
        <v>-2.1679755664986575</v>
      </c>
      <c r="N2017" s="30"/>
      <c r="X2017" s="30"/>
    </row>
    <row r="2018" spans="3:24">
      <c r="C2018" t="s">
        <v>2019</v>
      </c>
      <c r="D2018" s="26">
        <v>0.49239496387350101</v>
      </c>
      <c r="F2018" s="30"/>
      <c r="H2018" s="34">
        <f t="shared" si="70"/>
        <v>0.26061967614624137</v>
      </c>
      <c r="I2018" s="35">
        <f t="shared" si="71"/>
        <v>-1.3446931138943383</v>
      </c>
      <c r="N2018" s="30"/>
      <c r="X2018" s="30"/>
    </row>
    <row r="2019" spans="3:24">
      <c r="C2019" t="s">
        <v>2020</v>
      </c>
      <c r="D2019" s="26">
        <v>8.9858468508137945E-2</v>
      </c>
      <c r="F2019" s="30"/>
      <c r="H2019" s="34">
        <f t="shared" si="70"/>
        <v>0.29436470507249346</v>
      </c>
      <c r="I2019" s="35">
        <f t="shared" si="71"/>
        <v>-1.2229357869758832</v>
      </c>
      <c r="N2019" s="30"/>
      <c r="X2019" s="30"/>
    </row>
    <row r="2020" spans="3:24">
      <c r="C2020" t="s">
        <v>2021</v>
      </c>
      <c r="D2020" s="26">
        <v>0.6168354344691247</v>
      </c>
      <c r="F2020" s="30"/>
      <c r="H2020" s="34">
        <f t="shared" si="70"/>
        <v>0.25099223507097485</v>
      </c>
      <c r="I2020" s="35">
        <f t="shared" si="71"/>
        <v>-1.382333276301092</v>
      </c>
      <c r="N2020" s="30"/>
      <c r="X2020" s="30"/>
    </row>
    <row r="2021" spans="3:24">
      <c r="C2021" t="s">
        <v>2022</v>
      </c>
      <c r="D2021" s="26">
        <v>0.38305579319235805</v>
      </c>
      <c r="F2021" s="30"/>
      <c r="H2021" s="34">
        <f t="shared" si="70"/>
        <v>0.26938310754859196</v>
      </c>
      <c r="I2021" s="35">
        <f t="shared" si="71"/>
        <v>-1.3116207209488657</v>
      </c>
      <c r="N2021" s="30"/>
      <c r="X2021" s="30"/>
    </row>
    <row r="2022" spans="3:24">
      <c r="C2022" t="s">
        <v>2023</v>
      </c>
      <c r="D2022" s="26">
        <v>0.70309029578312521</v>
      </c>
      <c r="F2022" s="30"/>
      <c r="H2022" s="34">
        <f t="shared" si="70"/>
        <v>0.2445285428988119</v>
      </c>
      <c r="I2022" s="35">
        <f t="shared" si="71"/>
        <v>-1.4084232370083376</v>
      </c>
      <c r="N2022" s="30"/>
      <c r="X2022" s="30"/>
    </row>
    <row r="2023" spans="3:24">
      <c r="C2023" t="s">
        <v>2024</v>
      </c>
      <c r="D2023" s="26">
        <v>1.7862436689147576</v>
      </c>
      <c r="F2023" s="30"/>
      <c r="H2023" s="34">
        <f t="shared" si="70"/>
        <v>0.17621502020171881</v>
      </c>
      <c r="I2023" s="35">
        <f t="shared" si="71"/>
        <v>-1.7360503239275309</v>
      </c>
      <c r="N2023" s="30"/>
      <c r="X2023" s="30"/>
    </row>
    <row r="2024" spans="3:24">
      <c r="C2024" t="s">
        <v>2025</v>
      </c>
      <c r="D2024" s="26">
        <v>8.4229545810444595</v>
      </c>
      <c r="F2024" s="30"/>
      <c r="H2024" s="34">
        <f t="shared" si="70"/>
        <v>2.3671319442793461E-2</v>
      </c>
      <c r="I2024" s="35">
        <f t="shared" si="71"/>
        <v>-3.743491113757055</v>
      </c>
      <c r="N2024" s="30"/>
      <c r="X2024" s="30"/>
    </row>
    <row r="2025" spans="3:24">
      <c r="C2025" t="s">
        <v>2026</v>
      </c>
      <c r="D2025" s="26">
        <v>1.6761821084261177</v>
      </c>
      <c r="F2025" s="30"/>
      <c r="H2025" s="34">
        <f t="shared" si="70"/>
        <v>0.18218011727308639</v>
      </c>
      <c r="I2025" s="35">
        <f t="shared" si="71"/>
        <v>-1.7027594259447101</v>
      </c>
      <c r="N2025" s="30"/>
      <c r="X2025" s="30"/>
    </row>
    <row r="2026" spans="3:24">
      <c r="C2026" t="s">
        <v>2027</v>
      </c>
      <c r="D2026" s="26">
        <v>2.5964062003269026</v>
      </c>
      <c r="F2026" s="30"/>
      <c r="H2026" s="34">
        <f t="shared" si="70"/>
        <v>0.13791683259519757</v>
      </c>
      <c r="I2026" s="35">
        <f t="shared" si="71"/>
        <v>-1.9811044378525251</v>
      </c>
      <c r="N2026" s="30"/>
      <c r="X2026" s="30"/>
    </row>
    <row r="2027" spans="3:24">
      <c r="C2027" t="s">
        <v>2028</v>
      </c>
      <c r="D2027" s="26">
        <v>0.8922796125305188</v>
      </c>
      <c r="F2027" s="30"/>
      <c r="H2027" s="34">
        <f t="shared" si="70"/>
        <v>0.23092822689592571</v>
      </c>
      <c r="I2027" s="35">
        <f t="shared" si="71"/>
        <v>-1.4656483228177215</v>
      </c>
      <c r="N2027" s="30"/>
      <c r="X2027" s="30"/>
    </row>
    <row r="2028" spans="3:24">
      <c r="C2028" t="s">
        <v>2029</v>
      </c>
      <c r="D2028" s="26">
        <v>0.5619277957585731</v>
      </c>
      <c r="F2028" s="30"/>
      <c r="H2028" s="34">
        <f t="shared" si="70"/>
        <v>0.25519557306757645</v>
      </c>
      <c r="I2028" s="35">
        <f t="shared" si="71"/>
        <v>-1.3657250745758471</v>
      </c>
      <c r="N2028" s="30"/>
      <c r="X2028" s="30"/>
    </row>
    <row r="2029" spans="3:24">
      <c r="C2029" t="s">
        <v>2030</v>
      </c>
      <c r="D2029" s="26">
        <v>16.655703945793732</v>
      </c>
      <c r="F2029" s="30"/>
      <c r="H2029" s="34">
        <f t="shared" si="70"/>
        <v>1.9621900973561305E-3</v>
      </c>
      <c r="I2029" s="35">
        <f t="shared" si="71"/>
        <v>-6.2336940329523713</v>
      </c>
      <c r="N2029" s="30"/>
      <c r="X2029" s="30"/>
    </row>
    <row r="2030" spans="3:24">
      <c r="C2030" t="s">
        <v>2031</v>
      </c>
      <c r="D2030" s="26">
        <v>2.2258273771654582</v>
      </c>
      <c r="F2030" s="30"/>
      <c r="H2030" s="34">
        <f t="shared" si="70"/>
        <v>0.15427577738807577</v>
      </c>
      <c r="I2030" s="35">
        <f t="shared" si="71"/>
        <v>-1.8690135158113561</v>
      </c>
      <c r="N2030" s="30"/>
      <c r="X2030" s="30"/>
    </row>
    <row r="2031" spans="3:24">
      <c r="C2031" t="s">
        <v>2032</v>
      </c>
      <c r="D2031" s="26">
        <v>0.558702421582425</v>
      </c>
      <c r="F2031" s="30"/>
      <c r="H2031" s="34">
        <f t="shared" si="70"/>
        <v>0.25544466229736595</v>
      </c>
      <c r="I2031" s="35">
        <f t="shared" si="71"/>
        <v>-1.3647494787167853</v>
      </c>
      <c r="N2031" s="30"/>
      <c r="X2031" s="30"/>
    </row>
    <row r="2032" spans="3:24">
      <c r="C2032" t="s">
        <v>2033</v>
      </c>
      <c r="D2032" s="26">
        <v>0.80162962377361346</v>
      </c>
      <c r="F2032" s="30"/>
      <c r="H2032" s="34">
        <f t="shared" si="70"/>
        <v>0.23734774260924291</v>
      </c>
      <c r="I2032" s="35">
        <f t="shared" si="71"/>
        <v>-1.4382289448400531</v>
      </c>
      <c r="N2032" s="30"/>
      <c r="X2032" s="30"/>
    </row>
    <row r="2033" spans="3:24">
      <c r="C2033" t="s">
        <v>2034</v>
      </c>
      <c r="D2033" s="26">
        <v>8.9618730649502805</v>
      </c>
      <c r="F2033" s="30"/>
      <c r="H2033" s="34">
        <f t="shared" si="70"/>
        <v>2.0110753304424238E-2</v>
      </c>
      <c r="I2033" s="35">
        <f t="shared" si="71"/>
        <v>-3.9065006167035188</v>
      </c>
      <c r="N2033" s="30"/>
      <c r="X2033" s="30"/>
    </row>
    <row r="2034" spans="3:24">
      <c r="C2034" t="s">
        <v>2035</v>
      </c>
      <c r="D2034" s="26">
        <v>1.2659339502902602</v>
      </c>
      <c r="F2034" s="30"/>
      <c r="H2034" s="34">
        <f t="shared" si="70"/>
        <v>0.2062493280102588</v>
      </c>
      <c r="I2034" s="35">
        <f t="shared" si="71"/>
        <v>-1.5786695119047329</v>
      </c>
      <c r="N2034" s="30"/>
      <c r="X2034" s="30"/>
    </row>
    <row r="2035" spans="3:24">
      <c r="C2035" t="s">
        <v>2036</v>
      </c>
      <c r="D2035" s="26">
        <v>0.78119189311894977</v>
      </c>
      <c r="F2035" s="30"/>
      <c r="H2035" s="34">
        <f t="shared" si="70"/>
        <v>0.23881954904100575</v>
      </c>
      <c r="I2035" s="35">
        <f t="shared" si="71"/>
        <v>-1.4320470371585332</v>
      </c>
      <c r="N2035" s="30"/>
      <c r="X2035" s="30"/>
    </row>
    <row r="2036" spans="3:24">
      <c r="C2036" t="s">
        <v>2037</v>
      </c>
      <c r="D2036" s="26">
        <v>4.1255319597660103</v>
      </c>
      <c r="F2036" s="30"/>
      <c r="H2036" s="34">
        <f t="shared" si="70"/>
        <v>8.6845280060867336E-2</v>
      </c>
      <c r="I2036" s="35">
        <f t="shared" si="71"/>
        <v>-2.4436271336455344</v>
      </c>
      <c r="N2036" s="30"/>
      <c r="X2036" s="30"/>
    </row>
    <row r="2037" spans="3:24">
      <c r="C2037" t="s">
        <v>2038</v>
      </c>
      <c r="D2037" s="26">
        <v>0.90248774042975011</v>
      </c>
      <c r="F2037" s="30"/>
      <c r="H2037" s="34">
        <f t="shared" si="70"/>
        <v>0.2302162881106721</v>
      </c>
      <c r="I2037" s="35">
        <f t="shared" si="71"/>
        <v>-1.4687360288522362</v>
      </c>
      <c r="N2037" s="30"/>
      <c r="X2037" s="30"/>
    </row>
    <row r="2038" spans="3:24">
      <c r="C2038" t="s">
        <v>2039</v>
      </c>
      <c r="D2038" s="26">
        <v>4.5774433237931706</v>
      </c>
      <c r="F2038" s="30"/>
      <c r="H2038" s="34">
        <f t="shared" si="70"/>
        <v>7.5749825646806962E-2</v>
      </c>
      <c r="I2038" s="35">
        <f t="shared" si="71"/>
        <v>-2.5803191362876245</v>
      </c>
      <c r="N2038" s="30"/>
      <c r="X2038" s="30"/>
    </row>
    <row r="2039" spans="3:24">
      <c r="C2039" t="s">
        <v>2040</v>
      </c>
      <c r="D2039" s="26">
        <v>3.415622197636659</v>
      </c>
      <c r="F2039" s="30"/>
      <c r="H2039" s="34">
        <f t="shared" si="70"/>
        <v>0.10764709930615372</v>
      </c>
      <c r="I2039" s="35">
        <f t="shared" si="71"/>
        <v>-2.2288970011348623</v>
      </c>
      <c r="N2039" s="30"/>
      <c r="X2039" s="30"/>
    </row>
    <row r="2040" spans="3:24">
      <c r="C2040" t="s">
        <v>2041</v>
      </c>
      <c r="D2040" s="26">
        <v>3.5492689628764817</v>
      </c>
      <c r="F2040" s="30"/>
      <c r="H2040" s="34">
        <f t="shared" si="70"/>
        <v>0.10338226605261497</v>
      </c>
      <c r="I2040" s="35">
        <f t="shared" si="71"/>
        <v>-2.2693218398122337</v>
      </c>
      <c r="N2040" s="30"/>
      <c r="X2040" s="30"/>
    </row>
    <row r="2041" spans="3:24">
      <c r="C2041" t="s">
        <v>2042</v>
      </c>
      <c r="D2041" s="26">
        <v>3.2589557091559875</v>
      </c>
      <c r="F2041" s="30"/>
      <c r="H2041" s="34">
        <f t="shared" si="70"/>
        <v>0.11287104959324339</v>
      </c>
      <c r="I2041" s="35">
        <f t="shared" si="71"/>
        <v>-2.1815092659239381</v>
      </c>
      <c r="N2041" s="30"/>
      <c r="X2041" s="30"/>
    </row>
    <row r="2042" spans="3:24">
      <c r="C2042" t="s">
        <v>2043</v>
      </c>
      <c r="D2042" s="26">
        <v>5.0399771247407772</v>
      </c>
      <c r="F2042" s="30"/>
      <c r="H2042" s="34">
        <f t="shared" si="70"/>
        <v>6.5859989386337553E-2</v>
      </c>
      <c r="I2042" s="35">
        <f t="shared" si="71"/>
        <v>-2.7202241631888429</v>
      </c>
      <c r="N2042" s="30"/>
      <c r="X2042" s="30"/>
    </row>
    <row r="2043" spans="3:24">
      <c r="C2043" t="s">
        <v>2044</v>
      </c>
      <c r="D2043" s="26">
        <v>6.023788192089512</v>
      </c>
      <c r="F2043" s="30"/>
      <c r="H2043" s="34">
        <f t="shared" si="70"/>
        <v>4.8908569064131706E-2</v>
      </c>
      <c r="I2043" s="35">
        <f t="shared" si="71"/>
        <v>-3.017802661368119</v>
      </c>
      <c r="N2043" s="30"/>
      <c r="X2043" s="30"/>
    </row>
    <row r="2044" spans="3:24">
      <c r="C2044" t="s">
        <v>2045</v>
      </c>
      <c r="D2044" s="26">
        <v>0.79827393605921626</v>
      </c>
      <c r="F2044" s="30"/>
      <c r="H2044" s="34">
        <f t="shared" si="70"/>
        <v>0.23758877583504337</v>
      </c>
      <c r="I2044" s="35">
        <f t="shared" si="71"/>
        <v>-1.4372139323609803</v>
      </c>
      <c r="N2044" s="30"/>
      <c r="X2044" s="30"/>
    </row>
    <row r="2045" spans="3:24">
      <c r="C2045" t="s">
        <v>2046</v>
      </c>
      <c r="D2045" s="26">
        <v>5.4331453584030704</v>
      </c>
      <c r="F2045" s="30"/>
      <c r="H2045" s="34">
        <f t="shared" si="70"/>
        <v>5.8475476204900408E-2</v>
      </c>
      <c r="I2045" s="35">
        <f t="shared" si="71"/>
        <v>-2.8391478228101179</v>
      </c>
      <c r="N2045" s="30"/>
      <c r="X2045" s="30"/>
    </row>
    <row r="2046" spans="3:24">
      <c r="C2046" t="s">
        <v>2047</v>
      </c>
      <c r="D2046" s="26">
        <v>1.6209297961519584</v>
      </c>
      <c r="F2046" s="30"/>
      <c r="H2046" s="34">
        <f t="shared" si="70"/>
        <v>0.18525037898644314</v>
      </c>
      <c r="I2046" s="35">
        <f t="shared" si="71"/>
        <v>-1.6860469689972744</v>
      </c>
      <c r="N2046" s="30"/>
      <c r="X2046" s="30"/>
    </row>
    <row r="2047" spans="3:24">
      <c r="C2047" t="s">
        <v>2048</v>
      </c>
      <c r="D2047" s="26">
        <v>3.6639952598225487</v>
      </c>
      <c r="F2047" s="30"/>
      <c r="H2047" s="34">
        <f t="shared" si="70"/>
        <v>9.9856242218097579E-2</v>
      </c>
      <c r="I2047" s="35">
        <f t="shared" si="71"/>
        <v>-2.3040237051194454</v>
      </c>
      <c r="N2047" s="30"/>
      <c r="X2047" s="30"/>
    </row>
    <row r="2048" spans="3:24">
      <c r="C2048" t="s">
        <v>2049</v>
      </c>
      <c r="D2048" s="26">
        <v>1.1670086257750751</v>
      </c>
      <c r="F2048" s="30"/>
      <c r="H2048" s="34">
        <f t="shared" si="70"/>
        <v>0.21251407666593025</v>
      </c>
      <c r="I2048" s="35">
        <f t="shared" si="71"/>
        <v>-1.5487470496778557</v>
      </c>
      <c r="N2048" s="30"/>
      <c r="X2048" s="30"/>
    </row>
    <row r="2049" spans="3:24">
      <c r="C2049" t="s">
        <v>2050</v>
      </c>
      <c r="D2049" s="26">
        <v>4.4661015055603412</v>
      </c>
      <c r="F2049" s="30"/>
      <c r="H2049" s="34">
        <f t="shared" si="70"/>
        <v>7.8344383928814917E-2</v>
      </c>
      <c r="I2049" s="35">
        <f t="shared" si="71"/>
        <v>-2.5466409920240465</v>
      </c>
      <c r="N2049" s="30"/>
      <c r="X2049" s="30"/>
    </row>
    <row r="2050" spans="3:24">
      <c r="C2050" t="s">
        <v>2051</v>
      </c>
      <c r="D2050" s="26">
        <v>1.8272053680622031E-2</v>
      </c>
      <c r="F2050" s="30"/>
      <c r="H2050" s="34">
        <f t="shared" si="70"/>
        <v>0.30080812731225931</v>
      </c>
      <c r="I2050" s="35">
        <f t="shared" si="71"/>
        <v>-1.2012826682812348</v>
      </c>
      <c r="N2050" s="30"/>
      <c r="X2050" s="30"/>
    </row>
    <row r="2051" spans="3:24">
      <c r="C2051" t="s">
        <v>2052</v>
      </c>
      <c r="D2051" s="26">
        <v>2.8233617890711473</v>
      </c>
      <c r="F2051" s="30"/>
      <c r="H2051" s="34">
        <f t="shared" si="70"/>
        <v>0.12876671968847497</v>
      </c>
      <c r="I2051" s="35">
        <f t="shared" si="71"/>
        <v>-2.0497528862115288</v>
      </c>
      <c r="N2051" s="30"/>
      <c r="X2051" s="30"/>
    </row>
    <row r="2052" spans="3:24">
      <c r="C2052" t="s">
        <v>2053</v>
      </c>
      <c r="D2052" s="26">
        <v>3.4879329487074635</v>
      </c>
      <c r="F2052" s="30"/>
      <c r="H2052" s="34">
        <f t="shared" si="70"/>
        <v>0.10531818121708515</v>
      </c>
      <c r="I2052" s="35">
        <f t="shared" si="71"/>
        <v>-2.2507692136155115</v>
      </c>
      <c r="N2052" s="30"/>
      <c r="X2052" s="30"/>
    </row>
    <row r="2053" spans="3:24">
      <c r="C2053" t="s">
        <v>2054</v>
      </c>
      <c r="D2053" s="26">
        <v>6.126062164343808</v>
      </c>
      <c r="F2053" s="30"/>
      <c r="H2053" s="34">
        <f t="shared" si="70"/>
        <v>4.7418728766936542E-2</v>
      </c>
      <c r="I2053" s="35">
        <f t="shared" si="71"/>
        <v>-3.0487380066557872</v>
      </c>
      <c r="N2053" s="30"/>
      <c r="X2053" s="30"/>
    </row>
    <row r="2054" spans="3:24">
      <c r="C2054" t="s">
        <v>2055</v>
      </c>
      <c r="D2054" s="26">
        <v>1.5707502305403362</v>
      </c>
      <c r="F2054" s="30"/>
      <c r="H2054" s="34">
        <f t="shared" si="70"/>
        <v>0.18808357024131808</v>
      </c>
      <c r="I2054" s="35">
        <f t="shared" si="71"/>
        <v>-1.670868892362869</v>
      </c>
      <c r="N2054" s="30"/>
      <c r="X2054" s="30"/>
    </row>
    <row r="2055" spans="3:24">
      <c r="C2055" t="s">
        <v>2056</v>
      </c>
      <c r="D2055" s="26">
        <v>3.6263205712022866</v>
      </c>
      <c r="F2055" s="30"/>
      <c r="H2055" s="34">
        <f t="shared" si="70"/>
        <v>0.10100067850678107</v>
      </c>
      <c r="I2055" s="35">
        <f t="shared" si="71"/>
        <v>-2.292628044274521</v>
      </c>
      <c r="N2055" s="30"/>
      <c r="X2055" s="30"/>
    </row>
    <row r="2056" spans="3:24">
      <c r="C2056" t="s">
        <v>2057</v>
      </c>
      <c r="D2056" s="26">
        <v>2.292660231599307</v>
      </c>
      <c r="F2056" s="30"/>
      <c r="H2056" s="34">
        <f t="shared" si="70"/>
        <v>0.15118836033076866</v>
      </c>
      <c r="I2056" s="35">
        <f t="shared" si="71"/>
        <v>-1.8892288001393267</v>
      </c>
      <c r="N2056" s="30"/>
      <c r="X2056" s="30"/>
    </row>
    <row r="2057" spans="3:24">
      <c r="C2057" t="s">
        <v>2058</v>
      </c>
      <c r="D2057" s="26">
        <v>1.1048123138482731</v>
      </c>
      <c r="F2057" s="30"/>
      <c r="H2057" s="34">
        <f t="shared" si="70"/>
        <v>0.21654991481344885</v>
      </c>
      <c r="I2057" s="35">
        <f t="shared" si="71"/>
        <v>-1.5299342047020967</v>
      </c>
      <c r="N2057" s="30"/>
      <c r="X2057" s="30"/>
    </row>
    <row r="2058" spans="3:24">
      <c r="C2058" t="s">
        <v>2059</v>
      </c>
      <c r="D2058" s="26">
        <v>6.1345248585940011</v>
      </c>
      <c r="F2058" s="30"/>
      <c r="H2058" s="34">
        <f t="shared" ref="H2058:H2121" si="72">lambdagorro2*EXP(-lambdagorro2*D2058)</f>
        <v>4.7297503632074141E-2</v>
      </c>
      <c r="I2058" s="35">
        <f t="shared" si="71"/>
        <v>-3.0512977622116071</v>
      </c>
      <c r="N2058" s="30"/>
      <c r="X2058" s="30"/>
    </row>
    <row r="2059" spans="3:24">
      <c r="C2059" t="s">
        <v>2060</v>
      </c>
      <c r="D2059" s="26">
        <v>1.2776196955270294</v>
      </c>
      <c r="F2059" s="30"/>
      <c r="H2059" s="34">
        <f t="shared" si="72"/>
        <v>0.20552159598578162</v>
      </c>
      <c r="I2059" s="35">
        <f t="shared" ref="I2059:I2122" si="73">LN(H2059)</f>
        <v>-1.5822041606122685</v>
      </c>
      <c r="N2059" s="30"/>
      <c r="X2059" s="30"/>
    </row>
    <row r="2060" spans="3:24">
      <c r="C2060" t="s">
        <v>2061</v>
      </c>
      <c r="D2060" s="26">
        <v>4.8592323688615968</v>
      </c>
      <c r="F2060" s="30"/>
      <c r="H2060" s="34">
        <f t="shared" si="72"/>
        <v>6.9560851521170683E-2</v>
      </c>
      <c r="I2060" s="35">
        <f t="shared" si="73"/>
        <v>-2.6655533480360383</v>
      </c>
      <c r="N2060" s="30"/>
      <c r="X2060" s="30"/>
    </row>
    <row r="2061" spans="3:24">
      <c r="C2061" t="s">
        <v>2062</v>
      </c>
      <c r="D2061" s="26">
        <v>2.9784985682509397</v>
      </c>
      <c r="F2061" s="30"/>
      <c r="H2061" s="34">
        <f t="shared" si="72"/>
        <v>0.12286391450808025</v>
      </c>
      <c r="I2061" s="35">
        <f t="shared" si="73"/>
        <v>-2.0966779222198175</v>
      </c>
      <c r="N2061" s="30"/>
      <c r="X2061" s="30"/>
    </row>
    <row r="2062" spans="3:24">
      <c r="C2062" t="s">
        <v>2063</v>
      </c>
      <c r="D2062" s="26">
        <v>2.294190789346743</v>
      </c>
      <c r="F2062" s="30"/>
      <c r="H2062" s="34">
        <f t="shared" si="72"/>
        <v>0.15111838299636696</v>
      </c>
      <c r="I2062" s="35">
        <f t="shared" si="73"/>
        <v>-1.8896917559760467</v>
      </c>
      <c r="N2062" s="30"/>
      <c r="X2062" s="30"/>
    </row>
    <row r="2063" spans="3:24">
      <c r="C2063" t="s">
        <v>2064</v>
      </c>
      <c r="D2063" s="26">
        <v>0.39959857234170354</v>
      </c>
      <c r="F2063" s="30"/>
      <c r="H2063" s="34">
        <f t="shared" si="72"/>
        <v>0.26803854017119033</v>
      </c>
      <c r="I2063" s="35">
        <f t="shared" si="73"/>
        <v>-1.3166245022015404</v>
      </c>
      <c r="N2063" s="30"/>
      <c r="X2063" s="30"/>
    </row>
    <row r="2064" spans="3:24">
      <c r="C2064" t="s">
        <v>2065</v>
      </c>
      <c r="D2064" s="26">
        <v>0.76106831029136235</v>
      </c>
      <c r="F2064" s="30"/>
      <c r="H2064" s="34">
        <f t="shared" si="72"/>
        <v>0.24027764949179925</v>
      </c>
      <c r="I2064" s="35">
        <f t="shared" si="73"/>
        <v>-1.4259601514194273</v>
      </c>
      <c r="N2064" s="30"/>
      <c r="X2064" s="30"/>
    </row>
    <row r="2065" spans="3:24">
      <c r="C2065" t="s">
        <v>2066</v>
      </c>
      <c r="D2065" s="26">
        <v>0.35280763873083404</v>
      </c>
      <c r="F2065" s="30"/>
      <c r="H2065" s="34">
        <f t="shared" si="72"/>
        <v>0.27185908878052334</v>
      </c>
      <c r="I2065" s="35">
        <f t="shared" si="73"/>
        <v>-1.3024714028774473</v>
      </c>
      <c r="N2065" s="30"/>
      <c r="X2065" s="30"/>
    </row>
    <row r="2066" spans="3:24">
      <c r="C2066" t="s">
        <v>2067</v>
      </c>
      <c r="D2066" s="26">
        <v>1.0908150333290008</v>
      </c>
      <c r="F2066" s="30"/>
      <c r="H2066" s="34">
        <f t="shared" si="72"/>
        <v>0.21746869414403786</v>
      </c>
      <c r="I2066" s="35">
        <f t="shared" si="73"/>
        <v>-1.5257003737829711</v>
      </c>
      <c r="N2066" s="30"/>
      <c r="X2066" s="30"/>
    </row>
    <row r="2067" spans="3:24">
      <c r="C2067" t="s">
        <v>2068</v>
      </c>
      <c r="D2067" s="26">
        <v>4.998171072303963</v>
      </c>
      <c r="F2067" s="30"/>
      <c r="H2067" s="34">
        <f t="shared" si="72"/>
        <v>6.6698096343689534E-2</v>
      </c>
      <c r="I2067" s="35">
        <f t="shared" si="73"/>
        <v>-2.7075788670422187</v>
      </c>
      <c r="N2067" s="30"/>
      <c r="X2067" s="30"/>
    </row>
    <row r="2068" spans="3:24">
      <c r="C2068" t="s">
        <v>2069</v>
      </c>
      <c r="D2068" s="26">
        <v>0.62098171176702854</v>
      </c>
      <c r="F2068" s="30"/>
      <c r="H2068" s="34">
        <f t="shared" si="72"/>
        <v>0.25067765140609438</v>
      </c>
      <c r="I2068" s="35">
        <f t="shared" si="73"/>
        <v>-1.3835874225617864</v>
      </c>
      <c r="N2068" s="30"/>
      <c r="X2068" s="30"/>
    </row>
    <row r="2069" spans="3:24">
      <c r="C2069" t="s">
        <v>2070</v>
      </c>
      <c r="D2069" s="26">
        <v>3.4570338346308604</v>
      </c>
      <c r="F2069" s="30"/>
      <c r="H2069" s="34">
        <f t="shared" si="72"/>
        <v>0.10630712204754889</v>
      </c>
      <c r="I2069" s="35">
        <f t="shared" si="73"/>
        <v>-2.2414229963720267</v>
      </c>
      <c r="N2069" s="30"/>
      <c r="X2069" s="30"/>
    </row>
    <row r="2070" spans="3:24">
      <c r="C2070" t="s">
        <v>2071</v>
      </c>
      <c r="D2070" s="26">
        <v>1.2646537960859077</v>
      </c>
      <c r="F2070" s="30"/>
      <c r="H2070" s="34">
        <f t="shared" si="72"/>
        <v>0.20632920630011031</v>
      </c>
      <c r="I2070" s="35">
        <f t="shared" si="73"/>
        <v>-1.5782822969422139</v>
      </c>
      <c r="N2070" s="30"/>
      <c r="X2070" s="30"/>
    </row>
    <row r="2071" spans="3:24">
      <c r="C2071" t="s">
        <v>2072</v>
      </c>
      <c r="D2071" s="26">
        <v>7.666668031003768</v>
      </c>
      <c r="F2071" s="30"/>
      <c r="H2071" s="34">
        <f t="shared" si="72"/>
        <v>2.9755742192362735E-2</v>
      </c>
      <c r="I2071" s="35">
        <f t="shared" si="73"/>
        <v>-3.5147331507461361</v>
      </c>
      <c r="N2071" s="30"/>
      <c r="X2071" s="30"/>
    </row>
    <row r="2072" spans="3:24">
      <c r="C2072" t="s">
        <v>2073</v>
      </c>
      <c r="D2072" s="26">
        <v>2.1413568797327964</v>
      </c>
      <c r="F2072" s="30"/>
      <c r="H2072" s="34">
        <f t="shared" si="72"/>
        <v>0.15826834808486917</v>
      </c>
      <c r="I2072" s="35">
        <f t="shared" si="73"/>
        <v>-1.8434632810145384</v>
      </c>
      <c r="N2072" s="30"/>
      <c r="X2072" s="30"/>
    </row>
    <row r="2073" spans="3:24">
      <c r="C2073" t="s">
        <v>2074</v>
      </c>
      <c r="D2073" s="26">
        <v>6.4537354128514961</v>
      </c>
      <c r="F2073" s="30"/>
      <c r="H2073" s="34">
        <f t="shared" si="72"/>
        <v>4.2944312776875902E-2</v>
      </c>
      <c r="I2073" s="35">
        <f t="shared" si="73"/>
        <v>-3.1478510542932949</v>
      </c>
      <c r="N2073" s="30"/>
      <c r="X2073" s="30"/>
    </row>
    <row r="2074" spans="3:24">
      <c r="C2074" t="s">
        <v>2075</v>
      </c>
      <c r="D2074" s="26">
        <v>0.90584009482163941</v>
      </c>
      <c r="F2074" s="30"/>
      <c r="H2074" s="34">
        <f t="shared" si="72"/>
        <v>0.22998296613509131</v>
      </c>
      <c r="I2074" s="35">
        <f t="shared" si="73"/>
        <v>-1.4697500330837514</v>
      </c>
      <c r="N2074" s="30"/>
      <c r="X2074" s="30"/>
    </row>
    <row r="2075" spans="3:24">
      <c r="C2075" t="s">
        <v>2076</v>
      </c>
      <c r="D2075" s="26">
        <v>4.8230401818655766</v>
      </c>
      <c r="F2075" s="30"/>
      <c r="H2075" s="34">
        <f t="shared" si="72"/>
        <v>7.0326534323018372E-2</v>
      </c>
      <c r="I2075" s="35">
        <f t="shared" si="73"/>
        <v>-2.654606107239974</v>
      </c>
      <c r="N2075" s="30"/>
      <c r="X2075" s="30"/>
    </row>
    <row r="2076" spans="3:24">
      <c r="C2076" t="s">
        <v>2077</v>
      </c>
      <c r="D2076" s="26">
        <v>0.76979480007343026</v>
      </c>
      <c r="F2076" s="30"/>
      <c r="H2076" s="34">
        <f t="shared" si="72"/>
        <v>0.23964426159718535</v>
      </c>
      <c r="I2076" s="35">
        <f t="shared" si="73"/>
        <v>-1.4285996985946006</v>
      </c>
      <c r="N2076" s="30"/>
      <c r="X2076" s="30"/>
    </row>
    <row r="2077" spans="3:24">
      <c r="C2077" t="s">
        <v>2078</v>
      </c>
      <c r="D2077" s="26">
        <v>1.9878019436311019</v>
      </c>
      <c r="F2077" s="30"/>
      <c r="H2077" s="34">
        <f t="shared" si="72"/>
        <v>0.16579275849409952</v>
      </c>
      <c r="I2077" s="35">
        <f t="shared" si="73"/>
        <v>-1.7970167133861634</v>
      </c>
      <c r="N2077" s="30"/>
      <c r="X2077" s="30"/>
    </row>
    <row r="2078" spans="3:24">
      <c r="C2078" t="s">
        <v>2079</v>
      </c>
      <c r="D2078" s="26">
        <v>6.8470878768639609E-2</v>
      </c>
      <c r="F2078" s="30"/>
      <c r="H2078" s="34">
        <f t="shared" si="72"/>
        <v>0.29627518709092338</v>
      </c>
      <c r="I2078" s="35">
        <f t="shared" si="73"/>
        <v>-1.2164665704305704</v>
      </c>
      <c r="N2078" s="30"/>
      <c r="X2078" s="30"/>
    </row>
    <row r="2079" spans="3:24">
      <c r="C2079" t="s">
        <v>2080</v>
      </c>
      <c r="D2079" s="26">
        <v>4.4278802211583494</v>
      </c>
      <c r="F2079" s="30"/>
      <c r="H2079" s="34">
        <f t="shared" si="72"/>
        <v>7.9255378621748612E-2</v>
      </c>
      <c r="I2079" s="35">
        <f t="shared" si="73"/>
        <v>-2.5350799994836</v>
      </c>
      <c r="N2079" s="30"/>
      <c r="X2079" s="30"/>
    </row>
    <row r="2080" spans="3:24">
      <c r="C2080" t="s">
        <v>2081</v>
      </c>
      <c r="D2080" s="26">
        <v>0.31864014745935343</v>
      </c>
      <c r="F2080" s="30"/>
      <c r="H2080" s="34">
        <f t="shared" si="72"/>
        <v>0.2746832722283794</v>
      </c>
      <c r="I2080" s="35">
        <f t="shared" si="73"/>
        <v>-1.2921365824260764</v>
      </c>
      <c r="N2080" s="30"/>
      <c r="X2080" s="30"/>
    </row>
    <row r="2081" spans="3:24">
      <c r="C2081" t="s">
        <v>2082</v>
      </c>
      <c r="D2081" s="26">
        <v>0.93883250485830716</v>
      </c>
      <c r="F2081" s="30"/>
      <c r="H2081" s="34">
        <f t="shared" si="72"/>
        <v>0.22769929079920437</v>
      </c>
      <c r="I2081" s="35">
        <f t="shared" si="73"/>
        <v>-1.4797294205452938</v>
      </c>
      <c r="N2081" s="30"/>
      <c r="X2081" s="30"/>
    </row>
    <row r="2082" spans="3:24">
      <c r="C2082" t="s">
        <v>2083</v>
      </c>
      <c r="D2082" s="26">
        <v>0.43071705047432163</v>
      </c>
      <c r="F2082" s="30"/>
      <c r="H2082" s="34">
        <f t="shared" si="72"/>
        <v>0.26552744526600897</v>
      </c>
      <c r="I2082" s="35">
        <f t="shared" si="73"/>
        <v>-1.3260370716426269</v>
      </c>
      <c r="N2082" s="30"/>
      <c r="X2082" s="30"/>
    </row>
    <row r="2083" spans="3:24">
      <c r="C2083" t="s">
        <v>2084</v>
      </c>
      <c r="D2083" s="26">
        <v>0.36083457859143875</v>
      </c>
      <c r="F2083" s="30"/>
      <c r="H2083" s="34">
        <f t="shared" si="72"/>
        <v>0.27119982898144107</v>
      </c>
      <c r="I2083" s="35">
        <f t="shared" si="73"/>
        <v>-1.3048993535155013</v>
      </c>
      <c r="N2083" s="30"/>
      <c r="X2083" s="30"/>
    </row>
    <row r="2084" spans="3:24">
      <c r="C2084" t="s">
        <v>2085</v>
      </c>
      <c r="D2084" s="26">
        <v>0.31692960391081171</v>
      </c>
      <c r="F2084" s="30"/>
      <c r="H2084" s="34">
        <f t="shared" si="72"/>
        <v>0.27482542932589626</v>
      </c>
      <c r="I2084" s="35">
        <f t="shared" si="73"/>
        <v>-1.2916191853392385</v>
      </c>
      <c r="N2084" s="30"/>
      <c r="X2084" s="30"/>
    </row>
    <row r="2085" spans="3:24">
      <c r="C2085" t="s">
        <v>2086</v>
      </c>
      <c r="D2085" s="26">
        <v>0.58624936411171125</v>
      </c>
      <c r="F2085" s="30"/>
      <c r="H2085" s="34">
        <f t="shared" si="72"/>
        <v>0.25332507159295936</v>
      </c>
      <c r="I2085" s="35">
        <f t="shared" si="73"/>
        <v>-1.3730817470347123</v>
      </c>
      <c r="N2085" s="30"/>
      <c r="X2085" s="30"/>
    </row>
    <row r="2086" spans="3:24">
      <c r="C2086" t="s">
        <v>2087</v>
      </c>
      <c r="D2086" s="26">
        <v>0.31104792215129273</v>
      </c>
      <c r="F2086" s="30"/>
      <c r="H2086" s="34">
        <f t="shared" si="72"/>
        <v>0.27531479630051148</v>
      </c>
      <c r="I2086" s="35">
        <f t="shared" si="73"/>
        <v>-1.2898401221808184</v>
      </c>
      <c r="N2086" s="30"/>
      <c r="X2086" s="30"/>
    </row>
    <row r="2087" spans="3:24">
      <c r="C2087" t="s">
        <v>2088</v>
      </c>
      <c r="D2087" s="26">
        <v>2.040666244679552</v>
      </c>
      <c r="F2087" s="30"/>
      <c r="H2087" s="34">
        <f t="shared" si="72"/>
        <v>0.16316279144523455</v>
      </c>
      <c r="I2087" s="35">
        <f t="shared" si="73"/>
        <v>-1.8130068560419978</v>
      </c>
      <c r="N2087" s="30"/>
      <c r="X2087" s="30"/>
    </row>
    <row r="2088" spans="3:24">
      <c r="C2088" t="s">
        <v>2089</v>
      </c>
      <c r="D2088" s="26">
        <v>1.8204197634302515</v>
      </c>
      <c r="F2088" s="30"/>
      <c r="H2088" s="34">
        <f t="shared" si="72"/>
        <v>0.17440279406036127</v>
      </c>
      <c r="I2088" s="35">
        <f t="shared" si="73"/>
        <v>-1.7463877466472824</v>
      </c>
      <c r="N2088" s="30"/>
      <c r="X2088" s="30"/>
    </row>
    <row r="2089" spans="3:24">
      <c r="C2089" t="s">
        <v>2090</v>
      </c>
      <c r="D2089" s="26">
        <v>0.12663373253378041</v>
      </c>
      <c r="F2089" s="30"/>
      <c r="H2089" s="34">
        <f t="shared" si="72"/>
        <v>0.29110845194586699</v>
      </c>
      <c r="I2089" s="35">
        <f t="shared" si="73"/>
        <v>-1.2340593941420321</v>
      </c>
      <c r="N2089" s="30"/>
      <c r="X2089" s="30"/>
    </row>
    <row r="2090" spans="3:24">
      <c r="C2090" t="s">
        <v>2091</v>
      </c>
      <c r="D2090" s="26">
        <v>4.4311849079777925</v>
      </c>
      <c r="F2090" s="30"/>
      <c r="H2090" s="34">
        <f t="shared" si="72"/>
        <v>7.9176195638873029E-2</v>
      </c>
      <c r="I2090" s="35">
        <f t="shared" si="73"/>
        <v>-2.5360795854542406</v>
      </c>
      <c r="N2090" s="30"/>
      <c r="X2090" s="30"/>
    </row>
    <row r="2091" spans="3:24">
      <c r="C2091" t="s">
        <v>2092</v>
      </c>
      <c r="D2091" s="26">
        <v>4.9374270166001999</v>
      </c>
      <c r="F2091" s="30"/>
      <c r="H2091" s="34">
        <f t="shared" si="72"/>
        <v>6.7934906227740746E-2</v>
      </c>
      <c r="I2091" s="35">
        <f t="shared" si="73"/>
        <v>-2.6892052936300419</v>
      </c>
      <c r="N2091" s="30"/>
      <c r="X2091" s="30"/>
    </row>
    <row r="2092" spans="3:24">
      <c r="C2092" t="s">
        <v>2093</v>
      </c>
      <c r="D2092" s="26">
        <v>1.5609606685219326</v>
      </c>
      <c r="F2092" s="30"/>
      <c r="H2092" s="34">
        <f t="shared" si="72"/>
        <v>0.18864132992525881</v>
      </c>
      <c r="I2092" s="35">
        <f t="shared" si="73"/>
        <v>-1.6679077921476415</v>
      </c>
      <c r="N2092" s="30"/>
      <c r="X2092" s="30"/>
    </row>
    <row r="2093" spans="3:24">
      <c r="C2093" t="s">
        <v>2094</v>
      </c>
      <c r="D2093" s="26">
        <v>5.1181705139794893</v>
      </c>
      <c r="F2093" s="30"/>
      <c r="H2093" s="34">
        <f t="shared" si="72"/>
        <v>6.4320574122473745E-2</v>
      </c>
      <c r="I2093" s="35">
        <f t="shared" si="73"/>
        <v>-2.7438757281177781</v>
      </c>
      <c r="N2093" s="30"/>
      <c r="X2093" s="30"/>
    </row>
    <row r="2094" spans="3:24">
      <c r="C2094" t="s">
        <v>2095</v>
      </c>
      <c r="D2094" s="26">
        <v>2.9449791499504503</v>
      </c>
      <c r="F2094" s="30"/>
      <c r="H2094" s="34">
        <f t="shared" si="72"/>
        <v>0.12411594278208393</v>
      </c>
      <c r="I2094" s="35">
        <f t="shared" si="73"/>
        <v>-2.0865391278021219</v>
      </c>
      <c r="N2094" s="30"/>
      <c r="X2094" s="30"/>
    </row>
    <row r="2095" spans="3:24">
      <c r="C2095" t="s">
        <v>2096</v>
      </c>
      <c r="D2095" s="26">
        <v>5.5529241796508897</v>
      </c>
      <c r="F2095" s="30"/>
      <c r="H2095" s="34">
        <f t="shared" si="72"/>
        <v>5.639482095876476E-2</v>
      </c>
      <c r="I2095" s="35">
        <f t="shared" si="73"/>
        <v>-2.8753779516667346</v>
      </c>
      <c r="N2095" s="30"/>
      <c r="X2095" s="30"/>
    </row>
    <row r="2096" spans="3:24">
      <c r="C2096" t="s">
        <v>2097</v>
      </c>
      <c r="D2096" s="26">
        <v>1.1890869981619818</v>
      </c>
      <c r="F2096" s="30"/>
      <c r="H2096" s="34">
        <f t="shared" si="72"/>
        <v>0.21109960170765821</v>
      </c>
      <c r="I2096" s="35">
        <f t="shared" si="73"/>
        <v>-1.5554252108768793</v>
      </c>
      <c r="N2096" s="30"/>
      <c r="X2096" s="30"/>
    </row>
    <row r="2097" spans="3:24">
      <c r="C2097" t="s">
        <v>2098</v>
      </c>
      <c r="D2097" s="26">
        <v>1.4646219130860099</v>
      </c>
      <c r="F2097" s="30"/>
      <c r="H2097" s="34">
        <f t="shared" si="72"/>
        <v>0.19421923065089808</v>
      </c>
      <c r="I2097" s="35">
        <f t="shared" si="73"/>
        <v>-1.6387677030486842</v>
      </c>
      <c r="N2097" s="30"/>
      <c r="X2097" s="30"/>
    </row>
    <row r="2098" spans="3:24">
      <c r="C2098" t="s">
        <v>2099</v>
      </c>
      <c r="D2098" s="26">
        <v>1.095242621315863</v>
      </c>
      <c r="F2098" s="30"/>
      <c r="H2098" s="34">
        <f t="shared" si="72"/>
        <v>0.21717764722119851</v>
      </c>
      <c r="I2098" s="35">
        <f t="shared" si="73"/>
        <v>-1.52703960956453</v>
      </c>
      <c r="N2098" s="30"/>
      <c r="X2098" s="30"/>
    </row>
    <row r="2099" spans="3:24">
      <c r="C2099" t="s">
        <v>2100</v>
      </c>
      <c r="D2099" s="26">
        <v>5.3185027544899288</v>
      </c>
      <c r="F2099" s="30"/>
      <c r="H2099" s="34">
        <f t="shared" si="72"/>
        <v>6.0538771220868294E-2</v>
      </c>
      <c r="I2099" s="35">
        <f t="shared" si="73"/>
        <v>-2.8044712725739318</v>
      </c>
      <c r="N2099" s="30"/>
      <c r="X2099" s="30"/>
    </row>
    <row r="2100" spans="3:24">
      <c r="C2100" t="s">
        <v>2101</v>
      </c>
      <c r="D2100" s="26">
        <v>2.4408384852483693</v>
      </c>
      <c r="F2100" s="30"/>
      <c r="H2100" s="34">
        <f t="shared" si="72"/>
        <v>0.14456167376837215</v>
      </c>
      <c r="I2100" s="35">
        <f t="shared" si="73"/>
        <v>-1.9340490544006925</v>
      </c>
      <c r="N2100" s="30"/>
      <c r="X2100" s="30"/>
    </row>
    <row r="2101" spans="3:24">
      <c r="C2101" t="s">
        <v>2102</v>
      </c>
      <c r="D2101" s="26">
        <v>1.9685071690666816</v>
      </c>
      <c r="F2101" s="30"/>
      <c r="H2101" s="34">
        <f t="shared" si="72"/>
        <v>0.16676318586953517</v>
      </c>
      <c r="I2101" s="35">
        <f t="shared" si="73"/>
        <v>-1.7911805216333494</v>
      </c>
      <c r="N2101" s="30"/>
      <c r="X2101" s="30"/>
    </row>
    <row r="2102" spans="3:24">
      <c r="C2102" t="s">
        <v>2103</v>
      </c>
      <c r="D2102" s="26">
        <v>5.8898895186825611</v>
      </c>
      <c r="F2102" s="30"/>
      <c r="H2102" s="34">
        <f t="shared" si="72"/>
        <v>5.0930076974672639E-2</v>
      </c>
      <c r="I2102" s="35">
        <f t="shared" si="73"/>
        <v>-2.9773016267050139</v>
      </c>
      <c r="N2102" s="30"/>
      <c r="X2102" s="30"/>
    </row>
    <row r="2103" spans="3:24">
      <c r="C2103" t="s">
        <v>2104</v>
      </c>
      <c r="D2103" s="26">
        <v>0.73841241120548062</v>
      </c>
      <c r="F2103" s="30"/>
      <c r="H2103" s="34">
        <f t="shared" si="72"/>
        <v>0.24192989069084303</v>
      </c>
      <c r="I2103" s="35">
        <f t="shared" si="73"/>
        <v>-1.4191073026879664</v>
      </c>
      <c r="N2103" s="30"/>
      <c r="X2103" s="30"/>
    </row>
    <row r="2104" spans="3:24">
      <c r="C2104" t="s">
        <v>2105</v>
      </c>
      <c r="D2104" s="26">
        <v>2.6810688255034956</v>
      </c>
      <c r="F2104" s="30"/>
      <c r="H2104" s="34">
        <f t="shared" si="72"/>
        <v>0.1344298487635561</v>
      </c>
      <c r="I2104" s="35">
        <f t="shared" si="73"/>
        <v>-2.0067127865366481</v>
      </c>
      <c r="N2104" s="30"/>
      <c r="X2104" s="30"/>
    </row>
    <row r="2105" spans="3:24">
      <c r="C2105" t="s">
        <v>2106</v>
      </c>
      <c r="D2105" s="26">
        <v>0.4841742818602488</v>
      </c>
      <c r="F2105" s="30"/>
      <c r="H2105" s="34">
        <f t="shared" si="72"/>
        <v>0.26126852710996246</v>
      </c>
      <c r="I2105" s="35">
        <f t="shared" si="73"/>
        <v>-1.3422065610502993</v>
      </c>
      <c r="N2105" s="30"/>
      <c r="X2105" s="30"/>
    </row>
    <row r="2106" spans="3:24">
      <c r="C2106" t="s">
        <v>2107</v>
      </c>
      <c r="D2106" s="26">
        <v>2.0371055763680457</v>
      </c>
      <c r="F2106" s="30"/>
      <c r="H2106" s="34">
        <f t="shared" si="72"/>
        <v>0.16333861472690689</v>
      </c>
      <c r="I2106" s="35">
        <f t="shared" si="73"/>
        <v>-1.811929842005646</v>
      </c>
      <c r="N2106" s="30"/>
      <c r="X2106" s="30"/>
    </row>
    <row r="2107" spans="3:24">
      <c r="C2107" t="s">
        <v>2108</v>
      </c>
      <c r="D2107" s="26">
        <v>0.4849312485693138</v>
      </c>
      <c r="F2107" s="30"/>
      <c r="H2107" s="34">
        <f t="shared" si="72"/>
        <v>0.26120871295069265</v>
      </c>
      <c r="I2107" s="35">
        <f t="shared" si="73"/>
        <v>-1.3424355247445807</v>
      </c>
      <c r="N2107" s="30"/>
      <c r="X2107" s="30"/>
    </row>
    <row r="2108" spans="3:24">
      <c r="C2108" t="s">
        <v>2109</v>
      </c>
      <c r="D2108" s="26">
        <v>4.6844145363084113</v>
      </c>
      <c r="F2108" s="30"/>
      <c r="H2108" s="34">
        <f t="shared" si="72"/>
        <v>7.333808114584231E-2</v>
      </c>
      <c r="I2108" s="35">
        <f t="shared" si="73"/>
        <v>-2.6126752804957665</v>
      </c>
      <c r="N2108" s="30"/>
      <c r="X2108" s="30"/>
    </row>
    <row r="2109" spans="3:24">
      <c r="C2109" t="s">
        <v>2110</v>
      </c>
      <c r="D2109" s="26">
        <v>0.21725032598436494</v>
      </c>
      <c r="F2109" s="30"/>
      <c r="H2109" s="34">
        <f t="shared" si="72"/>
        <v>0.28323773786532486</v>
      </c>
      <c r="I2109" s="35">
        <f t="shared" si="73"/>
        <v>-1.2614686708660847</v>
      </c>
      <c r="N2109" s="30"/>
      <c r="X2109" s="30"/>
    </row>
    <row r="2110" spans="3:24">
      <c r="C2110" t="s">
        <v>2111</v>
      </c>
      <c r="D2110" s="26">
        <v>0.64436012758419126</v>
      </c>
      <c r="F2110" s="30"/>
      <c r="H2110" s="34">
        <f t="shared" si="72"/>
        <v>0.24891126419617568</v>
      </c>
      <c r="I2110" s="35">
        <f t="shared" si="73"/>
        <v>-1.3906588147218988</v>
      </c>
      <c r="N2110" s="30"/>
      <c r="X2110" s="30"/>
    </row>
    <row r="2111" spans="3:24">
      <c r="C2111" t="s">
        <v>2112</v>
      </c>
      <c r="D2111" s="26">
        <v>0.46225216061184388</v>
      </c>
      <c r="F2111" s="30"/>
      <c r="H2111" s="34">
        <f t="shared" si="72"/>
        <v>0.26300672890188498</v>
      </c>
      <c r="I2111" s="35">
        <f t="shared" si="73"/>
        <v>-1.3355756619533976</v>
      </c>
      <c r="N2111" s="30"/>
      <c r="X2111" s="30"/>
    </row>
    <row r="2112" spans="3:24">
      <c r="C2112" t="s">
        <v>2113</v>
      </c>
      <c r="D2112" s="26">
        <v>4.183989515278518</v>
      </c>
      <c r="F2112" s="30"/>
      <c r="H2112" s="34">
        <f t="shared" si="72"/>
        <v>8.5323181474665319E-2</v>
      </c>
      <c r="I2112" s="35">
        <f t="shared" si="73"/>
        <v>-2.4613090973415961</v>
      </c>
      <c r="N2112" s="30"/>
      <c r="X2112" s="30"/>
    </row>
    <row r="2113" spans="3:24">
      <c r="C2113" t="s">
        <v>2114</v>
      </c>
      <c r="D2113" s="26">
        <v>3.9364318513534093</v>
      </c>
      <c r="F2113" s="30"/>
      <c r="H2113" s="34">
        <f t="shared" si="72"/>
        <v>9.1957475542999101E-2</v>
      </c>
      <c r="I2113" s="35">
        <f t="shared" si="73"/>
        <v>-2.3864290311494858</v>
      </c>
      <c r="N2113" s="30"/>
      <c r="X2113" s="30"/>
    </row>
    <row r="2114" spans="3:24">
      <c r="C2114" t="s">
        <v>2115</v>
      </c>
      <c r="D2114" s="26">
        <v>2.8010500190721288</v>
      </c>
      <c r="F2114" s="30"/>
      <c r="H2114" s="34">
        <f t="shared" si="72"/>
        <v>0.12963867413925417</v>
      </c>
      <c r="I2114" s="35">
        <f t="shared" si="73"/>
        <v>-2.0430041280115199</v>
      </c>
      <c r="N2114" s="30"/>
      <c r="X2114" s="30"/>
    </row>
    <row r="2115" spans="3:24">
      <c r="C2115" t="s">
        <v>2116</v>
      </c>
      <c r="D2115" s="26">
        <v>4.6094378379249727</v>
      </c>
      <c r="F2115" s="30"/>
      <c r="H2115" s="34">
        <f t="shared" si="72"/>
        <v>7.5020288781955047E-2</v>
      </c>
      <c r="I2115" s="35">
        <f t="shared" si="73"/>
        <v>-2.5899966849362439</v>
      </c>
      <c r="N2115" s="30"/>
      <c r="X2115" s="30"/>
    </row>
    <row r="2116" spans="3:24">
      <c r="C2116" t="s">
        <v>2117</v>
      </c>
      <c r="D2116" s="26">
        <v>4.9879634772380488</v>
      </c>
      <c r="F2116" s="30"/>
      <c r="H2116" s="34">
        <f t="shared" si="72"/>
        <v>6.6904347950298371E-2</v>
      </c>
      <c r="I2116" s="35">
        <f t="shared" si="73"/>
        <v>-2.7044913221765943</v>
      </c>
      <c r="N2116" s="30"/>
      <c r="X2116" s="30"/>
    </row>
    <row r="2117" spans="3:24">
      <c r="C2117" t="s">
        <v>2118</v>
      </c>
      <c r="D2117" s="26">
        <v>3.0857760905688099</v>
      </c>
      <c r="F2117" s="30"/>
      <c r="H2117" s="34">
        <f t="shared" si="72"/>
        <v>0.11894111770128746</v>
      </c>
      <c r="I2117" s="35">
        <f t="shared" si="73"/>
        <v>-2.1291267175619719</v>
      </c>
      <c r="N2117" s="30"/>
      <c r="X2117" s="30"/>
    </row>
    <row r="2118" spans="3:24">
      <c r="C2118" t="s">
        <v>2119</v>
      </c>
      <c r="D2118" s="26">
        <v>1.6793454661013052</v>
      </c>
      <c r="F2118" s="30"/>
      <c r="H2118" s="34">
        <f t="shared" si="72"/>
        <v>0.18200588389269695</v>
      </c>
      <c r="I2118" s="35">
        <f t="shared" si="73"/>
        <v>-1.7037162633471628</v>
      </c>
      <c r="N2118" s="30"/>
      <c r="X2118" s="30"/>
    </row>
    <row r="2119" spans="3:24">
      <c r="C2119" t="s">
        <v>2120</v>
      </c>
      <c r="D2119" s="26">
        <v>17.621011933349855</v>
      </c>
      <c r="F2119" s="30"/>
      <c r="H2119" s="34">
        <f t="shared" si="72"/>
        <v>1.4653285324055759E-3</v>
      </c>
      <c r="I2119" s="35">
        <f t="shared" si="73"/>
        <v>-6.5256758074525631</v>
      </c>
      <c r="N2119" s="30"/>
      <c r="X2119" s="30"/>
    </row>
    <row r="2120" spans="3:24">
      <c r="C2120" t="s">
        <v>2121</v>
      </c>
      <c r="D2120" s="26">
        <v>15.348035920077265</v>
      </c>
      <c r="F2120" s="30"/>
      <c r="H2120" s="34">
        <f t="shared" si="72"/>
        <v>2.9142090892180809E-3</v>
      </c>
      <c r="I2120" s="35">
        <f t="shared" si="73"/>
        <v>-5.838156820448309</v>
      </c>
      <c r="N2120" s="30"/>
      <c r="X2120" s="30"/>
    </row>
    <row r="2121" spans="3:24">
      <c r="C2121" t="s">
        <v>2122</v>
      </c>
      <c r="D2121" s="26">
        <v>0.25775871871950251</v>
      </c>
      <c r="F2121" s="30"/>
      <c r="H2121" s="34">
        <f t="shared" si="72"/>
        <v>0.2797884611964645</v>
      </c>
      <c r="I2121" s="35">
        <f t="shared" si="73"/>
        <v>-1.2737214570705171</v>
      </c>
      <c r="N2121" s="30"/>
      <c r="X2121" s="30"/>
    </row>
    <row r="2122" spans="3:24">
      <c r="C2122" t="s">
        <v>2123</v>
      </c>
      <c r="D2122" s="26">
        <v>2.7396677270276104</v>
      </c>
      <c r="F2122" s="30"/>
      <c r="H2122" s="34">
        <f t="shared" ref="H2122:H2185" si="74">lambdagorro2*EXP(-lambdagorro2*D2122)</f>
        <v>0.13206811009493521</v>
      </c>
      <c r="I2122" s="35">
        <f t="shared" si="73"/>
        <v>-2.0244375039028539</v>
      </c>
      <c r="N2122" s="30"/>
      <c r="X2122" s="30"/>
    </row>
    <row r="2123" spans="3:24">
      <c r="C2123" t="s">
        <v>2124</v>
      </c>
      <c r="D2123" s="26">
        <v>0.13135898647722921</v>
      </c>
      <c r="F2123" s="30"/>
      <c r="H2123" s="34">
        <f t="shared" si="74"/>
        <v>0.29069267587936859</v>
      </c>
      <c r="I2123" s="35">
        <f t="shared" ref="I2123:I2186" si="75">LN(H2123)</f>
        <v>-1.2354886665081144</v>
      </c>
      <c r="N2123" s="30"/>
      <c r="X2123" s="30"/>
    </row>
    <row r="2124" spans="3:24">
      <c r="C2124" t="s">
        <v>2125</v>
      </c>
      <c r="D2124" s="26">
        <v>5.7090888468259813</v>
      </c>
      <c r="F2124" s="30"/>
      <c r="H2124" s="34">
        <f t="shared" si="74"/>
        <v>5.379289421352363E-2</v>
      </c>
      <c r="I2124" s="35">
        <f t="shared" si="75"/>
        <v>-2.9226138983529868</v>
      </c>
      <c r="N2124" s="30"/>
      <c r="X2124" s="30"/>
    </row>
    <row r="2125" spans="3:24">
      <c r="C2125" t="s">
        <v>2126</v>
      </c>
      <c r="D2125" s="26">
        <v>1.1846805395811151</v>
      </c>
      <c r="F2125" s="30"/>
      <c r="H2125" s="34">
        <f t="shared" si="74"/>
        <v>0.21138115227425863</v>
      </c>
      <c r="I2125" s="35">
        <f t="shared" si="75"/>
        <v>-1.5540923662176733</v>
      </c>
      <c r="N2125" s="30"/>
      <c r="X2125" s="30"/>
    </row>
    <row r="2126" spans="3:24">
      <c r="C2126" t="s">
        <v>2127</v>
      </c>
      <c r="D2126" s="26">
        <v>3.2359696764017216</v>
      </c>
      <c r="F2126" s="30"/>
      <c r="H2126" s="34">
        <f t="shared" si="74"/>
        <v>0.11365854325007875</v>
      </c>
      <c r="I2126" s="35">
        <f t="shared" si="75"/>
        <v>-2.1745565599287229</v>
      </c>
      <c r="N2126" s="30"/>
      <c r="X2126" s="30"/>
    </row>
    <row r="2127" spans="3:24">
      <c r="C2127" t="s">
        <v>2128</v>
      </c>
      <c r="D2127" s="26">
        <v>0.51467154395275783</v>
      </c>
      <c r="F2127" s="30"/>
      <c r="H2127" s="34">
        <f t="shared" si="74"/>
        <v>0.25886949411136312</v>
      </c>
      <c r="I2127" s="35">
        <f t="shared" si="75"/>
        <v>-1.351431228014583</v>
      </c>
      <c r="N2127" s="30"/>
      <c r="X2127" s="30"/>
    </row>
    <row r="2128" spans="3:24">
      <c r="C2128" t="s">
        <v>2129</v>
      </c>
      <c r="D2128" s="26">
        <v>7.5650326500545253</v>
      </c>
      <c r="F2128" s="30"/>
      <c r="H2128" s="34">
        <f t="shared" si="74"/>
        <v>3.0684704800004601E-2</v>
      </c>
      <c r="I2128" s="35">
        <f t="shared" si="75"/>
        <v>-3.4839909635228712</v>
      </c>
      <c r="N2128" s="30"/>
      <c r="X2128" s="30"/>
    </row>
    <row r="2129" spans="3:24">
      <c r="C2129" t="s">
        <v>2130</v>
      </c>
      <c r="D2129" s="26">
        <v>9.6507690361284091</v>
      </c>
      <c r="F2129" s="30"/>
      <c r="H2129" s="34">
        <f t="shared" si="74"/>
        <v>1.6327987850730336E-2</v>
      </c>
      <c r="I2129" s="35">
        <f t="shared" si="75"/>
        <v>-4.1148745975506706</v>
      </c>
      <c r="N2129" s="30"/>
      <c r="X2129" s="30"/>
    </row>
    <row r="2130" spans="3:24">
      <c r="C2130" t="s">
        <v>2131</v>
      </c>
      <c r="D2130" s="26">
        <v>0.44848939305167884</v>
      </c>
      <c r="F2130" s="30"/>
      <c r="H2130" s="34">
        <f t="shared" si="74"/>
        <v>0.26410388078757863</v>
      </c>
      <c r="I2130" s="35">
        <f t="shared" si="75"/>
        <v>-1.3314127654001182</v>
      </c>
      <c r="N2130" s="30"/>
      <c r="X2130" s="30"/>
    </row>
    <row r="2131" spans="3:24">
      <c r="C2131" t="s">
        <v>2132</v>
      </c>
      <c r="D2131" s="26">
        <v>0.35521137513064316</v>
      </c>
      <c r="F2131" s="30"/>
      <c r="H2131" s="34">
        <f t="shared" si="74"/>
        <v>0.27166149982345644</v>
      </c>
      <c r="I2131" s="35">
        <f t="shared" si="75"/>
        <v>-1.3031984736450102</v>
      </c>
      <c r="N2131" s="30"/>
      <c r="X2131" s="30"/>
    </row>
    <row r="2132" spans="3:24">
      <c r="C2132" t="s">
        <v>2133</v>
      </c>
      <c r="D2132" s="26">
        <v>1.8435645676293031</v>
      </c>
      <c r="F2132" s="30"/>
      <c r="H2132" s="34">
        <f t="shared" si="74"/>
        <v>0.17318611091782679</v>
      </c>
      <c r="I2132" s="35">
        <f t="shared" si="75"/>
        <v>-1.7533884770748918</v>
      </c>
      <c r="N2132" s="30"/>
      <c r="X2132" s="30"/>
    </row>
    <row r="2133" spans="3:24">
      <c r="C2133" t="s">
        <v>2134</v>
      </c>
      <c r="D2133" s="26">
        <v>0.80808985491610064</v>
      </c>
      <c r="F2133" s="30"/>
      <c r="H2133" s="34">
        <f t="shared" si="74"/>
        <v>0.23688440371624142</v>
      </c>
      <c r="I2133" s="35">
        <f t="shared" si="75"/>
        <v>-1.4401830048675064</v>
      </c>
      <c r="N2133" s="30"/>
      <c r="X2133" s="30"/>
    </row>
    <row r="2134" spans="3:24">
      <c r="C2134" t="s">
        <v>2135</v>
      </c>
      <c r="D2134" s="26">
        <v>4.7727517614797623</v>
      </c>
      <c r="F2134" s="30"/>
      <c r="H2134" s="34">
        <f t="shared" si="74"/>
        <v>7.1404448708876994E-2</v>
      </c>
      <c r="I2134" s="35">
        <f t="shared" si="75"/>
        <v>-2.6393951047305726</v>
      </c>
      <c r="N2134" s="30"/>
      <c r="X2134" s="30"/>
    </row>
    <row r="2135" spans="3:24">
      <c r="C2135" t="s">
        <v>2136</v>
      </c>
      <c r="D2135" s="26">
        <v>0.40550960728324892</v>
      </c>
      <c r="F2135" s="30"/>
      <c r="H2135" s="34">
        <f t="shared" si="74"/>
        <v>0.26755973103836383</v>
      </c>
      <c r="I2135" s="35">
        <f t="shared" si="75"/>
        <v>-1.3184124439710214</v>
      </c>
      <c r="N2135" s="30"/>
      <c r="X2135" s="30"/>
    </row>
    <row r="2136" spans="3:24">
      <c r="C2136" t="s">
        <v>2137</v>
      </c>
      <c r="D2136" s="26">
        <v>0.34786225270552185</v>
      </c>
      <c r="F2136" s="30"/>
      <c r="H2136" s="34">
        <f t="shared" si="74"/>
        <v>0.27226605537282733</v>
      </c>
      <c r="I2136" s="35">
        <f t="shared" si="75"/>
        <v>-1.3009755460049535</v>
      </c>
      <c r="N2136" s="30"/>
      <c r="X2136" s="30"/>
    </row>
    <row r="2137" spans="3:24">
      <c r="C2137" t="s">
        <v>2138</v>
      </c>
      <c r="D2137" s="26">
        <v>1.4510569050296158</v>
      </c>
      <c r="F2137" s="30"/>
      <c r="H2137" s="34">
        <f t="shared" si="74"/>
        <v>0.19501776463984138</v>
      </c>
      <c r="I2137" s="35">
        <f t="shared" si="75"/>
        <v>-1.6346646238506732</v>
      </c>
      <c r="N2137" s="30"/>
      <c r="X2137" s="30"/>
    </row>
    <row r="2138" spans="3:24">
      <c r="C2138" t="s">
        <v>2139</v>
      </c>
      <c r="D2138" s="26">
        <v>2.724784447992123</v>
      </c>
      <c r="F2138" s="30"/>
      <c r="H2138" s="34">
        <f t="shared" si="74"/>
        <v>0.13266399770610285</v>
      </c>
      <c r="I2138" s="35">
        <f t="shared" si="75"/>
        <v>-2.0199356803613693</v>
      </c>
      <c r="N2138" s="30"/>
      <c r="X2138" s="30"/>
    </row>
    <row r="2139" spans="3:24">
      <c r="C2139" t="s">
        <v>2140</v>
      </c>
      <c r="D2139" s="26">
        <v>3.4681075135342874</v>
      </c>
      <c r="F2139" s="30"/>
      <c r="H2139" s="34">
        <f t="shared" si="74"/>
        <v>0.1059516405536504</v>
      </c>
      <c r="I2139" s="35">
        <f t="shared" si="75"/>
        <v>-2.2447725101625982</v>
      </c>
      <c r="N2139" s="30"/>
      <c r="X2139" s="30"/>
    </row>
    <row r="2140" spans="3:24">
      <c r="C2140" t="s">
        <v>2141</v>
      </c>
      <c r="D2140" s="26">
        <v>1.0742149087714572</v>
      </c>
      <c r="F2140" s="30"/>
      <c r="H2140" s="34">
        <f t="shared" si="74"/>
        <v>0.21856337800992517</v>
      </c>
      <c r="I2140" s="35">
        <f t="shared" si="75"/>
        <v>-1.5206792469636365</v>
      </c>
      <c r="N2140" s="30"/>
      <c r="X2140" s="30"/>
    </row>
    <row r="2141" spans="3:24">
      <c r="C2141" t="s">
        <v>2142</v>
      </c>
      <c r="D2141" s="26">
        <v>1.9922077152715718</v>
      </c>
      <c r="F2141" s="30"/>
      <c r="H2141" s="34">
        <f t="shared" si="74"/>
        <v>0.16557196410228464</v>
      </c>
      <c r="I2141" s="35">
        <f t="shared" si="75"/>
        <v>-1.7983493502629013</v>
      </c>
      <c r="N2141" s="30"/>
      <c r="X2141" s="30"/>
    </row>
    <row r="2142" spans="3:24">
      <c r="C2142" t="s">
        <v>2143</v>
      </c>
      <c r="D2142" s="26">
        <v>3.2073863665691071</v>
      </c>
      <c r="F2142" s="30"/>
      <c r="H2142" s="34">
        <f t="shared" si="74"/>
        <v>0.11464546608643002</v>
      </c>
      <c r="I2142" s="35">
        <f t="shared" si="75"/>
        <v>-2.1659108161520195</v>
      </c>
      <c r="N2142" s="30"/>
      <c r="X2142" s="30"/>
    </row>
    <row r="2143" spans="3:24">
      <c r="C2143" t="s">
        <v>2144</v>
      </c>
      <c r="D2143" s="26">
        <v>4.6055373738755838</v>
      </c>
      <c r="F2143" s="30"/>
      <c r="H2143" s="34">
        <f t="shared" si="74"/>
        <v>7.5108849487724158E-2</v>
      </c>
      <c r="I2143" s="35">
        <f t="shared" si="75"/>
        <v>-2.5888168910992548</v>
      </c>
      <c r="N2143" s="30"/>
      <c r="X2143" s="30"/>
    </row>
    <row r="2144" spans="3:24">
      <c r="C2144" t="s">
        <v>2145</v>
      </c>
      <c r="D2144" s="26">
        <v>6.8173557167549994</v>
      </c>
      <c r="F2144" s="30"/>
      <c r="H2144" s="34">
        <f t="shared" si="74"/>
        <v>3.8471514429557756E-2</v>
      </c>
      <c r="I2144" s="35">
        <f t="shared" si="75"/>
        <v>-3.2578371964849042</v>
      </c>
      <c r="N2144" s="30"/>
      <c r="X2144" s="30"/>
    </row>
    <row r="2145" spans="3:24">
      <c r="C2145" t="s">
        <v>2146</v>
      </c>
      <c r="D2145" s="26">
        <v>0.79578674579395714</v>
      </c>
      <c r="F2145" s="30"/>
      <c r="H2145" s="34">
        <f t="shared" si="74"/>
        <v>0.23776758432927295</v>
      </c>
      <c r="I2145" s="35">
        <f t="shared" si="75"/>
        <v>-1.4364616188646333</v>
      </c>
      <c r="N2145" s="30"/>
      <c r="X2145" s="30"/>
    </row>
    <row r="2146" spans="3:24">
      <c r="C2146" t="s">
        <v>2147</v>
      </c>
      <c r="D2146" s="26">
        <v>1.7817995060888632</v>
      </c>
      <c r="F2146" s="30"/>
      <c r="H2146" s="34">
        <f t="shared" si="74"/>
        <v>0.17645205639441872</v>
      </c>
      <c r="I2146" s="35">
        <f t="shared" si="75"/>
        <v>-1.7347060746673986</v>
      </c>
      <c r="N2146" s="30"/>
      <c r="X2146" s="30"/>
    </row>
    <row r="2147" spans="3:24">
      <c r="C2147" t="s">
        <v>2148</v>
      </c>
      <c r="D2147" s="26">
        <v>2.3332291945271111</v>
      </c>
      <c r="F2147" s="30"/>
      <c r="H2147" s="34">
        <f t="shared" si="74"/>
        <v>0.14934444831445906</v>
      </c>
      <c r="I2147" s="35">
        <f t="shared" si="75"/>
        <v>-1.9014999073279057</v>
      </c>
      <c r="N2147" s="30"/>
      <c r="X2147" s="30"/>
    </row>
    <row r="2148" spans="3:24">
      <c r="C2148" t="s">
        <v>2149</v>
      </c>
      <c r="D2148" s="26">
        <v>1.0088053433883739</v>
      </c>
      <c r="F2148" s="30"/>
      <c r="H2148" s="34">
        <f t="shared" si="74"/>
        <v>0.2229306656249565</v>
      </c>
      <c r="I2148" s="35">
        <f t="shared" si="75"/>
        <v>-1.5008944723465838</v>
      </c>
      <c r="N2148" s="30"/>
      <c r="X2148" s="30"/>
    </row>
    <row r="2149" spans="3:24">
      <c r="C2149" t="s">
        <v>2150</v>
      </c>
      <c r="D2149" s="26">
        <v>3.693342821349757</v>
      </c>
      <c r="F2149" s="30"/>
      <c r="H2149" s="34">
        <f t="shared" si="74"/>
        <v>9.8973749940945308E-2</v>
      </c>
      <c r="I2149" s="35">
        <f t="shared" si="75"/>
        <v>-2.312900616118247</v>
      </c>
      <c r="N2149" s="30"/>
      <c r="X2149" s="30"/>
    </row>
    <row r="2150" spans="3:24">
      <c r="C2150" t="s">
        <v>2151</v>
      </c>
      <c r="D2150" s="26">
        <v>0.73169251854606832</v>
      </c>
      <c r="F2150" s="30"/>
      <c r="H2150" s="34">
        <f t="shared" si="74"/>
        <v>0.2424221377808404</v>
      </c>
      <c r="I2150" s="35">
        <f t="shared" si="75"/>
        <v>-1.4170747014783633</v>
      </c>
      <c r="N2150" s="30"/>
      <c r="X2150" s="30"/>
    </row>
    <row r="2151" spans="3:24">
      <c r="C2151" t="s">
        <v>2152</v>
      </c>
      <c r="D2151" s="26">
        <v>30.218439352122591</v>
      </c>
      <c r="F2151" s="30"/>
      <c r="H2151" s="34">
        <f t="shared" si="74"/>
        <v>3.2441054905922694E-5</v>
      </c>
      <c r="I2151" s="35">
        <f t="shared" si="75"/>
        <v>-10.336085810567525</v>
      </c>
      <c r="N2151" s="30"/>
      <c r="X2151" s="30"/>
    </row>
    <row r="2152" spans="3:24">
      <c r="C2152" t="s">
        <v>2153</v>
      </c>
      <c r="D2152" s="26">
        <v>4.867812133469438</v>
      </c>
      <c r="F2152" s="30"/>
      <c r="H2152" s="34">
        <f t="shared" si="74"/>
        <v>6.9380563573463436E-2</v>
      </c>
      <c r="I2152" s="35">
        <f t="shared" si="75"/>
        <v>-2.6681485144775108</v>
      </c>
      <c r="N2152" s="30"/>
      <c r="X2152" s="30"/>
    </row>
    <row r="2153" spans="3:24">
      <c r="C2153" t="s">
        <v>2154</v>
      </c>
      <c r="D2153" s="26">
        <v>0.88639667217542806</v>
      </c>
      <c r="F2153" s="30"/>
      <c r="H2153" s="34">
        <f t="shared" si="74"/>
        <v>0.23133951653451132</v>
      </c>
      <c r="I2153" s="35">
        <f t="shared" si="75"/>
        <v>-1.4638688789652916</v>
      </c>
      <c r="N2153" s="30"/>
      <c r="X2153" s="30"/>
    </row>
    <row r="2154" spans="3:24">
      <c r="C2154" t="s">
        <v>2155</v>
      </c>
      <c r="D2154" s="26">
        <v>4.4592587555551777</v>
      </c>
      <c r="F2154" s="30"/>
      <c r="H2154" s="34">
        <f t="shared" si="74"/>
        <v>7.8506706124254103E-2</v>
      </c>
      <c r="I2154" s="35">
        <f t="shared" si="75"/>
        <v>-2.5445712295081195</v>
      </c>
      <c r="N2154" s="30"/>
      <c r="X2154" s="30"/>
    </row>
    <row r="2155" spans="3:24">
      <c r="C2155" t="s">
        <v>2156</v>
      </c>
      <c r="D2155" s="26">
        <v>20.934664330485468</v>
      </c>
      <c r="F2155" s="30"/>
      <c r="H2155" s="34">
        <f t="shared" si="74"/>
        <v>5.3782698247168402E-4</v>
      </c>
      <c r="I2155" s="35">
        <f t="shared" si="75"/>
        <v>-7.5279736434437066</v>
      </c>
      <c r="N2155" s="30"/>
      <c r="X2155" s="30"/>
    </row>
    <row r="2156" spans="3:24">
      <c r="C2156" t="s">
        <v>2157</v>
      </c>
      <c r="D2156" s="26">
        <v>0.26346210990934116</v>
      </c>
      <c r="F2156" s="30"/>
      <c r="H2156" s="34">
        <f t="shared" si="74"/>
        <v>0.27930620451917232</v>
      </c>
      <c r="I2156" s="35">
        <f t="shared" si="75"/>
        <v>-1.2754465917443676</v>
      </c>
      <c r="N2156" s="30"/>
      <c r="X2156" s="30"/>
    </row>
    <row r="2157" spans="3:24">
      <c r="C2157" t="s">
        <v>2158</v>
      </c>
      <c r="D2157" s="26">
        <v>0.51561342061928206</v>
      </c>
      <c r="F2157" s="30"/>
      <c r="H2157" s="34">
        <f t="shared" si="74"/>
        <v>0.25879575415193218</v>
      </c>
      <c r="I2157" s="35">
        <f t="shared" si="75"/>
        <v>-1.351716122394405</v>
      </c>
      <c r="N2157" s="30"/>
      <c r="X2157" s="30"/>
    </row>
    <row r="2158" spans="3:24">
      <c r="C2158" t="s">
        <v>2159</v>
      </c>
      <c r="D2158" s="26">
        <v>7.3439785885324644</v>
      </c>
      <c r="F2158" s="30"/>
      <c r="H2158" s="34">
        <f t="shared" si="74"/>
        <v>3.2806533836969472E-2</v>
      </c>
      <c r="I2158" s="35">
        <f t="shared" si="75"/>
        <v>-3.4171275810835615</v>
      </c>
      <c r="N2158" s="30"/>
      <c r="X2158" s="30"/>
    </row>
    <row r="2159" spans="3:24">
      <c r="C2159" t="s">
        <v>2160</v>
      </c>
      <c r="D2159" s="26">
        <v>0.59438307941121282</v>
      </c>
      <c r="F2159" s="30"/>
      <c r="H2159" s="34">
        <f t="shared" si="74"/>
        <v>0.25270259523921523</v>
      </c>
      <c r="I2159" s="35">
        <f t="shared" si="75"/>
        <v>-1.3755419946003007</v>
      </c>
      <c r="N2159" s="30"/>
      <c r="X2159" s="30"/>
    </row>
    <row r="2160" spans="3:24">
      <c r="C2160" t="s">
        <v>2161</v>
      </c>
      <c r="D2160" s="26">
        <v>0.41632499558463965</v>
      </c>
      <c r="F2160" s="30"/>
      <c r="H2160" s="34">
        <f t="shared" si="74"/>
        <v>0.26668586968739849</v>
      </c>
      <c r="I2160" s="35">
        <f t="shared" si="75"/>
        <v>-1.3216838312472663</v>
      </c>
      <c r="N2160" s="30"/>
      <c r="X2160" s="30"/>
    </row>
    <row r="2161" spans="3:24">
      <c r="C2161" t="s">
        <v>2162</v>
      </c>
      <c r="D2161" s="26">
        <v>1.7934822196019067</v>
      </c>
      <c r="F2161" s="30"/>
      <c r="H2161" s="34">
        <f t="shared" si="74"/>
        <v>0.17582962257641255</v>
      </c>
      <c r="I2161" s="35">
        <f t="shared" si="75"/>
        <v>-1.7382398063535434</v>
      </c>
      <c r="N2161" s="30"/>
      <c r="X2161" s="30"/>
    </row>
    <row r="2162" spans="3:24">
      <c r="C2162" t="s">
        <v>2163</v>
      </c>
      <c r="D2162" s="26">
        <v>0.10359373973922098</v>
      </c>
      <c r="F2162" s="30"/>
      <c r="H2162" s="34">
        <f t="shared" si="74"/>
        <v>0.29314428040666157</v>
      </c>
      <c r="I2162" s="35">
        <f t="shared" si="75"/>
        <v>-1.22709036657016</v>
      </c>
      <c r="N2162" s="30"/>
      <c r="X2162" s="30"/>
    </row>
    <row r="2163" spans="3:24">
      <c r="C2163" t="s">
        <v>2164</v>
      </c>
      <c r="D2163" s="26">
        <v>2.0089003883873313</v>
      </c>
      <c r="F2163" s="30"/>
      <c r="H2163" s="34">
        <f t="shared" si="74"/>
        <v>0.16473807827603743</v>
      </c>
      <c r="I2163" s="35">
        <f t="shared" si="75"/>
        <v>-1.8033984707304846</v>
      </c>
      <c r="N2163" s="30"/>
      <c r="X2163" s="30"/>
    </row>
    <row r="2164" spans="3:24">
      <c r="C2164" t="s">
        <v>2165</v>
      </c>
      <c r="D2164" s="26">
        <v>7.8193321593790657</v>
      </c>
      <c r="F2164" s="30"/>
      <c r="H2164" s="34">
        <f t="shared" si="74"/>
        <v>2.8412949452890662E-2</v>
      </c>
      <c r="I2164" s="35">
        <f t="shared" si="75"/>
        <v>-3.5609102710851022</v>
      </c>
      <c r="N2164" s="30"/>
      <c r="X2164" s="30"/>
    </row>
    <row r="2165" spans="3:24">
      <c r="C2165" t="s">
        <v>2166</v>
      </c>
      <c r="D2165" s="26">
        <v>7.6710250216652147</v>
      </c>
      <c r="F2165" s="30"/>
      <c r="H2165" s="34">
        <f t="shared" si="74"/>
        <v>2.9716553468878693E-2</v>
      </c>
      <c r="I2165" s="35">
        <f t="shared" si="75"/>
        <v>-3.5160510325840666</v>
      </c>
      <c r="N2165" s="30"/>
      <c r="X2165" s="30"/>
    </row>
    <row r="2166" spans="3:24">
      <c r="C2166" t="s">
        <v>2167</v>
      </c>
      <c r="D2166" s="26">
        <v>1.5345828897247575</v>
      </c>
      <c r="F2166" s="30"/>
      <c r="H2166" s="34">
        <f t="shared" si="74"/>
        <v>0.19015244870784187</v>
      </c>
      <c r="I2166" s="35">
        <f t="shared" si="75"/>
        <v>-1.6599291669214362</v>
      </c>
      <c r="N2166" s="30"/>
      <c r="X2166" s="30"/>
    </row>
    <row r="2167" spans="3:24">
      <c r="C2167" t="s">
        <v>2168</v>
      </c>
      <c r="D2167" s="26">
        <v>1.0674324333685252</v>
      </c>
      <c r="F2167" s="30"/>
      <c r="H2167" s="34">
        <f t="shared" si="74"/>
        <v>0.21901222779957807</v>
      </c>
      <c r="I2167" s="35">
        <f t="shared" si="75"/>
        <v>-1.5186277160230655</v>
      </c>
      <c r="N2167" s="30"/>
      <c r="X2167" s="30"/>
    </row>
    <row r="2168" spans="3:24">
      <c r="C2168" t="s">
        <v>2169</v>
      </c>
      <c r="D2168" s="26">
        <v>7.9899607899584417</v>
      </c>
      <c r="F2168" s="30"/>
      <c r="H2168" s="34">
        <f t="shared" si="74"/>
        <v>2.6983729419570997E-2</v>
      </c>
      <c r="I2168" s="35">
        <f t="shared" si="75"/>
        <v>-3.6125212087126197</v>
      </c>
      <c r="N2168" s="30"/>
      <c r="X2168" s="30"/>
    </row>
    <row r="2169" spans="3:24">
      <c r="C2169" t="s">
        <v>2170</v>
      </c>
      <c r="D2169" s="26">
        <v>6.2353231788646628</v>
      </c>
      <c r="F2169" s="30"/>
      <c r="H2169" s="34">
        <f t="shared" si="74"/>
        <v>4.5877211838926672E-2</v>
      </c>
      <c r="I2169" s="35">
        <f t="shared" si="75"/>
        <v>-3.0817867592971671</v>
      </c>
      <c r="N2169" s="30"/>
      <c r="X2169" s="30"/>
    </row>
    <row r="2170" spans="3:24">
      <c r="C2170" t="s">
        <v>2171</v>
      </c>
      <c r="D2170" s="26">
        <v>0.25786825726414131</v>
      </c>
      <c r="F2170" s="30"/>
      <c r="H2170" s="34">
        <f t="shared" si="74"/>
        <v>0.27977919120326944</v>
      </c>
      <c r="I2170" s="35">
        <f t="shared" si="75"/>
        <v>-1.2737545897691502</v>
      </c>
      <c r="N2170" s="30"/>
      <c r="X2170" s="30"/>
    </row>
    <row r="2171" spans="3:24">
      <c r="C2171" t="s">
        <v>2172</v>
      </c>
      <c r="D2171" s="26">
        <v>5.764392410006046</v>
      </c>
      <c r="F2171" s="30"/>
      <c r="H2171" s="34">
        <f t="shared" si="74"/>
        <v>5.2900533376826112E-2</v>
      </c>
      <c r="I2171" s="35">
        <f t="shared" si="75"/>
        <v>-2.9393418574309802</v>
      </c>
      <c r="N2171" s="30"/>
      <c r="X2171" s="30"/>
    </row>
    <row r="2172" spans="3:24">
      <c r="C2172" t="s">
        <v>2173</v>
      </c>
      <c r="D2172" s="26">
        <v>0.45018611992372132</v>
      </c>
      <c r="F2172" s="30"/>
      <c r="H2172" s="34">
        <f t="shared" si="74"/>
        <v>0.26396837272823515</v>
      </c>
      <c r="I2172" s="35">
        <f t="shared" si="75"/>
        <v>-1.3319259832842831</v>
      </c>
      <c r="N2172" s="30"/>
      <c r="X2172" s="30"/>
    </row>
    <row r="2173" spans="3:24">
      <c r="C2173" t="s">
        <v>2174</v>
      </c>
      <c r="D2173" s="26">
        <v>0.47433381922102641</v>
      </c>
      <c r="F2173" s="30"/>
      <c r="H2173" s="34">
        <f t="shared" si="74"/>
        <v>0.26204735044599065</v>
      </c>
      <c r="I2173" s="35">
        <f t="shared" si="75"/>
        <v>-1.3392300646570836</v>
      </c>
      <c r="N2173" s="30"/>
      <c r="X2173" s="30"/>
    </row>
    <row r="2174" spans="3:24">
      <c r="C2174" t="s">
        <v>2175</v>
      </c>
      <c r="D2174" s="26">
        <v>20.972820076835486</v>
      </c>
      <c r="F2174" s="30"/>
      <c r="H2174" s="34">
        <f t="shared" si="74"/>
        <v>5.3165551192146097E-4</v>
      </c>
      <c r="I2174" s="35">
        <f t="shared" si="75"/>
        <v>-7.5395148123455229</v>
      </c>
      <c r="N2174" s="30"/>
      <c r="X2174" s="30"/>
    </row>
    <row r="2175" spans="3:24">
      <c r="C2175" t="s">
        <v>2176</v>
      </c>
      <c r="D2175" s="26">
        <v>3.7181056694876022E-2</v>
      </c>
      <c r="F2175" s="30"/>
      <c r="H2175" s="34">
        <f t="shared" si="74"/>
        <v>0.29909256436417037</v>
      </c>
      <c r="I2175" s="35">
        <f t="shared" si="75"/>
        <v>-1.2070021736881145</v>
      </c>
      <c r="N2175" s="30"/>
      <c r="X2175" s="30"/>
    </row>
    <row r="2176" spans="3:24">
      <c r="C2176" t="s">
        <v>2177</v>
      </c>
      <c r="D2176" s="26">
        <v>1.2500724058564661</v>
      </c>
      <c r="F2176" s="30"/>
      <c r="H2176" s="34">
        <f t="shared" si="74"/>
        <v>0.20724123302837685</v>
      </c>
      <c r="I2176" s="35">
        <f t="shared" si="75"/>
        <v>-1.5738717872926971</v>
      </c>
      <c r="N2176" s="30"/>
      <c r="X2176" s="30"/>
    </row>
    <row r="2177" spans="3:24">
      <c r="C2177" t="s">
        <v>2178</v>
      </c>
      <c r="D2177" s="26">
        <v>8.1357981690026122</v>
      </c>
      <c r="F2177" s="30"/>
      <c r="H2177" s="34">
        <f t="shared" si="74"/>
        <v>2.5819289629795374E-2</v>
      </c>
      <c r="I2177" s="35">
        <f t="shared" si="75"/>
        <v>-3.656633406343532</v>
      </c>
      <c r="N2177" s="30"/>
      <c r="X2177" s="30"/>
    </row>
    <row r="2178" spans="3:24">
      <c r="C2178" t="s">
        <v>2179</v>
      </c>
      <c r="D2178" s="26">
        <v>4.6839368858808692</v>
      </c>
      <c r="F2178" s="30"/>
      <c r="H2178" s="34">
        <f t="shared" si="74"/>
        <v>7.334867760895282E-2</v>
      </c>
      <c r="I2178" s="35">
        <f t="shared" si="75"/>
        <v>-2.6125308030634624</v>
      </c>
      <c r="N2178" s="30"/>
      <c r="X2178" s="30"/>
    </row>
    <row r="2179" spans="3:24">
      <c r="C2179" t="s">
        <v>2180</v>
      </c>
      <c r="D2179" s="26">
        <v>0.85760727132741865</v>
      </c>
      <c r="F2179" s="30"/>
      <c r="H2179" s="34">
        <f t="shared" si="74"/>
        <v>0.23336283666332078</v>
      </c>
      <c r="I2179" s="35">
        <f t="shared" si="75"/>
        <v>-1.4551607977572611</v>
      </c>
      <c r="N2179" s="30"/>
      <c r="X2179" s="30"/>
    </row>
    <row r="2180" spans="3:24">
      <c r="C2180" t="s">
        <v>2181</v>
      </c>
      <c r="D2180" s="26">
        <v>3.2151564592152813</v>
      </c>
      <c r="F2180" s="30"/>
      <c r="H2180" s="34">
        <f t="shared" si="74"/>
        <v>0.11437633573871664</v>
      </c>
      <c r="I2180" s="35">
        <f t="shared" si="75"/>
        <v>-2.1682610768647734</v>
      </c>
      <c r="N2180" s="30"/>
      <c r="X2180" s="30"/>
    </row>
    <row r="2181" spans="3:24">
      <c r="C2181" t="s">
        <v>2182</v>
      </c>
      <c r="D2181" s="26">
        <v>0.88994678494733415</v>
      </c>
      <c r="F2181" s="30"/>
      <c r="H2181" s="34">
        <f t="shared" si="74"/>
        <v>0.23109123257656705</v>
      </c>
      <c r="I2181" s="35">
        <f t="shared" si="75"/>
        <v>-1.4649427002121675</v>
      </c>
      <c r="N2181" s="30"/>
      <c r="X2181" s="30"/>
    </row>
    <row r="2182" spans="3:24">
      <c r="C2182" t="s">
        <v>2183</v>
      </c>
      <c r="D2182" s="26">
        <v>0.59445744071617934</v>
      </c>
      <c r="F2182" s="30"/>
      <c r="H2182" s="34">
        <f t="shared" si="74"/>
        <v>0.2526969114015668</v>
      </c>
      <c r="I2182" s="35">
        <f t="shared" si="75"/>
        <v>-1.3755644870545829</v>
      </c>
      <c r="N2182" s="30"/>
      <c r="X2182" s="30"/>
    </row>
    <row r="2183" spans="3:24">
      <c r="C2183" t="s">
        <v>2184</v>
      </c>
      <c r="D2183" s="26">
        <v>0.75325458139638646</v>
      </c>
      <c r="F2183" s="30"/>
      <c r="H2183" s="34">
        <f t="shared" si="74"/>
        <v>0.24084620762610501</v>
      </c>
      <c r="I2183" s="35">
        <f t="shared" si="75"/>
        <v>-1.4235966918214242</v>
      </c>
      <c r="N2183" s="30"/>
      <c r="X2183" s="30"/>
    </row>
    <row r="2184" spans="3:24">
      <c r="C2184" t="s">
        <v>2185</v>
      </c>
      <c r="D2184" s="26">
        <v>2.8891233829508152</v>
      </c>
      <c r="F2184" s="30"/>
      <c r="H2184" s="34">
        <f t="shared" si="74"/>
        <v>0.12623069407521603</v>
      </c>
      <c r="I2184" s="35">
        <f t="shared" si="75"/>
        <v>-2.0696441407359609</v>
      </c>
      <c r="N2184" s="30"/>
      <c r="X2184" s="30"/>
    </row>
    <row r="2185" spans="3:24">
      <c r="C2185" t="s">
        <v>2186</v>
      </c>
      <c r="D2185" s="26">
        <v>5.966866350041574</v>
      </c>
      <c r="F2185" s="30"/>
      <c r="H2185" s="34">
        <f t="shared" si="74"/>
        <v>4.9757940852671226E-2</v>
      </c>
      <c r="I2185" s="35">
        <f t="shared" si="75"/>
        <v>-3.0005852129856048</v>
      </c>
      <c r="N2185" s="30"/>
      <c r="X2185" s="30"/>
    </row>
    <row r="2186" spans="3:24">
      <c r="C2186" t="s">
        <v>2187</v>
      </c>
      <c r="D2186" s="26">
        <v>2.2640652638632432</v>
      </c>
      <c r="F2186" s="30"/>
      <c r="H2186" s="34">
        <f t="shared" ref="H2186:H2221" si="76">lambdagorro2*EXP(-lambdagorro2*D2186)</f>
        <v>0.15250170081137815</v>
      </c>
      <c r="I2186" s="35">
        <f t="shared" si="75"/>
        <v>-1.8805795301353674</v>
      </c>
      <c r="N2186" s="30"/>
      <c r="X2186" s="30"/>
    </row>
    <row r="2187" spans="3:24">
      <c r="C2187" t="s">
        <v>2188</v>
      </c>
      <c r="D2187" s="26">
        <v>1.4933461774540902</v>
      </c>
      <c r="F2187" s="30"/>
      <c r="H2187" s="34">
        <f t="shared" si="76"/>
        <v>0.19253908977866438</v>
      </c>
      <c r="I2187" s="35">
        <f t="shared" ref="I2187:I2221" si="77">LN(H2187)</f>
        <v>-1.6474560820836883</v>
      </c>
      <c r="N2187" s="30"/>
      <c r="X2187" s="30"/>
    </row>
    <row r="2188" spans="3:24">
      <c r="C2188" t="s">
        <v>2189</v>
      </c>
      <c r="D2188" s="26">
        <v>2.4080382260803126</v>
      </c>
      <c r="F2188" s="30"/>
      <c r="H2188" s="34">
        <f t="shared" si="76"/>
        <v>0.14600304697188868</v>
      </c>
      <c r="I2188" s="35">
        <f t="shared" si="77"/>
        <v>-1.9241277878210987</v>
      </c>
      <c r="N2188" s="30"/>
      <c r="X2188" s="30"/>
    </row>
    <row r="2189" spans="3:24">
      <c r="C2189" t="s">
        <v>2190</v>
      </c>
      <c r="D2189" s="26">
        <v>0.78179261551578916</v>
      </c>
      <c r="F2189" s="30"/>
      <c r="H2189" s="34">
        <f t="shared" si="76"/>
        <v>0.23877615859781701</v>
      </c>
      <c r="I2189" s="35">
        <f t="shared" si="77"/>
        <v>-1.4322287408154721</v>
      </c>
      <c r="N2189" s="30"/>
      <c r="X2189" s="30"/>
    </row>
    <row r="2190" spans="3:24">
      <c r="C2190" t="s">
        <v>2191</v>
      </c>
      <c r="D2190" s="26">
        <v>2.3432301458032367</v>
      </c>
      <c r="F2190" s="30"/>
      <c r="H2190" s="34">
        <f t="shared" si="76"/>
        <v>0.14889335797682354</v>
      </c>
      <c r="I2190" s="35">
        <f t="shared" si="77"/>
        <v>-1.9045249475616306</v>
      </c>
      <c r="N2190" s="30"/>
      <c r="X2190" s="30"/>
    </row>
    <row r="2191" spans="3:24">
      <c r="C2191" t="s">
        <v>2192</v>
      </c>
      <c r="D2191" s="26">
        <v>0.20939162585839469</v>
      </c>
      <c r="F2191" s="30"/>
      <c r="H2191" s="34">
        <f t="shared" si="76"/>
        <v>0.28391181245017016</v>
      </c>
      <c r="I2191" s="35">
        <f t="shared" si="77"/>
        <v>-1.2590916085837609</v>
      </c>
      <c r="N2191" s="30"/>
      <c r="X2191" s="30"/>
    </row>
    <row r="2192" spans="3:24">
      <c r="C2192" t="s">
        <v>2193</v>
      </c>
      <c r="D2192" s="26">
        <v>0.35052160448477693</v>
      </c>
      <c r="F2192" s="30"/>
      <c r="H2192" s="34">
        <f t="shared" si="76"/>
        <v>0.27204713585961332</v>
      </c>
      <c r="I2192" s="35">
        <f t="shared" si="77"/>
        <v>-1.3017799340982219</v>
      </c>
      <c r="N2192" s="30"/>
      <c r="X2192" s="30"/>
    </row>
    <row r="2193" spans="3:24">
      <c r="C2193" t="s">
        <v>2194</v>
      </c>
      <c r="D2193" s="26">
        <v>1.6517524264279002</v>
      </c>
      <c r="F2193" s="30"/>
      <c r="H2193" s="34">
        <f t="shared" si="76"/>
        <v>0.18353130037479864</v>
      </c>
      <c r="I2193" s="35">
        <f t="shared" si="77"/>
        <v>-1.6953700517840613</v>
      </c>
      <c r="N2193" s="30"/>
      <c r="X2193" s="30"/>
    </row>
    <row r="2194" spans="3:24">
      <c r="C2194" t="s">
        <v>2195</v>
      </c>
      <c r="D2194" s="26">
        <v>2.2680868613643481</v>
      </c>
      <c r="F2194" s="30"/>
      <c r="H2194" s="34">
        <f t="shared" si="76"/>
        <v>0.15231630538546229</v>
      </c>
      <c r="I2194" s="35">
        <f t="shared" si="77"/>
        <v>-1.8817959638434016</v>
      </c>
      <c r="N2194" s="30"/>
      <c r="X2194" s="30"/>
    </row>
    <row r="2195" spans="3:24">
      <c r="C2195" t="s">
        <v>2196</v>
      </c>
      <c r="D2195" s="26">
        <v>5.4662750710695089</v>
      </c>
      <c r="F2195" s="30"/>
      <c r="H2195" s="34">
        <f t="shared" si="76"/>
        <v>5.7892424482367602E-2</v>
      </c>
      <c r="I2195" s="35">
        <f t="shared" si="77"/>
        <v>-2.849168740918874</v>
      </c>
      <c r="N2195" s="30"/>
      <c r="X2195" s="30"/>
    </row>
    <row r="2196" spans="3:24">
      <c r="C2196" t="s">
        <v>2197</v>
      </c>
      <c r="D2196" s="26">
        <v>5.0680932070692766</v>
      </c>
      <c r="F2196" s="30"/>
      <c r="H2196" s="34">
        <f t="shared" si="76"/>
        <v>6.5302263369230881E-2</v>
      </c>
      <c r="I2196" s="35">
        <f t="shared" si="77"/>
        <v>-2.7287285822096083</v>
      </c>
      <c r="N2196" s="30"/>
      <c r="X2196" s="30"/>
    </row>
    <row r="2197" spans="3:24">
      <c r="C2197" t="s">
        <v>2198</v>
      </c>
      <c r="D2197" s="26">
        <v>4.0071720327702849</v>
      </c>
      <c r="F2197" s="30"/>
      <c r="H2197" s="34">
        <f t="shared" si="76"/>
        <v>9.0010748754101505E-2</v>
      </c>
      <c r="I2197" s="35">
        <f t="shared" si="77"/>
        <v>-2.4078261851820106</v>
      </c>
      <c r="N2197" s="30"/>
      <c r="X2197" s="30"/>
    </row>
    <row r="2198" spans="3:24">
      <c r="C2198" t="s">
        <v>2199</v>
      </c>
      <c r="D2198" s="26">
        <v>0.53292082417588527</v>
      </c>
      <c r="F2198" s="30"/>
      <c r="H2198" s="34">
        <f t="shared" si="76"/>
        <v>0.2574444826184244</v>
      </c>
      <c r="I2198" s="35">
        <f t="shared" si="77"/>
        <v>-1.3569511836055339</v>
      </c>
      <c r="N2198" s="30"/>
      <c r="X2198" s="30"/>
    </row>
    <row r="2199" spans="3:24">
      <c r="C2199" t="s">
        <v>2200</v>
      </c>
      <c r="D2199" s="26">
        <v>14.007791775567236</v>
      </c>
      <c r="F2199" s="30"/>
      <c r="H2199" s="34">
        <f t="shared" si="76"/>
        <v>4.3709883068064025E-3</v>
      </c>
      <c r="I2199" s="35">
        <f t="shared" si="77"/>
        <v>-5.4327661382803782</v>
      </c>
      <c r="N2199" s="30"/>
      <c r="X2199" s="30"/>
    </row>
    <row r="2200" spans="3:24">
      <c r="C2200" t="s">
        <v>2201</v>
      </c>
      <c r="D2200" s="26">
        <v>1.8064077978775499</v>
      </c>
      <c r="F2200" s="30"/>
      <c r="H2200" s="34">
        <f t="shared" si="76"/>
        <v>0.17514352928503635</v>
      </c>
      <c r="I2200" s="35">
        <f t="shared" si="77"/>
        <v>-1.7421494738690046</v>
      </c>
      <c r="N2200" s="30"/>
      <c r="X2200" s="30"/>
    </row>
    <row r="2201" spans="3:24">
      <c r="C2201" t="s">
        <v>2202</v>
      </c>
      <c r="D2201" s="26">
        <v>9.8062913932783502</v>
      </c>
      <c r="F2201" s="30"/>
      <c r="H2201" s="34">
        <f t="shared" si="76"/>
        <v>1.5577678397576157E-2</v>
      </c>
      <c r="I2201" s="35">
        <f t="shared" si="77"/>
        <v>-4.1619162613517302</v>
      </c>
      <c r="N2201" s="30"/>
      <c r="X2201" s="30"/>
    </row>
    <row r="2202" spans="3:24">
      <c r="C2202" t="s">
        <v>2203</v>
      </c>
      <c r="D2202" s="26">
        <v>0.35691042397977213</v>
      </c>
      <c r="F2202" s="30"/>
      <c r="H2202" s="34">
        <f t="shared" si="76"/>
        <v>0.27152192335306496</v>
      </c>
      <c r="I2202" s="35">
        <f t="shared" si="77"/>
        <v>-1.3037123938697741</v>
      </c>
      <c r="N2202" s="30"/>
      <c r="X2202" s="30"/>
    </row>
    <row r="2203" spans="3:24">
      <c r="C2203" t="s">
        <v>2204</v>
      </c>
      <c r="D2203" s="26">
        <v>0.99435878608262862</v>
      </c>
      <c r="F2203" s="30"/>
      <c r="H2203" s="34">
        <f t="shared" si="76"/>
        <v>0.22390694303575848</v>
      </c>
      <c r="I2203" s="35">
        <f t="shared" si="77"/>
        <v>-1.4965247463193192</v>
      </c>
      <c r="N2203" s="30"/>
      <c r="X2203" s="30"/>
    </row>
    <row r="2204" spans="3:24">
      <c r="C2204" t="s">
        <v>2205</v>
      </c>
      <c r="D2204" s="26">
        <v>5.7895188074700217</v>
      </c>
      <c r="F2204" s="30"/>
      <c r="H2204" s="34">
        <f t="shared" si="76"/>
        <v>5.2500007276947182E-2</v>
      </c>
      <c r="I2204" s="35">
        <f t="shared" si="77"/>
        <v>-2.9469419707760509</v>
      </c>
      <c r="N2204" s="30"/>
      <c r="X2204" s="30"/>
    </row>
    <row r="2205" spans="3:24">
      <c r="C2205" t="s">
        <v>2206</v>
      </c>
      <c r="D2205" s="26">
        <v>2.1446916940929643</v>
      </c>
      <c r="F2205" s="30"/>
      <c r="H2205" s="34">
        <f t="shared" si="76"/>
        <v>0.15810878348096383</v>
      </c>
      <c r="I2205" s="35">
        <f t="shared" si="77"/>
        <v>-1.8444719798205806</v>
      </c>
      <c r="N2205" s="30"/>
      <c r="X2205" s="30"/>
    </row>
    <row r="2206" spans="3:24">
      <c r="C2206" t="s">
        <v>2207</v>
      </c>
      <c r="D2206" s="26">
        <v>4.2228375470401245</v>
      </c>
      <c r="F2206" s="30"/>
      <c r="H2206" s="34">
        <f t="shared" si="76"/>
        <v>8.4326453150531611E-2</v>
      </c>
      <c r="I2206" s="35">
        <f t="shared" si="77"/>
        <v>-2.4730596654460939</v>
      </c>
      <c r="N2206" s="30"/>
      <c r="X2206" s="30"/>
    </row>
    <row r="2207" spans="3:24">
      <c r="C2207" t="s">
        <v>2208</v>
      </c>
      <c r="D2207" s="26">
        <v>1.0823367042032912</v>
      </c>
      <c r="F2207" s="30"/>
      <c r="H2207" s="34">
        <f t="shared" si="76"/>
        <v>0.21802710499898059</v>
      </c>
      <c r="I2207" s="35">
        <f t="shared" si="77"/>
        <v>-1.5231358890642768</v>
      </c>
      <c r="N2207" s="30"/>
      <c r="X2207" s="30"/>
    </row>
    <row r="2208" spans="3:24">
      <c r="C2208" t="s">
        <v>2209</v>
      </c>
      <c r="D2208" s="26">
        <v>1.4940703898633638</v>
      </c>
      <c r="F2208" s="30"/>
      <c r="H2208" s="34">
        <f t="shared" si="76"/>
        <v>0.19249691749163717</v>
      </c>
      <c r="I2208" s="35">
        <f t="shared" si="77"/>
        <v>-1.6476751384129644</v>
      </c>
      <c r="N2208" s="30"/>
      <c r="X2208" s="30"/>
    </row>
    <row r="2209" spans="3:24">
      <c r="C2209" t="s">
        <v>2210</v>
      </c>
      <c r="D2209" s="26">
        <v>0.29177787118665566</v>
      </c>
      <c r="F2209" s="30"/>
      <c r="H2209" s="34">
        <f t="shared" si="76"/>
        <v>0.27692421322233346</v>
      </c>
      <c r="I2209" s="35">
        <f t="shared" si="77"/>
        <v>-1.2840114087050201</v>
      </c>
      <c r="N2209" s="30"/>
      <c r="X2209" s="30"/>
    </row>
    <row r="2210" spans="3:24">
      <c r="C2210" t="s">
        <v>2211</v>
      </c>
      <c r="D2210" s="26">
        <v>0.10709795661696581</v>
      </c>
      <c r="F2210" s="30"/>
      <c r="H2210" s="34">
        <f t="shared" si="76"/>
        <v>0.29283372999922286</v>
      </c>
      <c r="I2210" s="35">
        <f t="shared" si="77"/>
        <v>-1.2281503054449929</v>
      </c>
      <c r="N2210" s="30"/>
      <c r="X2210" s="30"/>
    </row>
    <row r="2211" spans="3:24">
      <c r="C2211" t="s">
        <v>2212</v>
      </c>
      <c r="D2211" s="26">
        <v>2.4966856642474688</v>
      </c>
      <c r="F2211" s="30"/>
      <c r="H2211" s="34">
        <f t="shared" si="76"/>
        <v>0.14214019157274541</v>
      </c>
      <c r="I2211" s="35">
        <f t="shared" si="77"/>
        <v>-1.9509414438092476</v>
      </c>
      <c r="N2211" s="30"/>
      <c r="X2211" s="30"/>
    </row>
    <row r="2212" spans="3:24">
      <c r="C2212" t="s">
        <v>2213</v>
      </c>
      <c r="D2212" s="26">
        <v>2.9786532689851426</v>
      </c>
      <c r="F2212" s="30"/>
      <c r="H2212" s="34">
        <f t="shared" si="76"/>
        <v>0.12285816545384437</v>
      </c>
      <c r="I2212" s="35">
        <f t="shared" si="77"/>
        <v>-2.0967247153630129</v>
      </c>
      <c r="N2212" s="30"/>
      <c r="X2212" s="30"/>
    </row>
    <row r="2213" spans="3:24">
      <c r="C2213" t="s">
        <v>2214</v>
      </c>
      <c r="D2213" s="26">
        <v>0.66769251959608722</v>
      </c>
      <c r="F2213" s="30"/>
      <c r="H2213" s="34">
        <f t="shared" si="76"/>
        <v>0.24716076445948268</v>
      </c>
      <c r="I2213" s="35">
        <f t="shared" si="77"/>
        <v>-1.3977162858200247</v>
      </c>
      <c r="N2213" s="30"/>
      <c r="X2213" s="30"/>
    </row>
    <row r="2214" spans="3:24">
      <c r="C2214" t="s">
        <v>2215</v>
      </c>
      <c r="D2214" s="26">
        <v>6.8802094042136144</v>
      </c>
      <c r="F2214" s="30"/>
      <c r="H2214" s="34">
        <f t="shared" si="76"/>
        <v>3.7747014923466528E-2</v>
      </c>
      <c r="I2214" s="35">
        <f t="shared" si="77"/>
        <v>-3.2768488812887449</v>
      </c>
      <c r="N2214" s="30"/>
      <c r="X2214" s="30"/>
    </row>
    <row r="2215" spans="3:24">
      <c r="C2215" t="s">
        <v>2216</v>
      </c>
      <c r="D2215" s="26">
        <v>0.37123407012394249</v>
      </c>
      <c r="F2215" s="30"/>
      <c r="H2215" s="34">
        <f t="shared" si="76"/>
        <v>0.2703480861562369</v>
      </c>
      <c r="I2215" s="35">
        <f t="shared" si="77"/>
        <v>-1.3080449423127594</v>
      </c>
      <c r="N2215" s="30"/>
      <c r="X2215" s="30"/>
    </row>
    <row r="2216" spans="3:24">
      <c r="C2216" t="s">
        <v>2217</v>
      </c>
      <c r="D2216" s="26">
        <v>0.28826415650901388</v>
      </c>
      <c r="F2216" s="30"/>
      <c r="H2216" s="34">
        <f t="shared" si="76"/>
        <v>0.27721868798076238</v>
      </c>
      <c r="I2216" s="35">
        <f t="shared" si="77"/>
        <v>-1.2829485969807926</v>
      </c>
      <c r="N2216" s="30"/>
      <c r="X2216" s="30"/>
    </row>
    <row r="2217" spans="3:24">
      <c r="C2217" t="s">
        <v>2218</v>
      </c>
      <c r="D2217" s="26">
        <v>20.815265586848831</v>
      </c>
      <c r="F2217" s="30"/>
      <c r="H2217" s="34">
        <f t="shared" si="76"/>
        <v>5.5760569862336269E-4</v>
      </c>
      <c r="I2217" s="35">
        <f t="shared" si="77"/>
        <v>-7.4918584786574094</v>
      </c>
      <c r="N2217" s="30"/>
      <c r="X2217" s="30"/>
    </row>
    <row r="2218" spans="3:24">
      <c r="C2218" t="s">
        <v>2219</v>
      </c>
      <c r="D2218" s="26">
        <v>2.5207746608628074</v>
      </c>
      <c r="F2218" s="30"/>
      <c r="H2218" s="34">
        <f t="shared" si="76"/>
        <v>0.14110827590580585</v>
      </c>
      <c r="I2218" s="35">
        <f t="shared" si="77"/>
        <v>-1.9582277690736667</v>
      </c>
      <c r="N2218" s="30"/>
      <c r="X2218" s="30"/>
    </row>
    <row r="2219" spans="3:24">
      <c r="C2219" t="s">
        <v>2220</v>
      </c>
      <c r="D2219" s="26">
        <v>6.1670847839736833</v>
      </c>
      <c r="F2219" s="30"/>
      <c r="H2219" s="34">
        <f t="shared" si="76"/>
        <v>4.6833977066976326E-2</v>
      </c>
      <c r="I2219" s="35">
        <f t="shared" si="77"/>
        <v>-3.0611463337685691</v>
      </c>
      <c r="N2219" s="30"/>
      <c r="X2219" s="30"/>
    </row>
    <row r="2220" spans="3:24">
      <c r="C2220" t="s">
        <v>2221</v>
      </c>
      <c r="D2220" s="26">
        <v>7.2452135313456409</v>
      </c>
      <c r="F2220" s="30"/>
      <c r="H2220" s="34">
        <f t="shared" si="76"/>
        <v>3.3801381797132095E-2</v>
      </c>
      <c r="I2220" s="35">
        <f t="shared" si="77"/>
        <v>-3.387253595756837</v>
      </c>
      <c r="N2220" s="30"/>
      <c r="X2220" s="30"/>
    </row>
    <row r="2221" spans="3:24" ht="15.75" thickBot="1">
      <c r="C2221" t="s">
        <v>2222</v>
      </c>
      <c r="D2221" s="27">
        <v>3.0350882436550082</v>
      </c>
      <c r="F2221" s="30"/>
      <c r="H2221" s="36">
        <f t="shared" si="76"/>
        <v>0.12077875255298762</v>
      </c>
      <c r="I2221" s="37">
        <f t="shared" si="77"/>
        <v>-2.1137948984138109</v>
      </c>
      <c r="N2221" s="30"/>
      <c r="X2221" s="30"/>
    </row>
    <row r="2222" spans="3:24">
      <c r="F2222" s="30"/>
      <c r="N2222" s="30"/>
      <c r="X2222" s="30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F0E56F-D2EB-4378-B308-D15420158946}"/>
</file>

<file path=customXml/itemProps2.xml><?xml version="1.0" encoding="utf-8"?>
<ds:datastoreItem xmlns:ds="http://schemas.openxmlformats.org/officeDocument/2006/customXml" ds:itemID="{91554768-18F8-44D2-B648-45431D53F2E0}"/>
</file>

<file path=customXml/itemProps3.xml><?xml version="1.0" encoding="utf-8"?>
<ds:datastoreItem xmlns:ds="http://schemas.openxmlformats.org/officeDocument/2006/customXml" ds:itemID="{DCD09F51-2BE4-42C0-9C58-0AE2ACF34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Simon Valcarcel Villarino</cp:lastModifiedBy>
  <cp:revision/>
  <dcterms:created xsi:type="dcterms:W3CDTF">2019-10-08T19:35:21Z</dcterms:created>
  <dcterms:modified xsi:type="dcterms:W3CDTF">2020-11-18T16:15:32Z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