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23"/>
  <workbookPr defaultThemeVersion="124226"/>
  <xr:revisionPtr revIDLastSave="9" documentId="11_1BF10800881AC9035D9CF190FC93B64FFEB72CE5" xr6:coauthVersionLast="47" xr6:coauthVersionMax="47" xr10:uidLastSave="{D9C8FC4D-4B18-4F40-AB77-FACA05AA6FAC}"/>
  <bookViews>
    <workbookView xWindow="120" yWindow="105" windowWidth="28515" windowHeight="1260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solver_adj" localSheetId="0" hidden="1">Hoja1!$G$24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Hoja1!$G$32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8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F11" i="1"/>
  <c r="C30" i="1"/>
  <c r="F30" i="1" s="1"/>
  <c r="G30" i="1" s="1"/>
  <c r="C29" i="1"/>
  <c r="F29" i="1" s="1"/>
  <c r="G29" i="1" s="1"/>
  <c r="C28" i="1"/>
  <c r="F28" i="1" s="1"/>
  <c r="G28" i="1" s="1"/>
  <c r="B27" i="1"/>
  <c r="G11" i="1"/>
  <c r="F12" i="1"/>
  <c r="G12" i="1" s="1"/>
  <c r="F13" i="1"/>
  <c r="G13" i="1" s="1"/>
  <c r="F10" i="1"/>
  <c r="G16" i="1" l="1"/>
  <c r="G10" i="1"/>
  <c r="C27" i="1"/>
  <c r="F27" i="1" s="1"/>
  <c r="G27" i="1" s="1"/>
  <c r="N24" i="1"/>
  <c r="G32" i="1"/>
  <c r="G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</author>
  </authors>
  <commentList>
    <comment ref="G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Pablo: calculada numéricamente (buscar objetivo o solver) haciendo que celda G15 (o G16) valgan 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Pablo: para obtener el mismo resultado que con la función TIR.NO.PER que se usa a la derecha, hay que elegir convenio de fechas real/365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<sst xmlns="http://schemas.openxmlformats.org/spreadsheetml/2006/main" count="23" uniqueCount="13">
  <si>
    <t>Cálculo de TIR</t>
  </si>
  <si>
    <t>Método 1: cálculo numérico de TIR</t>
  </si>
  <si>
    <t>Método 2: con función de excel</t>
  </si>
  <si>
    <t>Cuadro de flujos</t>
  </si>
  <si>
    <t>TIR</t>
  </si>
  <si>
    <t>tiempo (años)</t>
  </si>
  <si>
    <t>flujos</t>
  </si>
  <si>
    <t>descuentos</t>
  </si>
  <si>
    <t>flujos descontados</t>
  </si>
  <si>
    <t>suma de flujos descontados</t>
  </si>
  <si>
    <t>Un ejemplo con fechas "reales"</t>
  </si>
  <si>
    <t>hoy</t>
  </si>
  <si>
    <t>fechas de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</si>
</sst>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5" formatCode="0.000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44" fontId="0" fillId="0" borderId="2" xfId="1" applyFont="1" applyBorder="1"/>
    <xf numFmtId="0" fontId="0" fillId="0" borderId="3" xfId="0" applyBorder="1" applyAlignment="1">
      <alignment horizontal="center"/>
    </xf>
    <xf numFmtId="44" fontId="0" fillId="0" borderId="4" xfId="1" applyFont="1" applyBorder="1"/>
    <xf numFmtId="0" fontId="0" fillId="0" borderId="5" xfId="0" applyBorder="1" applyAlignment="1">
      <alignment horizontal="center"/>
    </xf>
    <xf numFmtId="44" fontId="0" fillId="0" borderId="6" xfId="1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10" fontId="0" fillId="0" borderId="0" xfId="2" applyNumberFormat="1" applyFont="1"/>
    <xf numFmtId="44" fontId="0" fillId="0" borderId="0" xfId="0" applyNumberFormat="1"/>
    <xf numFmtId="0" fontId="2" fillId="0" borderId="0" xfId="0" applyFont="1" applyAlignment="1">
      <alignment horizontal="right"/>
    </xf>
    <xf numFmtId="164" fontId="0" fillId="0" borderId="0" xfId="0" applyNumberFormat="1"/>
    <xf numFmtId="165" fontId="0" fillId="2" borderId="0" xfId="0" applyNumberFormat="1" applyFill="1"/>
    <xf numFmtId="14" fontId="0" fillId="3" borderId="0" xfId="0" applyNumberFormat="1" applyFill="1"/>
    <xf numFmtId="165" fontId="0" fillId="2" borderId="0" xfId="2" applyNumberFormat="1" applyFont="1" applyFill="1"/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2"/>
  <sheetViews>
    <sheetView tabSelected="1" topLeftCell="A19" workbookViewId="0">
      <selection activeCell="F28" sqref="F28"/>
    </sheetView>
  </sheetViews>
  <sheetFormatPr defaultColWidth="11.42578125" defaultRowHeight="15"/>
  <cols>
    <col min="2" max="2" width="14.140625" bestFit="1" customWidth="1"/>
    <col min="3" max="3" width="14.42578125" customWidth="1"/>
    <col min="14" max="14" width="12" bestFit="1" customWidth="1"/>
  </cols>
  <sheetData>
    <row r="2" spans="3:14">
      <c r="C2" s="8" t="s">
        <v>0</v>
      </c>
    </row>
    <row r="5" spans="3:14">
      <c r="F5" s="8" t="s">
        <v>1</v>
      </c>
      <c r="M5" s="8" t="s">
        <v>2</v>
      </c>
    </row>
    <row r="7" spans="3:14">
      <c r="C7" t="s">
        <v>3</v>
      </c>
      <c r="F7" t="s">
        <v>4</v>
      </c>
      <c r="G7" s="14">
        <v>7.3747365150566735E-2</v>
      </c>
      <c r="M7" t="s">
        <v>4</v>
      </c>
      <c r="N7" s="14">
        <f>IRR(D10:D13)</f>
        <v>7.3748120425374042E-2</v>
      </c>
    </row>
    <row r="9" spans="3:14">
      <c r="C9" s="7" t="s">
        <v>5</v>
      </c>
      <c r="D9" s="7" t="s">
        <v>6</v>
      </c>
      <c r="F9" s="9" t="s">
        <v>7</v>
      </c>
      <c r="G9" s="9" t="s">
        <v>8</v>
      </c>
    </row>
    <row r="10" spans="3:14">
      <c r="C10" s="1">
        <v>0</v>
      </c>
      <c r="D10" s="2">
        <v>-10</v>
      </c>
      <c r="F10" s="10">
        <f>1/(1+$G$7)^C10</f>
        <v>1</v>
      </c>
      <c r="G10" s="11">
        <f>D10*F10</f>
        <v>-10</v>
      </c>
    </row>
    <row r="11" spans="3:14">
      <c r="C11" s="3">
        <v>1</v>
      </c>
      <c r="D11" s="4">
        <v>2</v>
      </c>
      <c r="F11" s="10">
        <f>1/(1+$G$7)^C11</f>
        <v>0.93131776845829517</v>
      </c>
      <c r="G11" s="11">
        <f t="shared" ref="G11:G13" si="0">D11*F11</f>
        <v>1.8626355369165903</v>
      </c>
    </row>
    <row r="12" spans="3:14">
      <c r="C12" s="3">
        <v>2</v>
      </c>
      <c r="D12" s="4">
        <v>1</v>
      </c>
      <c r="F12" s="10">
        <f t="shared" ref="F11:F13" si="1">1/(1+$G$7)^C12</f>
        <v>0.86735278584613873</v>
      </c>
      <c r="G12" s="11">
        <f t="shared" si="0"/>
        <v>0.86735278584613873</v>
      </c>
    </row>
    <row r="13" spans="3:14">
      <c r="C13" s="5">
        <v>3</v>
      </c>
      <c r="D13" s="6">
        <v>9</v>
      </c>
      <c r="F13" s="10">
        <f t="shared" si="1"/>
        <v>0.80778106098031155</v>
      </c>
      <c r="G13" s="11">
        <f t="shared" si="0"/>
        <v>7.2700295488228042</v>
      </c>
    </row>
    <row r="15" spans="3:14">
      <c r="F15" s="12" t="s">
        <v>9</v>
      </c>
      <c r="G15" s="13">
        <f>SUM(G10:G13)</f>
        <v>1.7871585533235645E-5</v>
      </c>
    </row>
    <row r="16" spans="3:14">
      <c r="G16" s="13">
        <f>SUMPRODUCT(D10:D13,F10:F13)</f>
        <v>1.7871585533235645E-5</v>
      </c>
    </row>
    <row r="20" spans="2:14">
      <c r="C20" t="s">
        <v>10</v>
      </c>
    </row>
    <row r="22" spans="2:14">
      <c r="B22" t="s">
        <v>11</v>
      </c>
      <c r="C22" s="15">
        <v>44244</v>
      </c>
      <c r="F22" s="8"/>
      <c r="M22" s="8" t="s">
        <v>2</v>
      </c>
    </row>
    <row r="24" spans="2:14">
      <c r="C24" t="s">
        <v>3</v>
      </c>
      <c r="F24" t="s">
        <v>4</v>
      </c>
      <c r="G24" s="14">
        <v>7.5463237764782518E-2</v>
      </c>
      <c r="M24" t="s">
        <v>4</v>
      </c>
      <c r="N24" s="16">
        <f>XIRR(D27:D30,B27:B30)</f>
        <v>7.5463238358497622E-2</v>
      </c>
    </row>
    <row r="26" spans="2:14">
      <c r="B26" s="7" t="s">
        <v>12</v>
      </c>
      <c r="C26" s="7" t="s">
        <v>5</v>
      </c>
      <c r="D26" s="7" t="s">
        <v>6</v>
      </c>
      <c r="F26" s="9" t="s">
        <v>7</v>
      </c>
      <c r="G26" s="9" t="s">
        <v>8</v>
      </c>
    </row>
    <row r="27" spans="2:14">
      <c r="B27" s="18">
        <f>C22</f>
        <v>44244</v>
      </c>
      <c r="C27" s="17">
        <f>YEARFRAC(B27,$C$22,3)</f>
        <v>0</v>
      </c>
      <c r="D27" s="2">
        <v>-10</v>
      </c>
      <c r="F27" s="10">
        <f>1/(1+$G$24)^C27</f>
        <v>1</v>
      </c>
      <c r="G27" s="11">
        <f>D27*F27</f>
        <v>-10</v>
      </c>
    </row>
    <row r="28" spans="2:14">
      <c r="B28" s="19">
        <v>44553</v>
      </c>
      <c r="C28" s="17">
        <f>YEARFRAC(B28,$C$22,3)</f>
        <v>0.84657534246575339</v>
      </c>
      <c r="D28" s="4">
        <v>2</v>
      </c>
      <c r="F28" s="10">
        <f t="shared" ref="F28:F30" si="2">1/(1+$G$24)^C28</f>
        <v>0.94026867927845437</v>
      </c>
      <c r="G28" s="11">
        <f t="shared" ref="G28:G30" si="3">D28*F28</f>
        <v>1.8805373585569087</v>
      </c>
    </row>
    <row r="29" spans="2:14">
      <c r="B29" s="19">
        <v>44878</v>
      </c>
      <c r="C29" s="17">
        <f>YEARFRAC(B29,$C$22,3)</f>
        <v>1.736986301369863</v>
      </c>
      <c r="D29" s="4">
        <v>1</v>
      </c>
      <c r="F29" s="10">
        <f t="shared" si="2"/>
        <v>0.88129017487350492</v>
      </c>
      <c r="G29" s="11">
        <f t="shared" si="3"/>
        <v>0.88129017487350492</v>
      </c>
    </row>
    <row r="30" spans="2:14">
      <c r="B30" s="20">
        <v>45337</v>
      </c>
      <c r="C30" s="17">
        <f>YEARFRAC(B30,$C$22,3)</f>
        <v>2.9945205479452053</v>
      </c>
      <c r="D30" s="6">
        <v>9</v>
      </c>
      <c r="F30" s="10">
        <f t="shared" si="2"/>
        <v>0.80424138517437682</v>
      </c>
      <c r="G30" s="11">
        <f t="shared" si="3"/>
        <v>7.2381724665693916</v>
      </c>
    </row>
    <row r="32" spans="2:14">
      <c r="F32" s="12" t="s">
        <v>9</v>
      </c>
      <c r="G32" s="13">
        <f>SUMPRODUCT(D27:D30,F27:F30)</f>
        <v>-1.9451107391432743E-13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EA8A4DB778B3419131F5B8502F05DF" ma:contentTypeVersion="2" ma:contentTypeDescription="Crear nuevo documento." ma:contentTypeScope="" ma:versionID="7b4f0182f536e05cbb366c375c7a8337">
  <xsd:schema xmlns:xsd="http://www.w3.org/2001/XMLSchema" xmlns:xs="http://www.w3.org/2001/XMLSchema" xmlns:p="http://schemas.microsoft.com/office/2006/metadata/properties" xmlns:ns2="c647e1cb-5d7a-4f25-a364-0969958c4296" targetNamespace="http://schemas.microsoft.com/office/2006/metadata/properties" ma:root="true" ma:fieldsID="6f1e891beffc474efd459d350cf088a7" ns2:_="">
    <xsd:import namespace="c647e1cb-5d7a-4f25-a364-0969958c4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7e1cb-5d7a-4f25-a364-0969958c4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5797D3-1A7F-4D68-B7D7-65D3CD5489FA}"/>
</file>

<file path=customXml/itemProps2.xml><?xml version="1.0" encoding="utf-8"?>
<ds:datastoreItem xmlns:ds="http://schemas.openxmlformats.org/officeDocument/2006/customXml" ds:itemID="{6BF53C1B-68D1-447C-8ECF-0B6F99277C2D}"/>
</file>

<file path=customXml/itemProps3.xml><?xml version="1.0" encoding="utf-8"?>
<ds:datastoreItem xmlns:ds="http://schemas.openxmlformats.org/officeDocument/2006/customXml" ds:itemID="{F8E906F0-1531-4E2A-AE5F-4180840D79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</dc:creator>
  <cp:keywords/>
  <dc:description/>
  <cp:lastModifiedBy>Esther Ferreras Romero</cp:lastModifiedBy>
  <cp:revision/>
  <dcterms:created xsi:type="dcterms:W3CDTF">2021-02-17T18:53:09Z</dcterms:created>
  <dcterms:modified xsi:type="dcterms:W3CDTF">2021-05-29T12:06:40Z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0x010100BDEA8A4DB778B3419131F5B8502F05DF</vt:lpwstr>
  </property>
</Properties>
</file>