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auam.sharepoint.com/sites/Section_2020_0_104_16461_781_1/Documentos compartidos/General/material-clases/"/>
    </mc:Choice>
  </mc:AlternateContent>
  <xr:revisionPtr revIDLastSave="4" documentId="11_985E332FF7ADED16C1CF8D472C9497BB2B42C47F" xr6:coauthVersionLast="46" xr6:coauthVersionMax="46" xr10:uidLastSave="{EFD0240A-36D9-4483-9D09-4CD58185324C}"/>
  <bookViews>
    <workbookView xWindow="-96" yWindow="-96" windowWidth="19392" windowHeight="10392" xr2:uid="{00000000-000D-0000-FFFF-FFFF00000000}"/>
  </bookViews>
  <sheets>
    <sheet name="Hoja1" sheetId="1" r:id="rId1"/>
    <sheet name="Hoja4" sheetId="4" r:id="rId2"/>
  </sheets>
  <calcPr calcId="191028" calcMode="autoNoTable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1" l="1"/>
  <c r="G19" i="1"/>
  <c r="E26" i="1"/>
  <c r="D17" i="1"/>
  <c r="K20" i="1"/>
  <c r="L20" i="1"/>
  <c r="K21" i="1"/>
  <c r="L21" i="1"/>
  <c r="N21" i="1" s="1"/>
  <c r="K22" i="1"/>
  <c r="L22" i="1"/>
  <c r="N22" i="1" s="1"/>
  <c r="K23" i="1"/>
  <c r="L23" i="1"/>
  <c r="N23" i="1" s="1"/>
  <c r="K24" i="1"/>
  <c r="L24" i="1"/>
  <c r="N24" i="1" s="1"/>
  <c r="K25" i="1"/>
  <c r="L25" i="1"/>
  <c r="N25" i="1" s="1"/>
  <c r="K26" i="1"/>
  <c r="L26" i="1"/>
  <c r="N26" i="1" s="1"/>
  <c r="K27" i="1"/>
  <c r="L27" i="1"/>
  <c r="N27" i="1" s="1"/>
  <c r="K28" i="1"/>
  <c r="L28" i="1"/>
  <c r="N28" i="1" s="1"/>
  <c r="K29" i="1"/>
  <c r="L29" i="1"/>
  <c r="N29" i="1" s="1"/>
  <c r="K30" i="1"/>
  <c r="L30" i="1"/>
  <c r="N30" i="1" s="1"/>
  <c r="K31" i="1"/>
  <c r="L31" i="1"/>
  <c r="N31" i="1" s="1"/>
  <c r="K32" i="1"/>
  <c r="L32" i="1"/>
  <c r="N32" i="1" s="1"/>
  <c r="K33" i="1"/>
  <c r="L33" i="1"/>
  <c r="N33" i="1" s="1"/>
  <c r="K34" i="1"/>
  <c r="L34" i="1"/>
  <c r="N34" i="1" s="1"/>
  <c r="K35" i="1"/>
  <c r="L35" i="1"/>
  <c r="N35" i="1" s="1"/>
  <c r="K36" i="1"/>
  <c r="L36" i="1"/>
  <c r="N36" i="1" s="1"/>
  <c r="K37" i="1"/>
  <c r="L37" i="1"/>
  <c r="N37" i="1" s="1"/>
  <c r="K38" i="1"/>
  <c r="L38" i="1"/>
  <c r="N38" i="1" s="1"/>
  <c r="K39" i="1"/>
  <c r="L39" i="1"/>
  <c r="N39" i="1" s="1"/>
  <c r="K40" i="1"/>
  <c r="L40" i="1"/>
  <c r="N40" i="1" s="1"/>
  <c r="K41" i="1"/>
  <c r="L41" i="1"/>
  <c r="N41" i="1" s="1"/>
  <c r="K42" i="1"/>
  <c r="L42" i="1"/>
  <c r="N42" i="1" s="1"/>
  <c r="K43" i="1"/>
  <c r="L43" i="1"/>
  <c r="N43" i="1" s="1"/>
  <c r="K44" i="1"/>
  <c r="L44" i="1"/>
  <c r="N44" i="1" s="1"/>
  <c r="K45" i="1"/>
  <c r="L45" i="1"/>
  <c r="N45" i="1" s="1"/>
  <c r="K46" i="1"/>
  <c r="L46" i="1"/>
  <c r="N46" i="1" s="1"/>
  <c r="K47" i="1"/>
  <c r="L47" i="1"/>
  <c r="N47" i="1" s="1"/>
  <c r="K48" i="1"/>
  <c r="L48" i="1"/>
  <c r="N48" i="1" s="1"/>
  <c r="K49" i="1"/>
  <c r="L49" i="1"/>
  <c r="N49" i="1" s="1"/>
  <c r="E20" i="1"/>
  <c r="E21" i="1"/>
  <c r="G21" i="1" s="1"/>
  <c r="E22" i="1"/>
  <c r="G22" i="1" s="1"/>
  <c r="E23" i="1"/>
  <c r="G23" i="1" s="1"/>
  <c r="E24" i="1"/>
  <c r="G24" i="1" s="1"/>
  <c r="E25" i="1"/>
  <c r="G25" i="1" s="1"/>
  <c r="G26" i="1"/>
  <c r="E27" i="1"/>
  <c r="G27" i="1" s="1"/>
  <c r="E28" i="1"/>
  <c r="G28" i="1" s="1"/>
  <c r="E29" i="1"/>
  <c r="G29" i="1" s="1"/>
  <c r="E30" i="1"/>
  <c r="G30" i="1" s="1"/>
  <c r="E31" i="1"/>
  <c r="G31" i="1" s="1"/>
  <c r="E32" i="1"/>
  <c r="G32" i="1" s="1"/>
  <c r="E33" i="1"/>
  <c r="G33" i="1" s="1"/>
  <c r="E34" i="1"/>
  <c r="G34" i="1" s="1"/>
  <c r="E35" i="1"/>
  <c r="G35" i="1" s="1"/>
  <c r="E36" i="1"/>
  <c r="G36" i="1" s="1"/>
  <c r="E37" i="1"/>
  <c r="G37" i="1" s="1"/>
  <c r="E38" i="1"/>
  <c r="G38" i="1" s="1"/>
  <c r="E39" i="1"/>
  <c r="G39" i="1" s="1"/>
  <c r="E40" i="1"/>
  <c r="G40" i="1" s="1"/>
  <c r="E41" i="1"/>
  <c r="G41" i="1" s="1"/>
  <c r="E42" i="1"/>
  <c r="G42" i="1" s="1"/>
  <c r="E43" i="1"/>
  <c r="G43" i="1" s="1"/>
  <c r="E44" i="1"/>
  <c r="G44" i="1" s="1"/>
  <c r="E45" i="1"/>
  <c r="G45" i="1" s="1"/>
  <c r="E46" i="1"/>
  <c r="G46" i="1" s="1"/>
  <c r="E47" i="1"/>
  <c r="G47" i="1" s="1"/>
  <c r="E48" i="1"/>
  <c r="G48" i="1" s="1"/>
  <c r="E49" i="1"/>
  <c r="G49" i="1" s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F49" i="1" l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C17" i="4"/>
  <c r="F17" i="4"/>
  <c r="C18" i="4"/>
  <c r="F18" i="4"/>
  <c r="C19" i="4"/>
  <c r="F19" i="4"/>
  <c r="C20" i="4"/>
  <c r="E20" i="4"/>
  <c r="F20" i="4"/>
  <c r="H20" i="4" s="1"/>
  <c r="C21" i="4"/>
  <c r="E21" i="4"/>
  <c r="F21" i="4"/>
  <c r="H21" i="4" s="1"/>
  <c r="C22" i="4"/>
  <c r="E22" i="4"/>
  <c r="F22" i="4"/>
  <c r="H22" i="4" s="1"/>
  <c r="C23" i="4"/>
  <c r="E23" i="4"/>
  <c r="F23" i="4"/>
  <c r="H23" i="4" s="1"/>
  <c r="C24" i="4"/>
  <c r="E24" i="4"/>
  <c r="F24" i="4"/>
  <c r="H24" i="4" s="1"/>
  <c r="C25" i="4"/>
  <c r="E25" i="4"/>
  <c r="F25" i="4"/>
  <c r="H25" i="4" s="1"/>
  <c r="C26" i="4"/>
  <c r="E26" i="4"/>
  <c r="F26" i="4"/>
  <c r="H26" i="4" s="1"/>
  <c r="C27" i="4"/>
  <c r="E27" i="4"/>
  <c r="F27" i="4"/>
  <c r="H27" i="4" s="1"/>
  <c r="C28" i="4"/>
  <c r="E28" i="4"/>
  <c r="F28" i="4"/>
  <c r="H28" i="4" s="1"/>
  <c r="C29" i="4"/>
  <c r="E29" i="4"/>
  <c r="F29" i="4"/>
  <c r="H29" i="4" s="1"/>
  <c r="C30" i="4"/>
  <c r="E30" i="4"/>
  <c r="F30" i="4"/>
  <c r="H30" i="4" s="1"/>
  <c r="C31" i="4"/>
  <c r="E31" i="4"/>
  <c r="F31" i="4"/>
  <c r="H31" i="4" s="1"/>
  <c r="C32" i="4"/>
  <c r="E32" i="4"/>
  <c r="F32" i="4"/>
  <c r="H32" i="4" s="1"/>
  <c r="C33" i="4"/>
  <c r="E33" i="4"/>
  <c r="F33" i="4"/>
  <c r="H33" i="4" s="1"/>
  <c r="C34" i="4"/>
  <c r="E34" i="4"/>
  <c r="F34" i="4"/>
  <c r="H34" i="4" s="1"/>
  <c r="C35" i="4"/>
  <c r="E35" i="4"/>
  <c r="F35" i="4"/>
  <c r="H35" i="4" s="1"/>
  <c r="C36" i="4"/>
  <c r="E36" i="4"/>
  <c r="F36" i="4"/>
  <c r="H36" i="4" s="1"/>
  <c r="C37" i="4"/>
  <c r="E37" i="4"/>
  <c r="F37" i="4"/>
  <c r="H37" i="4" s="1"/>
  <c r="C38" i="4"/>
  <c r="E38" i="4"/>
  <c r="F38" i="4"/>
  <c r="H38" i="4" s="1"/>
  <c r="C39" i="4"/>
  <c r="E39" i="4"/>
  <c r="F39" i="4"/>
  <c r="H39" i="4" s="1"/>
  <c r="C40" i="4"/>
  <c r="E40" i="4"/>
  <c r="F40" i="4"/>
  <c r="H40" i="4" s="1"/>
  <c r="C41" i="4"/>
  <c r="E41" i="4"/>
  <c r="F41" i="4"/>
  <c r="H41" i="4" s="1"/>
  <c r="C42" i="4"/>
  <c r="E42" i="4"/>
  <c r="F42" i="4"/>
  <c r="H42" i="4" s="1"/>
  <c r="C43" i="4"/>
  <c r="E43" i="4"/>
  <c r="F43" i="4"/>
  <c r="H43" i="4" s="1"/>
  <c r="C44" i="4"/>
  <c r="E44" i="4"/>
  <c r="F44" i="4"/>
  <c r="H44" i="4" s="1"/>
  <c r="C45" i="4"/>
  <c r="E45" i="4"/>
  <c r="F45" i="4"/>
  <c r="H45" i="4" s="1"/>
  <c r="C46" i="4"/>
  <c r="E46" i="4"/>
  <c r="F46" i="4"/>
  <c r="H46" i="4" s="1"/>
  <c r="C47" i="4"/>
  <c r="E47" i="4"/>
  <c r="F47" i="4"/>
  <c r="H47" i="4" s="1"/>
  <c r="C48" i="4"/>
  <c r="E48" i="4"/>
  <c r="F48" i="4"/>
  <c r="H48" i="4" s="1"/>
  <c r="C49" i="4"/>
  <c r="E49" i="4"/>
  <c r="F49" i="4"/>
  <c r="H49" i="4" s="1"/>
  <c r="C50" i="4"/>
  <c r="F50" i="4"/>
  <c r="B19" i="1"/>
  <c r="B18" i="1"/>
  <c r="B17" i="1"/>
  <c r="I19" i="1"/>
  <c r="I18" i="1"/>
  <c r="I17" i="1"/>
  <c r="L17" i="1" l="1"/>
  <c r="N17" i="1" s="1"/>
  <c r="K17" i="1"/>
  <c r="E18" i="1"/>
  <c r="D18" i="1"/>
  <c r="D19" i="1"/>
  <c r="F20" i="1" s="1"/>
  <c r="E19" i="1"/>
  <c r="K18" i="1"/>
  <c r="L18" i="1"/>
  <c r="N18" i="1" s="1"/>
  <c r="K19" i="1"/>
  <c r="M20" i="1" s="1"/>
  <c r="L19" i="1"/>
  <c r="E17" i="1"/>
  <c r="G17" i="1" s="1"/>
  <c r="H18" i="4"/>
  <c r="H19" i="4"/>
  <c r="E19" i="4"/>
  <c r="E18" i="4"/>
  <c r="H17" i="4"/>
  <c r="E17" i="4"/>
  <c r="F18" i="1" l="1"/>
  <c r="F17" i="1"/>
  <c r="N19" i="1"/>
  <c r="N20" i="1"/>
  <c r="M19" i="1"/>
  <c r="G20" i="1"/>
  <c r="G18" i="1"/>
  <c r="M18" i="1"/>
  <c r="M17" i="1"/>
</calcChain>
</file>

<file path=xl/sharedStrings.xml><?xml version="1.0" encoding="utf-8"?>
<sst xmlns="http://schemas.openxmlformats.org/spreadsheetml/2006/main" count="12" uniqueCount="6">
  <si>
    <t>tipos simples</t>
  </si>
  <si>
    <t>tipos continuos</t>
  </si>
  <si>
    <t>tipos fwd simples</t>
  </si>
  <si>
    <t>tipos fwd continuos</t>
  </si>
  <si>
    <t>PLAZO</t>
  </si>
  <si>
    <t>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</si>
</sst>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7"/>
      <name val="Arial"/>
      <family val="2"/>
    </font>
    <font>
      <sz val="12"/>
      <color rgb="FF555555"/>
      <name val="Verdana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7F7F7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FFFFFF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/>
    </xf>
    <xf numFmtId="164" fontId="3" fillId="0" borderId="3" xfId="1" applyNumberFormat="1" applyFont="1" applyBorder="1" applyAlignment="1">
      <alignment horizontal="center"/>
    </xf>
    <xf numFmtId="164" fontId="3" fillId="0" borderId="5" xfId="1" applyNumberFormat="1" applyFont="1" applyBorder="1" applyAlignment="1">
      <alignment horizontal="center"/>
    </xf>
    <xf numFmtId="164" fontId="3" fillId="0" borderId="7" xfId="1" applyNumberFormat="1" applyFont="1" applyBorder="1" applyAlignment="1">
      <alignment horizontal="center"/>
    </xf>
    <xf numFmtId="0" fontId="4" fillId="3" borderId="8" xfId="0" applyFont="1" applyFill="1" applyBorder="1" applyAlignment="1">
      <alignment horizontal="left" vertical="center" indent="1"/>
    </xf>
    <xf numFmtId="0" fontId="4" fillId="0" borderId="8" xfId="0" applyFont="1" applyBorder="1" applyAlignment="1">
      <alignment horizontal="left" vertical="center" indent="1"/>
    </xf>
    <xf numFmtId="164" fontId="0" fillId="0" borderId="0" xfId="1" applyNumberFormat="1" applyFont="1"/>
    <xf numFmtId="14" fontId="0" fillId="0" borderId="0" xfId="0" applyNumberFormat="1"/>
    <xf numFmtId="15" fontId="3" fillId="0" borderId="0" xfId="0" applyNumberFormat="1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center" indent="1"/>
    </xf>
    <xf numFmtId="0" fontId="4" fillId="0" borderId="0" xfId="0" applyFont="1" applyBorder="1" applyAlignment="1">
      <alignment horizontal="left" vertical="center" indent="1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Factores de descuento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Hoja1!$B$13</c:f>
              <c:strCache>
                <c:ptCount val="1"/>
                <c:pt idx="0">
                  <c:v>02-feb-11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Hoja1!$B$16:$B$49</c:f>
              <c:numCache>
                <c:formatCode>0.00</c:formatCode>
                <c:ptCount val="34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23</c:v>
                </c:pt>
                <c:pt idx="27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Hoja1!$C$16:$C$49</c:f>
              <c:numCache>
                <c:formatCode>0.000%</c:formatCode>
                <c:ptCount val="34"/>
                <c:pt idx="0">
                  <c:v>1</c:v>
                </c:pt>
                <c:pt idx="1">
                  <c:v>0.99836566791388237</c:v>
                </c:pt>
                <c:pt idx="2">
                  <c:v>0.99609386274148315</c:v>
                </c:pt>
                <c:pt idx="3">
                  <c:v>0.99321697366092865</c:v>
                </c:pt>
                <c:pt idx="4">
                  <c:v>0.9897695244460305</c:v>
                </c:pt>
                <c:pt idx="5">
                  <c:v>0.97100953919771293</c:v>
                </c:pt>
                <c:pt idx="6">
                  <c:v>0.94609436258131707</c:v>
                </c:pt>
                <c:pt idx="7">
                  <c:v>0.91727534000645017</c:v>
                </c:pt>
                <c:pt idx="8">
                  <c:v>0.88644387968119931</c:v>
                </c:pt>
                <c:pt idx="9">
                  <c:v>0.85505003667309598</c:v>
                </c:pt>
                <c:pt idx="10">
                  <c:v>0.82412124425594713</c:v>
                </c:pt>
                <c:pt idx="11">
                  <c:v>0.79432993313521261</c:v>
                </c:pt>
                <c:pt idx="12">
                  <c:v>0.76607435431882687</c:v>
                </c:pt>
                <c:pt idx="13">
                  <c:v>0.73955449533023099</c:v>
                </c:pt>
                <c:pt idx="14">
                  <c:v>0.71483392552915914</c:v>
                </c:pt>
                <c:pt idx="15">
                  <c:v>0.69188761221171668</c:v>
                </c:pt>
                <c:pt idx="16">
                  <c:v>0.67063596871652209</c:v>
                </c:pt>
                <c:pt idx="17">
                  <c:v>0.65096936499110181</c:v>
                </c:pt>
                <c:pt idx="18">
                  <c:v>0.63276371416481125</c:v>
                </c:pt>
                <c:pt idx="19">
                  <c:v>0.61589145804862722</c:v>
                </c:pt>
                <c:pt idx="20">
                  <c:v>0.60022778884677841</c:v>
                </c:pt>
                <c:pt idx="21">
                  <c:v>0.5856544733249146</c:v>
                </c:pt>
                <c:pt idx="22">
                  <c:v>0.5720621776898005</c:v>
                </c:pt>
                <c:pt idx="23">
                  <c:v>0.55935112584516555</c:v>
                </c:pt>
                <c:pt idx="24">
                  <c:v>0.54743109119444888</c:v>
                </c:pt>
                <c:pt idx="25">
                  <c:v>0.53622150529645285</c:v>
                </c:pt>
                <c:pt idx="26">
                  <c:v>0.52565055379861525</c:v>
                </c:pt>
                <c:pt idx="27">
                  <c:v>0.51565444386874493</c:v>
                </c:pt>
                <c:pt idx="28">
                  <c:v>0.50617694047675543</c:v>
                </c:pt>
                <c:pt idx="29">
                  <c:v>0.49716833795769499</c:v>
                </c:pt>
                <c:pt idx="30">
                  <c:v>0.48858479523237786</c:v>
                </c:pt>
                <c:pt idx="31">
                  <c:v>0.48038774746838547</c:v>
                </c:pt>
                <c:pt idx="32">
                  <c:v>0.47254315410571668</c:v>
                </c:pt>
                <c:pt idx="33">
                  <c:v>0.46502117683188238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21-4C29-943C-A3499E03AAAF}"/>
            </c:ext>
          </c:extLst>
        </c:ser>
        <c:ser>
          <c:idx val="1"/>
          <c:order val="1"/>
          <c:tx>
            <c:strRef>
              <c:f>Hoja1!$I$13</c:f>
              <c:strCache>
                <c:ptCount val="1"/>
                <c:pt idx="0">
                  <c:v>02-feb-21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3"/>
          </c:marker>
          <c:xVal>
            <c:numRef>
              <c:f>Hoja1!$I$16:$I$49</c:f>
              <c:numCache>
                <c:formatCode>0.00</c:formatCode>
                <c:ptCount val="34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23</c:v>
                </c:pt>
                <c:pt idx="27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Hoja1!$J$16:$J$49</c:f>
              <c:numCache>
                <c:formatCode>0.000%</c:formatCode>
                <c:ptCount val="34"/>
                <c:pt idx="0">
                  <c:v>1</c:v>
                </c:pt>
                <c:pt idx="1">
                  <c:v>1.0015693615365151</c:v>
                </c:pt>
                <c:pt idx="2">
                  <c:v>1.0032662134190828</c:v>
                </c:pt>
                <c:pt idx="3">
                  <c:v>1.0050662878906851</c:v>
                </c:pt>
                <c:pt idx="4">
                  <c:v>1.0069476467477418</c:v>
                </c:pt>
                <c:pt idx="5">
                  <c:v>1.0149170065826705</c:v>
                </c:pt>
                <c:pt idx="6">
                  <c:v>1.0229109759145587</c:v>
                </c:pt>
                <c:pt idx="7">
                  <c:v>1.0302914760524406</c:v>
                </c:pt>
                <c:pt idx="8">
                  <c:v>1.0366806646201208</c:v>
                </c:pt>
                <c:pt idx="9">
                  <c:v>1.0418893270982785</c:v>
                </c:pt>
                <c:pt idx="10">
                  <c:v>1.0458620332691642</c:v>
                </c:pt>
                <c:pt idx="11">
                  <c:v>1.0486341414471554</c:v>
                </c:pt>
                <c:pt idx="12">
                  <c:v>1.050298997543172</c:v>
                </c:pt>
                <c:pt idx="13">
                  <c:v>1.0509819797578768</c:v>
                </c:pt>
                <c:pt idx="14">
                  <c:v>1.0508229577789108</c:v>
                </c:pt>
                <c:pt idx="15">
                  <c:v>1.0499625079387664</c:v>
                </c:pt>
                <c:pt idx="16">
                  <c:v>1.0485346340531292</c:v>
                </c:pt>
                <c:pt idx="17">
                  <c:v>1.0466606334356661</c:v>
                </c:pt>
                <c:pt idx="18">
                  <c:v>1.0444475627006677</c:v>
                </c:pt>
                <c:pt idx="19">
                  <c:v>1.0419867302573107</c:v>
                </c:pt>
                <c:pt idx="20">
                  <c:v>1.0393545790990202</c:v>
                </c:pt>
                <c:pt idx="21">
                  <c:v>1.0366137147104297</c:v>
                </c:pt>
                <c:pt idx="22">
                  <c:v>1.0338143192360103</c:v>
                </c:pt>
                <c:pt idx="23">
                  <c:v>1.0309956469301795</c:v>
                </c:pt>
                <c:pt idx="24">
                  <c:v>1.0281874082124249</c:v>
                </c:pt>
                <c:pt idx="25">
                  <c:v>1.0254121115895296</c:v>
                </c:pt>
                <c:pt idx="26">
                  <c:v>1.0226855692367591</c:v>
                </c:pt>
                <c:pt idx="27">
                  <c:v>1.0200186410446688</c:v>
                </c:pt>
                <c:pt idx="28">
                  <c:v>1.0174181995767539</c:v>
                </c:pt>
                <c:pt idx="29">
                  <c:v>1.0148875890208648</c:v>
                </c:pt>
                <c:pt idx="30">
                  <c:v>1.0124283886621062</c:v>
                </c:pt>
                <c:pt idx="31">
                  <c:v>1.0100392242672509</c:v>
                </c:pt>
                <c:pt idx="32">
                  <c:v>1.0077186004658967</c:v>
                </c:pt>
                <c:pt idx="33">
                  <c:v>1.0054635885940613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21-4C29-943C-A3499E03A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89440"/>
        <c:axId val="163090816"/>
      </c:scatterChart>
      <c:valAx>
        <c:axId val="158189440"/>
        <c:scaling>
          <c:orientation val="minMax"/>
          <c:max val="30"/>
        </c:scaling>
        <c:delete val="0"/>
        <c:axPos val="b"/>
        <c:numFmt formatCode="0.00" sourceLinked="1"/>
        <c:majorTickMark val="none"/>
        <c:minorTickMark val="none"/>
        <c:tickLblPos val="nextTo"/>
        <c:crossAx val="163090816"/>
        <c:crosses val="autoZero"/>
        <c:crossBetween val="midCat"/>
      </c:valAx>
      <c:valAx>
        <c:axId val="163090816"/>
        <c:scaling>
          <c:orientation val="minMax"/>
          <c:min val="0.4"/>
        </c:scaling>
        <c:delete val="0"/>
        <c:axPos val="l"/>
        <c:majorGridlines/>
        <c:numFmt formatCode="0.000%" sourceLinked="1"/>
        <c:majorTickMark val="none"/>
        <c:minorTickMark val="none"/>
        <c:tickLblPos val="nextTo"/>
        <c:crossAx val="1581894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Tipos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Hoja1!$B$13</c:f>
              <c:strCache>
                <c:ptCount val="1"/>
                <c:pt idx="0">
                  <c:v>02-feb-11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Hoja1!$B$17:$B$49</c:f>
              <c:numCache>
                <c:formatCode>0.00</c:formatCode>
                <c:ptCount val="3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</c:numCache>
            </c:numRef>
          </c:xVal>
          <c:yVal>
            <c:numRef>
              <c:f>Hoja1!$D$17:$D$49</c:f>
              <c:numCache>
                <c:formatCode>0.000%</c:formatCode>
                <c:ptCount val="33"/>
                <c:pt idx="0">
                  <c:v>6.54803000000026E-3</c:v>
                </c:pt>
                <c:pt idx="1">
                  <c:v>7.8429099999999252E-3</c:v>
                </c:pt>
                <c:pt idx="2">
                  <c:v>9.1058000000000892E-3</c:v>
                </c:pt>
                <c:pt idx="3">
                  <c:v>1.0336219999999896E-2</c:v>
                </c:pt>
                <c:pt idx="4">
                  <c:v>1.4928000000000052E-2</c:v>
                </c:pt>
                <c:pt idx="5">
                  <c:v>1.8992339999999976E-2</c:v>
                </c:pt>
                <c:pt idx="6">
                  <c:v>2.2546300000000019E-2</c:v>
                </c:pt>
                <c:pt idx="7">
                  <c:v>2.5620600000000018E-2</c:v>
                </c:pt>
                <c:pt idx="8">
                  <c:v>2.825370000000001E-2</c:v>
                </c:pt>
                <c:pt idx="9">
                  <c:v>3.0487669999999981E-2</c:v>
                </c:pt>
                <c:pt idx="10">
                  <c:v>3.2365339999999992E-2</c:v>
                </c:pt>
                <c:pt idx="11">
                  <c:v>3.3928479999999997E-2</c:v>
                </c:pt>
                <c:pt idx="12">
                  <c:v>3.5216540000000011E-2</c:v>
                </c:pt>
                <c:pt idx="13">
                  <c:v>3.6266030000000012E-2</c:v>
                </c:pt>
                <c:pt idx="14">
                  <c:v>3.7110120000000003E-2</c:v>
                </c:pt>
                <c:pt idx="15">
                  <c:v>3.7778610000000004E-2</c:v>
                </c:pt>
                <c:pt idx="16">
                  <c:v>3.829790000000001E-2</c:v>
                </c:pt>
                <c:pt idx="17">
                  <c:v>3.869124999999999E-2</c:v>
                </c:pt>
                <c:pt idx="18">
                  <c:v>3.897892E-2</c:v>
                </c:pt>
                <c:pt idx="19">
                  <c:v>3.9178480000000022E-2</c:v>
                </c:pt>
                <c:pt idx="20">
                  <c:v>3.9305079999999992E-2</c:v>
                </c:pt>
                <c:pt idx="21">
                  <c:v>3.9371669999999991E-2</c:v>
                </c:pt>
                <c:pt idx="22">
                  <c:v>3.938929E-2</c:v>
                </c:pt>
                <c:pt idx="23">
                  <c:v>3.9367329999999985E-2</c:v>
                </c:pt>
                <c:pt idx="24">
                  <c:v>3.9313679999999997E-2</c:v>
                </c:pt>
                <c:pt idx="25">
                  <c:v>3.923498000000001E-2</c:v>
                </c:pt>
                <c:pt idx="26">
                  <c:v>3.9136799999999999E-2</c:v>
                </c:pt>
                <c:pt idx="27">
                  <c:v>3.9023749999999996E-2</c:v>
                </c:pt>
                <c:pt idx="28">
                  <c:v>3.8899659999999989E-2</c:v>
                </c:pt>
                <c:pt idx="29">
                  <c:v>3.8767689999999994E-2</c:v>
                </c:pt>
                <c:pt idx="30">
                  <c:v>3.8630419999999992E-2</c:v>
                </c:pt>
                <c:pt idx="31">
                  <c:v>3.8489960000000004E-2</c:v>
                </c:pt>
                <c:pt idx="32">
                  <c:v>3.8347989999999992E-2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37-4CE6-8F7B-CF96232AFAEC}"/>
            </c:ext>
          </c:extLst>
        </c:ser>
        <c:ser>
          <c:idx val="1"/>
          <c:order val="1"/>
          <c:tx>
            <c:strRef>
              <c:f>Hoja1!$I$13</c:f>
              <c:strCache>
                <c:ptCount val="1"/>
                <c:pt idx="0">
                  <c:v>02-feb-21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3"/>
          </c:marker>
          <c:xVal>
            <c:numRef>
              <c:f>Hoja1!$I$17:$I$49</c:f>
              <c:numCache>
                <c:formatCode>0.00</c:formatCode>
                <c:ptCount val="3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</c:numCache>
            </c:numRef>
          </c:xVal>
          <c:yVal>
            <c:numRef>
              <c:f>Hoja1!$K$17:$K$49</c:f>
              <c:numCache>
                <c:formatCode>0.000%</c:formatCode>
                <c:ptCount val="33"/>
                <c:pt idx="0">
                  <c:v>-6.2676100000005341E-3</c:v>
                </c:pt>
                <c:pt idx="1">
                  <c:v>-6.5111599999998493E-3</c:v>
                </c:pt>
                <c:pt idx="2">
                  <c:v>-6.721000000000199E-3</c:v>
                </c:pt>
                <c:pt idx="3">
                  <c:v>-6.8997100000000033E-3</c:v>
                </c:pt>
                <c:pt idx="4">
                  <c:v>-7.3488800000000021E-3</c:v>
                </c:pt>
                <c:pt idx="5">
                  <c:v>-7.4659400000000407E-3</c:v>
                </c:pt>
                <c:pt idx="6">
                  <c:v>-7.3502199999999906E-3</c:v>
                </c:pt>
                <c:pt idx="7">
                  <c:v>-7.0765599999999878E-3</c:v>
                </c:pt>
                <c:pt idx="8">
                  <c:v>-6.7008599999999934E-3</c:v>
                </c:pt>
                <c:pt idx="9">
                  <c:v>-6.2644200000000006E-3</c:v>
                </c:pt>
                <c:pt idx="10">
                  <c:v>-5.7973199999999947E-3</c:v>
                </c:pt>
                <c:pt idx="11">
                  <c:v>-5.3211299999999942E-3</c:v>
                </c:pt>
                <c:pt idx="12">
                  <c:v>-4.8508899999999862E-3</c:v>
                </c:pt>
                <c:pt idx="13">
                  <c:v>-4.3968099999999984E-3</c:v>
                </c:pt>
                <c:pt idx="14">
                  <c:v>-3.9654199999999973E-3</c:v>
                </c:pt>
                <c:pt idx="15">
                  <c:v>-3.5606199999999887E-3</c:v>
                </c:pt>
                <c:pt idx="16">
                  <c:v>-3.1843200000000022E-3</c:v>
                </c:pt>
                <c:pt idx="17">
                  <c:v>-2.8370699999999971E-3</c:v>
                </c:pt>
                <c:pt idx="18">
                  <c:v>-2.5184300000000021E-3</c:v>
                </c:pt>
                <c:pt idx="19">
                  <c:v>-2.2273200000000066E-3</c:v>
                </c:pt>
                <c:pt idx="20">
                  <c:v>-1.9622499999999987E-3</c:v>
                </c:pt>
                <c:pt idx="21">
                  <c:v>-1.721489999999998E-3</c:v>
                </c:pt>
                <c:pt idx="22">
                  <c:v>-1.5031899999999989E-3</c:v>
                </c:pt>
                <c:pt idx="23">
                  <c:v>-1.305460000000007E-3</c:v>
                </c:pt>
                <c:pt idx="24">
                  <c:v>-1.1264699999999955E-3</c:v>
                </c:pt>
                <c:pt idx="25">
                  <c:v>-9.6445000000000558E-4</c:v>
                </c:pt>
                <c:pt idx="26">
                  <c:v>-8.1773999999999736E-4</c:v>
                </c:pt>
                <c:pt idx="27">
                  <c:v>-6.8479999999999659E-4</c:v>
                </c:pt>
                <c:pt idx="28">
                  <c:v>-5.6419999999999767E-4</c:v>
                </c:pt>
                <c:pt idx="29">
                  <c:v>-4.5466000000000175E-4</c:v>
                </c:pt>
                <c:pt idx="30">
                  <c:v>-3.5498000000000072E-4</c:v>
                </c:pt>
                <c:pt idx="31">
                  <c:v>-2.641200000000056E-4</c:v>
                </c:pt>
                <c:pt idx="32">
                  <c:v>-1.8112999999999972E-4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37-4CE6-8F7B-CF96232AF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12576"/>
        <c:axId val="167914112"/>
      </c:scatterChart>
      <c:valAx>
        <c:axId val="167912576"/>
        <c:scaling>
          <c:orientation val="minMax"/>
          <c:max val="30"/>
        </c:scaling>
        <c:delete val="0"/>
        <c:axPos val="b"/>
        <c:numFmt formatCode="0.00" sourceLinked="1"/>
        <c:majorTickMark val="none"/>
        <c:minorTickMark val="none"/>
        <c:tickLblPos val="nextTo"/>
        <c:crossAx val="167914112"/>
        <c:crosses val="autoZero"/>
        <c:crossBetween val="midCat"/>
      </c:valAx>
      <c:valAx>
        <c:axId val="167914112"/>
        <c:scaling>
          <c:orientation val="minMax"/>
          <c:min val="-2.0000000000000004E-2"/>
        </c:scaling>
        <c:delete val="0"/>
        <c:axPos val="l"/>
        <c:majorGridlines/>
        <c:numFmt formatCode="0.000%" sourceLinked="1"/>
        <c:majorTickMark val="none"/>
        <c:minorTickMark val="none"/>
        <c:tickLblPos val="nextTo"/>
        <c:crossAx val="1679125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Hoja1!$D$14</c:f>
              <c:strCache>
                <c:ptCount val="1"/>
                <c:pt idx="0">
                  <c:v>tipos simples</c:v>
                </c:pt>
              </c:strCache>
            </c:strRef>
          </c:tx>
          <c:marker>
            <c:symbol val="none"/>
          </c:marker>
          <c:cat>
            <c:numRef>
              <c:f>Hoja1!$B$17:$B$49</c:f>
              <c:numCache>
                <c:formatCode>0.00</c:formatCode>
                <c:ptCount val="3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</c:numCache>
            </c:numRef>
          </c:cat>
          <c:val>
            <c:numRef>
              <c:f>Hoja1!$D$17:$D$49</c:f>
              <c:numCache>
                <c:formatCode>0.000%</c:formatCode>
                <c:ptCount val="33"/>
                <c:pt idx="0">
                  <c:v>6.54803000000026E-3</c:v>
                </c:pt>
                <c:pt idx="1">
                  <c:v>7.8429099999999252E-3</c:v>
                </c:pt>
                <c:pt idx="2">
                  <c:v>9.1058000000000892E-3</c:v>
                </c:pt>
                <c:pt idx="3">
                  <c:v>1.0336219999999896E-2</c:v>
                </c:pt>
                <c:pt idx="4">
                  <c:v>1.4928000000000052E-2</c:v>
                </c:pt>
                <c:pt idx="5">
                  <c:v>1.8992339999999976E-2</c:v>
                </c:pt>
                <c:pt idx="6">
                  <c:v>2.2546300000000019E-2</c:v>
                </c:pt>
                <c:pt idx="7">
                  <c:v>2.5620600000000018E-2</c:v>
                </c:pt>
                <c:pt idx="8">
                  <c:v>2.825370000000001E-2</c:v>
                </c:pt>
                <c:pt idx="9">
                  <c:v>3.0487669999999981E-2</c:v>
                </c:pt>
                <c:pt idx="10">
                  <c:v>3.2365339999999992E-2</c:v>
                </c:pt>
                <c:pt idx="11">
                  <c:v>3.3928479999999997E-2</c:v>
                </c:pt>
                <c:pt idx="12">
                  <c:v>3.5216540000000011E-2</c:v>
                </c:pt>
                <c:pt idx="13">
                  <c:v>3.6266030000000012E-2</c:v>
                </c:pt>
                <c:pt idx="14">
                  <c:v>3.7110120000000003E-2</c:v>
                </c:pt>
                <c:pt idx="15">
                  <c:v>3.7778610000000004E-2</c:v>
                </c:pt>
                <c:pt idx="16">
                  <c:v>3.829790000000001E-2</c:v>
                </c:pt>
                <c:pt idx="17">
                  <c:v>3.869124999999999E-2</c:v>
                </c:pt>
                <c:pt idx="18">
                  <c:v>3.897892E-2</c:v>
                </c:pt>
                <c:pt idx="19">
                  <c:v>3.9178480000000022E-2</c:v>
                </c:pt>
                <c:pt idx="20">
                  <c:v>3.9305079999999992E-2</c:v>
                </c:pt>
                <c:pt idx="21">
                  <c:v>3.9371669999999991E-2</c:v>
                </c:pt>
                <c:pt idx="22">
                  <c:v>3.938929E-2</c:v>
                </c:pt>
                <c:pt idx="23">
                  <c:v>3.9367329999999985E-2</c:v>
                </c:pt>
                <c:pt idx="24">
                  <c:v>3.9313679999999997E-2</c:v>
                </c:pt>
                <c:pt idx="25">
                  <c:v>3.923498000000001E-2</c:v>
                </c:pt>
                <c:pt idx="26">
                  <c:v>3.9136799999999999E-2</c:v>
                </c:pt>
                <c:pt idx="27">
                  <c:v>3.9023749999999996E-2</c:v>
                </c:pt>
                <c:pt idx="28">
                  <c:v>3.8899659999999989E-2</c:v>
                </c:pt>
                <c:pt idx="29">
                  <c:v>3.8767689999999994E-2</c:v>
                </c:pt>
                <c:pt idx="30">
                  <c:v>3.8630419999999992E-2</c:v>
                </c:pt>
                <c:pt idx="31">
                  <c:v>3.8489960000000004E-2</c:v>
                </c:pt>
                <c:pt idx="32">
                  <c:v>3.8347989999999992E-2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3-4C20-9F6F-A0300C1F519D}"/>
            </c:ext>
          </c:extLst>
        </c:ser>
        <c:ser>
          <c:idx val="1"/>
          <c:order val="1"/>
          <c:tx>
            <c:strRef>
              <c:f>Hoja1!$E$14</c:f>
              <c:strCache>
                <c:ptCount val="1"/>
                <c:pt idx="0">
                  <c:v>tipos continuos</c:v>
                </c:pt>
              </c:strCache>
            </c:strRef>
          </c:tx>
          <c:marker>
            <c:symbol val="none"/>
          </c:marker>
          <c:cat>
            <c:numRef>
              <c:f>Hoja1!$B$17:$B$49</c:f>
              <c:numCache>
                <c:formatCode>0.00</c:formatCode>
                <c:ptCount val="3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</c:numCache>
            </c:numRef>
          </c:cat>
          <c:val>
            <c:numRef>
              <c:f>Hoja1!$E$17:$E$49</c:f>
              <c:numCache>
                <c:formatCode>0.000%</c:formatCode>
                <c:ptCount val="33"/>
                <c:pt idx="0">
                  <c:v>6.5426762548411099E-3</c:v>
                </c:pt>
                <c:pt idx="1">
                  <c:v>7.8275722750722736E-3</c:v>
                </c:pt>
                <c:pt idx="2">
                  <c:v>9.0748474961293846E-3</c:v>
                </c:pt>
                <c:pt idx="3">
                  <c:v>1.0283166546331823E-2</c:v>
                </c:pt>
                <c:pt idx="4">
                  <c:v>1.470949332127822E-2</c:v>
                </c:pt>
                <c:pt idx="5">
                  <c:v>1.8470988625328637E-2</c:v>
                </c:pt>
                <c:pt idx="6">
                  <c:v>2.1586897516290015E-2</c:v>
                </c:pt>
                <c:pt idx="7">
                  <c:v>2.4107492192782548E-2</c:v>
                </c:pt>
                <c:pt idx="8">
                  <c:v>2.6099214888845566E-2</c:v>
                </c:pt>
                <c:pt idx="9">
                  <c:v>2.7633945544219839E-2</c:v>
                </c:pt>
                <c:pt idx="10">
                  <c:v>2.8782046391126193E-2</c:v>
                </c:pt>
                <c:pt idx="11">
                  <c:v>2.9608449516780877E-2</c:v>
                </c:pt>
                <c:pt idx="12">
                  <c:v>3.0170730741628439E-2</c:v>
                </c:pt>
                <c:pt idx="13">
                  <c:v>3.0518639568603199E-2</c:v>
                </c:pt>
                <c:pt idx="14">
                  <c:v>3.0694312221090914E-2</c:v>
                </c:pt>
                <c:pt idx="15">
                  <c:v>3.0732985366897569E-2</c:v>
                </c:pt>
                <c:pt idx="16">
                  <c:v>3.066376401901804E-2</c:v>
                </c:pt>
                <c:pt idx="17">
                  <c:v>3.0510547058968746E-2</c:v>
                </c:pt>
                <c:pt idx="18">
                  <c:v>3.0292783465060147E-2</c:v>
                </c:pt>
                <c:pt idx="19">
                  <c:v>3.0026238102124916E-2</c:v>
                </c:pt>
                <c:pt idx="20">
                  <c:v>2.9723627737393465E-2</c:v>
                </c:pt>
                <c:pt idx="21">
                  <c:v>2.9395136381847639E-2</c:v>
                </c:pt>
                <c:pt idx="22">
                  <c:v>2.9048893545858597E-2</c:v>
                </c:pt>
                <c:pt idx="23">
                  <c:v>2.8691366002127482E-2</c:v>
                </c:pt>
                <c:pt idx="24">
                  <c:v>2.8327633960365507E-2</c:v>
                </c:pt>
                <c:pt idx="25">
                  <c:v>2.7961679713510532E-2</c:v>
                </c:pt>
                <c:pt idx="26">
                  <c:v>2.759660084428852E-2</c:v>
                </c:pt>
                <c:pt idx="27">
                  <c:v>2.7234759443338353E-2</c:v>
                </c:pt>
                <c:pt idx="28">
                  <c:v>2.6877946233453583E-2</c:v>
                </c:pt>
                <c:pt idx="29">
                  <c:v>2.6527490358973303E-2</c:v>
                </c:pt>
                <c:pt idx="30">
                  <c:v>2.6184346212680305E-2</c:v>
                </c:pt>
                <c:pt idx="31">
                  <c:v>2.5849179475107981E-2</c:v>
                </c:pt>
                <c:pt idx="32">
                  <c:v>2.552241109526087E-2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3-4C20-9F6F-A0300C1F5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953920"/>
        <c:axId val="167955456"/>
      </c:lineChart>
      <c:catAx>
        <c:axId val="16795392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67955456"/>
        <c:crosses val="autoZero"/>
        <c:auto val="1"/>
        <c:lblAlgn val="ctr"/>
        <c:lblOffset val="100"/>
        <c:noMultiLvlLbl val="0"/>
      </c:catAx>
      <c:valAx>
        <c:axId val="167955456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crossAx val="167953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Hoja1!$F$14:$F$15</c:f>
              <c:strCache>
                <c:ptCount val="2"/>
                <c:pt idx="0">
                  <c:v>tipos fwd simples</c:v>
                </c:pt>
                <c:pt idx="1">
                  <c:v>FD</c:v>
                </c:pt>
              </c:strCache>
            </c:strRef>
          </c:tx>
          <c:marker>
            <c:symbol val="none"/>
          </c:marker>
          <c:cat>
            <c:numRef>
              <c:f>Hoja1!$B$17:$B$49</c:f>
              <c:numCache>
                <c:formatCode>0.00</c:formatCode>
                <c:ptCount val="3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</c:numCache>
            </c:numRef>
          </c:cat>
          <c:val>
            <c:numRef>
              <c:f>Hoja1!$M$17:$M$49</c:f>
              <c:numCache>
                <c:formatCode>0.000%</c:formatCode>
                <c:ptCount val="33"/>
                <c:pt idx="0">
                  <c:v>-6.2676100000005341E-3</c:v>
                </c:pt>
                <c:pt idx="1">
                  <c:v>-6.7653105820634774E-3</c:v>
                </c:pt>
                <c:pt idx="2">
                  <c:v>-7.1640029848382778E-3</c:v>
                </c:pt>
                <c:pt idx="3">
                  <c:v>-7.4735121061484848E-3</c:v>
                </c:pt>
                <c:pt idx="4">
                  <c:v>-7.8522280967212293E-3</c:v>
                </c:pt>
                <c:pt idx="5">
                  <c:v>-7.8149218457070797E-3</c:v>
                </c:pt>
                <c:pt idx="6">
                  <c:v>-7.1635069389880445E-3</c:v>
                </c:pt>
                <c:pt idx="7">
                  <c:v>-6.1631211864275892E-3</c:v>
                </c:pt>
                <c:pt idx="8">
                  <c:v>-4.9992473698375122E-3</c:v>
                </c:pt>
                <c:pt idx="9">
                  <c:v>-3.7984992709484064E-3</c:v>
                </c:pt>
                <c:pt idx="10">
                  <c:v>-2.6435417925317552E-3</c:v>
                </c:pt>
                <c:pt idx="11">
                  <c:v>-1.5851258545529236E-3</c:v>
                </c:pt>
                <c:pt idx="12">
                  <c:v>-6.4985149874979711E-4</c:v>
                </c:pt>
                <c:pt idx="13">
                  <c:v>1.5133089526520914E-4</c:v>
                </c:pt>
                <c:pt idx="14">
                  <c:v>8.1950530008305573E-4</c:v>
                </c:pt>
                <c:pt idx="15">
                  <c:v>1.3617803735465411E-3</c:v>
                </c:pt>
                <c:pt idx="16">
                  <c:v>1.7904567704162533E-3</c:v>
                </c:pt>
                <c:pt idx="17">
                  <c:v>2.1188911861462459E-3</c:v>
                </c:pt>
                <c:pt idx="18">
                  <c:v>2.361673495351789E-3</c:v>
                </c:pt>
                <c:pt idx="19">
                  <c:v>2.5324862286864977E-3</c:v>
                </c:pt>
                <c:pt idx="20">
                  <c:v>2.6440556879533E-3</c:v>
                </c:pt>
                <c:pt idx="21">
                  <c:v>2.707831979429452E-3</c:v>
                </c:pt>
                <c:pt idx="22">
                  <c:v>2.7339323053628063E-3</c:v>
                </c:pt>
                <c:pt idx="23">
                  <c:v>2.7312518081084418E-3</c:v>
                </c:pt>
                <c:pt idx="24">
                  <c:v>2.7065182783859807E-3</c:v>
                </c:pt>
                <c:pt idx="25">
                  <c:v>2.66606123601143E-3</c:v>
                </c:pt>
                <c:pt idx="26">
                  <c:v>2.6145876994552023E-3</c:v>
                </c:pt>
                <c:pt idx="27">
                  <c:v>2.5559219099841133E-3</c:v>
                </c:pt>
                <c:pt idx="28">
                  <c:v>2.4934885235226817E-3</c:v>
                </c:pt>
                <c:pt idx="29">
                  <c:v>2.4290116578106489E-3</c:v>
                </c:pt>
                <c:pt idx="30">
                  <c:v>2.3654174387023985E-3</c:v>
                </c:pt>
                <c:pt idx="31">
                  <c:v>2.3028490297602178E-3</c:v>
                </c:pt>
                <c:pt idx="32">
                  <c:v>2.2427583628250622E-3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21-45DF-B167-FD0EBED437A7}"/>
            </c:ext>
          </c:extLst>
        </c:ser>
        <c:ser>
          <c:idx val="1"/>
          <c:order val="1"/>
          <c:tx>
            <c:strRef>
              <c:f>Hoja1!$G$14:$G$15</c:f>
              <c:strCache>
                <c:ptCount val="2"/>
                <c:pt idx="0">
                  <c:v>tipos fwd continuos</c:v>
                </c:pt>
                <c:pt idx="1">
                  <c:v>FD</c:v>
                </c:pt>
              </c:strCache>
            </c:strRef>
          </c:tx>
          <c:marker>
            <c:symbol val="none"/>
          </c:marker>
          <c:cat>
            <c:numRef>
              <c:f>Hoja1!$B$17:$B$49</c:f>
              <c:numCache>
                <c:formatCode>0.00</c:formatCode>
                <c:ptCount val="3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</c:numCache>
            </c:numRef>
          </c:cat>
          <c:val>
            <c:numRef>
              <c:f>Hoja1!$N$17:$N$49</c:f>
              <c:numCache>
                <c:formatCode>0.000%</c:formatCode>
                <c:ptCount val="33"/>
                <c:pt idx="0">
                  <c:v>-6.2725255023024758E-3</c:v>
                </c:pt>
                <c:pt idx="1">
                  <c:v>-6.7710382195913131E-3</c:v>
                </c:pt>
                <c:pt idx="2">
                  <c:v>-7.1704260224399255E-3</c:v>
                </c:pt>
                <c:pt idx="3">
                  <c:v>-7.4805024875222517E-3</c:v>
                </c:pt>
                <c:pt idx="4">
                  <c:v>-7.8832191790652352E-3</c:v>
                </c:pt>
                <c:pt idx="5">
                  <c:v>-7.8456183793632443E-3</c:v>
                </c:pt>
                <c:pt idx="6">
                  <c:v>-7.1892880507166447E-3</c:v>
                </c:pt>
                <c:pt idx="7">
                  <c:v>-6.1821916137523823E-3</c:v>
                </c:pt>
                <c:pt idx="8">
                  <c:v>-5.0117854116067603E-3</c:v>
                </c:pt>
                <c:pt idx="9">
                  <c:v>-3.8057318905135515E-3</c:v>
                </c:pt>
                <c:pt idx="10">
                  <c:v>-2.647042119337209E-3</c:v>
                </c:pt>
                <c:pt idx="11">
                  <c:v>-1.5863834957290518E-3</c:v>
                </c:pt>
                <c:pt idx="12">
                  <c:v>-6.5006274375854073E-4</c:v>
                </c:pt>
                <c:pt idx="13">
                  <c:v>1.5131944590034835E-4</c:v>
                </c:pt>
                <c:pt idx="14">
                  <c:v>8.1916968895883596E-4</c:v>
                </c:pt>
                <c:pt idx="15">
                  <c:v>1.3608539915774751E-3</c:v>
                </c:pt>
                <c:pt idx="16">
                  <c:v>1.7888558133709528E-3</c:v>
                </c:pt>
                <c:pt idx="17">
                  <c:v>2.1166495022478804E-3</c:v>
                </c:pt>
                <c:pt idx="18">
                  <c:v>2.3588891274859761E-3</c:v>
                </c:pt>
                <c:pt idx="19">
                  <c:v>2.5292848891969172E-3</c:v>
                </c:pt>
                <c:pt idx="20">
                  <c:v>2.6405663220779377E-3</c:v>
                </c:pt>
                <c:pt idx="21">
                  <c:v>2.7041724072641438E-3</c:v>
                </c:pt>
                <c:pt idx="22">
                  <c:v>2.7302019099898316E-3</c:v>
                </c:pt>
                <c:pt idx="23">
                  <c:v>2.7275287174800891E-3</c:v>
                </c:pt>
                <c:pt idx="24">
                  <c:v>2.7028622530376085E-3</c:v>
                </c:pt>
                <c:pt idx="25">
                  <c:v>2.6625135988340778E-3</c:v>
                </c:pt>
                <c:pt idx="26">
                  <c:v>2.6111756112113874E-3</c:v>
                </c:pt>
                <c:pt idx="27">
                  <c:v>2.5526610966534642E-3</c:v>
                </c:pt>
                <c:pt idx="28">
                  <c:v>2.4903849391116843E-3</c:v>
                </c:pt>
                <c:pt idx="29">
                  <c:v>2.4260663774431559E-3</c:v>
                </c:pt>
                <c:pt idx="30">
                  <c:v>2.3626242427219075E-3</c:v>
                </c:pt>
                <c:pt idx="31">
                  <c:v>2.3002015366721694E-3</c:v>
                </c:pt>
                <c:pt idx="32">
                  <c:v>2.2402471343063203E-3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21-45DF-B167-FD0EBED43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369536"/>
        <c:axId val="168391808"/>
      </c:lineChart>
      <c:catAx>
        <c:axId val="16836953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68391808"/>
        <c:crosses val="autoZero"/>
        <c:auto val="1"/>
        <c:lblAlgn val="ctr"/>
        <c:lblOffset val="100"/>
        <c:noMultiLvlLbl val="0"/>
      </c:catAx>
      <c:valAx>
        <c:axId val="168391808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crossAx val="168369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image" Target="../media/image1.emf"/><Relationship Id="rId7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emf"/><Relationship Id="rId5" Type="http://schemas.openxmlformats.org/officeDocument/2006/relationships/image" Target="../media/image3.emf"/><Relationship Id="rId4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333373</xdr:colOff>
      <xdr:row>7</xdr:row>
      <xdr:rowOff>28575</xdr:rowOff>
    </xdr:from>
    <xdr:to>
      <xdr:col>21</xdr:col>
      <xdr:colOff>759373</xdr:colOff>
      <xdr:row>22</xdr:row>
      <xdr:rowOff>32025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347383</xdr:colOff>
      <xdr:row>22</xdr:row>
      <xdr:rowOff>91327</xdr:rowOff>
    </xdr:from>
    <xdr:to>
      <xdr:col>22</xdr:col>
      <xdr:colOff>11383</xdr:colOff>
      <xdr:row>37</xdr:row>
      <xdr:rowOff>113827</xdr:rowOff>
    </xdr:to>
    <xdr:graphicFrame macro="">
      <xdr:nvGraphicFramePr>
        <xdr:cNvPr id="8" name="7 Gráfico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</xdr:colOff>
      <xdr:row>1</xdr:row>
      <xdr:rowOff>180975</xdr:rowOff>
    </xdr:from>
    <xdr:to>
      <xdr:col>4</xdr:col>
      <xdr:colOff>117662</xdr:colOff>
      <xdr:row>5</xdr:row>
      <xdr:rowOff>0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1" y="371475"/>
          <a:ext cx="2526926" cy="571500"/>
        </a:xfrm>
        <a:prstGeom prst="rect">
          <a:avLst/>
        </a:prstGeom>
        <a:noFill/>
        <a:ln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38100</xdr:rowOff>
    </xdr:from>
    <xdr:to>
      <xdr:col>3</xdr:col>
      <xdr:colOff>266699</xdr:colOff>
      <xdr:row>8</xdr:row>
      <xdr:rowOff>54679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6" y="990600"/>
          <a:ext cx="1981199" cy="588079"/>
        </a:xfrm>
        <a:prstGeom prst="rect">
          <a:avLst/>
        </a:prstGeom>
        <a:noFill/>
        <a:ln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</xdr:colOff>
      <xdr:row>2</xdr:row>
      <xdr:rowOff>13046</xdr:rowOff>
    </xdr:from>
    <xdr:to>
      <xdr:col>15</xdr:col>
      <xdr:colOff>554131</xdr:colOff>
      <xdr:row>5</xdr:row>
      <xdr:rowOff>43964</xdr:rowOff>
    </xdr:to>
    <xdr:pic>
      <xdr:nvPicPr>
        <xdr:cNvPr id="7" name="6 Imagen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57925" y="394046"/>
          <a:ext cx="5600700" cy="602418"/>
        </a:xfrm>
        <a:prstGeom prst="rect">
          <a:avLst/>
        </a:prstGeom>
        <a:noFill/>
        <a:ln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28576</xdr:colOff>
      <xdr:row>5</xdr:row>
      <xdr:rowOff>114301</xdr:rowOff>
    </xdr:from>
    <xdr:to>
      <xdr:col>11</xdr:col>
      <xdr:colOff>661708</xdr:colOff>
      <xdr:row>8</xdr:row>
      <xdr:rowOff>122590</xdr:rowOff>
    </xdr:to>
    <xdr:pic>
      <xdr:nvPicPr>
        <xdr:cNvPr id="9" name="8 Imagen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1" y="1066801"/>
          <a:ext cx="2847974" cy="579789"/>
        </a:xfrm>
        <a:prstGeom prst="rect">
          <a:avLst/>
        </a:prstGeom>
        <a:noFill/>
        <a:ln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331134</xdr:colOff>
      <xdr:row>38</xdr:row>
      <xdr:rowOff>27454</xdr:rowOff>
    </xdr:from>
    <xdr:to>
      <xdr:col>21</xdr:col>
      <xdr:colOff>757134</xdr:colOff>
      <xdr:row>53</xdr:row>
      <xdr:rowOff>40429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419100</xdr:colOff>
      <xdr:row>54</xdr:row>
      <xdr:rowOff>38100</xdr:rowOff>
    </xdr:from>
    <xdr:to>
      <xdr:col>22</xdr:col>
      <xdr:colOff>83100</xdr:colOff>
      <xdr:row>69</xdr:row>
      <xdr:rowOff>60600</xdr:rowOff>
    </xdr:to>
    <xdr:graphicFrame macro="">
      <xdr:nvGraphicFramePr>
        <xdr:cNvPr id="10" name="9 Gráfico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3:N84"/>
  <sheetViews>
    <sheetView tabSelected="1" zoomScale="60" zoomScaleNormal="60" workbookViewId="0">
      <selection activeCell="F20" sqref="F20"/>
    </sheetView>
  </sheetViews>
  <sheetFormatPr defaultColWidth="11.42578125" defaultRowHeight="14.45"/>
  <cols>
    <col min="1" max="1" width="6.85546875" customWidth="1"/>
    <col min="3" max="3" width="14.28515625" bestFit="1" customWidth="1"/>
    <col min="4" max="7" width="10.42578125" customWidth="1"/>
    <col min="8" max="8" width="15" customWidth="1"/>
    <col min="11" max="14" width="10.42578125" customWidth="1"/>
  </cols>
  <sheetData>
    <row r="13" spans="2:14">
      <c r="B13" s="9">
        <v>40576</v>
      </c>
      <c r="I13" s="9">
        <v>44229</v>
      </c>
    </row>
    <row r="14" spans="2:14" ht="14.65" thickBot="1">
      <c r="D14" s="18" t="s">
        <v>0</v>
      </c>
      <c r="E14" s="18" t="s">
        <v>1</v>
      </c>
      <c r="F14" s="18" t="s">
        <v>2</v>
      </c>
      <c r="G14" s="18" t="s">
        <v>3</v>
      </c>
      <c r="K14" s="18" t="s">
        <v>0</v>
      </c>
      <c r="L14" s="18" t="s">
        <v>1</v>
      </c>
      <c r="M14" s="18" t="s">
        <v>2</v>
      </c>
      <c r="N14" s="18" t="s">
        <v>3</v>
      </c>
    </row>
    <row r="15" spans="2:14" ht="14.65" thickBot="1">
      <c r="B15" s="10" t="s">
        <v>4</v>
      </c>
      <c r="C15" s="13" t="s">
        <v>5</v>
      </c>
      <c r="D15" s="19"/>
      <c r="E15" s="19"/>
      <c r="F15" s="19"/>
      <c r="G15" s="19"/>
      <c r="I15" s="1" t="s">
        <v>4</v>
      </c>
      <c r="J15" s="14" t="s">
        <v>5</v>
      </c>
      <c r="K15" s="19"/>
      <c r="L15" s="19"/>
      <c r="M15" s="19"/>
      <c r="N15" s="19"/>
    </row>
    <row r="16" spans="2:14">
      <c r="B16" s="15">
        <v>0</v>
      </c>
      <c r="C16" s="2">
        <v>1</v>
      </c>
      <c r="D16" s="7"/>
      <c r="I16" s="15">
        <v>0</v>
      </c>
      <c r="J16" s="2">
        <v>1</v>
      </c>
    </row>
    <row r="17" spans="2:14">
      <c r="B17" s="16">
        <f>1/4</f>
        <v>0.25</v>
      </c>
      <c r="C17" s="3">
        <v>0.99836566791388237</v>
      </c>
      <c r="D17" s="7">
        <f>1/B17*(1/C17-1)</f>
        <v>6.54803000000026E-3</v>
      </c>
      <c r="E17" s="7">
        <f>1/B17*LN(1/C17)</f>
        <v>6.5426762548411099E-3</v>
      </c>
      <c r="F17" s="7">
        <f>1/(1+B16*D16)*1/(B17-B16)*(B17*D17-B16*D16)</f>
        <v>6.54803000000026E-3</v>
      </c>
      <c r="G17" s="7">
        <f>(B17*E17-B16*E16)/(B17-B16)</f>
        <v>6.5426762548411099E-3</v>
      </c>
      <c r="H17" s="7"/>
      <c r="I17" s="16">
        <f>1/4</f>
        <v>0.25</v>
      </c>
      <c r="J17" s="3">
        <v>1.0015693615365151</v>
      </c>
      <c r="K17" s="7">
        <f>1/I17*(1/J17-1)</f>
        <v>-6.2676100000005341E-3</v>
      </c>
      <c r="L17" s="7">
        <f>1/I17*LN(1/J17)</f>
        <v>-6.2725255023024758E-3</v>
      </c>
      <c r="M17" s="7">
        <f>1/(1+I16*K16)*1/(I17-I16)*(I17*K17-I16*K16)</f>
        <v>-6.2676100000005341E-3</v>
      </c>
      <c r="N17" s="7">
        <f>(I17*L17-I16*L16)/(I17-I16)</f>
        <v>-6.2725255023024758E-3</v>
      </c>
    </row>
    <row r="18" spans="2:14">
      <c r="B18" s="16">
        <f>1/2</f>
        <v>0.5</v>
      </c>
      <c r="C18" s="3">
        <v>0.99609386274148315</v>
      </c>
      <c r="D18" s="7">
        <f t="shared" ref="D18:D49" si="0">1/B18*(1/C18-1)</f>
        <v>7.8429099999999252E-3</v>
      </c>
      <c r="E18" s="7">
        <f t="shared" ref="E18:E49" si="1">1/B18*LN(1/C18)</f>
        <v>7.8275722750722736E-3</v>
      </c>
      <c r="F18" s="7">
        <f t="shared" ref="F18:F49" si="2">1/(1+B17*D17)*1/(B18-B17)*(B18*D18-B17*D17)</f>
        <v>9.1228558166063858E-3</v>
      </c>
      <c r="G18" s="7">
        <f t="shared" ref="G18:G49" si="3">(B18*E18-B17*E17)/(B18-B17)</f>
        <v>9.1124682953034365E-3</v>
      </c>
      <c r="H18" s="7"/>
      <c r="I18" s="16">
        <f>1/2</f>
        <v>0.5</v>
      </c>
      <c r="J18" s="3">
        <v>1.0032662134190828</v>
      </c>
      <c r="K18" s="7">
        <f t="shared" ref="K18:K49" si="4">1/I18*(1/J18-1)</f>
        <v>-6.5111599999998493E-3</v>
      </c>
      <c r="L18" s="7">
        <f t="shared" ref="L18:L49" si="5">1/I18*LN(1/J18)</f>
        <v>-6.5217818609468944E-3</v>
      </c>
      <c r="M18" s="7">
        <f t="shared" ref="M18:M49" si="6">1/(1+I17*K17)*1/(I18-I17)*(I18*K18-I17*K17)</f>
        <v>-6.7653105820634774E-3</v>
      </c>
      <c r="N18" s="7">
        <f t="shared" ref="N18:N49" si="7">(I18*L18-I17*L17)/(I18-I17)</f>
        <v>-6.7710382195913131E-3</v>
      </c>
    </row>
    <row r="19" spans="2:14">
      <c r="B19" s="16">
        <f>3/4</f>
        <v>0.75</v>
      </c>
      <c r="C19" s="3">
        <v>0.99321697366092865</v>
      </c>
      <c r="D19" s="7">
        <f t="shared" si="0"/>
        <v>9.1058000000000892E-3</v>
      </c>
      <c r="E19" s="7">
        <f t="shared" si="1"/>
        <v>9.0748474961293846E-3</v>
      </c>
      <c r="F19" s="7">
        <f>1/(1+B18*D18)*1/(B19-B18)*(B19*D19-B18*D18)</f>
        <v>1.1586145451986997E-2</v>
      </c>
      <c r="G19" s="7">
        <f>(B19*E19-B18*E18)/(B19-B18)</f>
        <v>1.1569397938243606E-2</v>
      </c>
      <c r="H19" s="7"/>
      <c r="I19" s="16">
        <f>3/4</f>
        <v>0.75</v>
      </c>
      <c r="J19" s="3">
        <v>1.0050662878906851</v>
      </c>
      <c r="K19" s="7">
        <f t="shared" si="4"/>
        <v>-6.721000000000199E-3</v>
      </c>
      <c r="L19" s="7">
        <f t="shared" si="5"/>
        <v>-6.7379965814445709E-3</v>
      </c>
      <c r="M19" s="7">
        <f t="shared" si="6"/>
        <v>-7.1640029848382778E-3</v>
      </c>
      <c r="N19" s="7">
        <f t="shared" si="7"/>
        <v>-7.1704260224399255E-3</v>
      </c>
    </row>
    <row r="20" spans="2:14">
      <c r="B20" s="16">
        <v>1</v>
      </c>
      <c r="C20" s="3">
        <v>0.9897695244460305</v>
      </c>
      <c r="D20" s="7">
        <f t="shared" si="0"/>
        <v>1.0336219999999896E-2</v>
      </c>
      <c r="E20" s="7">
        <f t="shared" si="1"/>
        <v>1.0283166546331823E-2</v>
      </c>
      <c r="F20" s="7">
        <f t="shared" si="2"/>
        <v>1.3932331233688523E-2</v>
      </c>
      <c r="G20" s="7">
        <f t="shared" si="3"/>
        <v>1.390812369693914E-2</v>
      </c>
      <c r="H20" s="7"/>
      <c r="I20" s="16">
        <v>1</v>
      </c>
      <c r="J20" s="3">
        <v>1.0069476467477418</v>
      </c>
      <c r="K20" s="7">
        <f t="shared" si="4"/>
        <v>-6.8997100000000033E-3</v>
      </c>
      <c r="L20" s="7">
        <f t="shared" si="5"/>
        <v>-6.9236230579639915E-3</v>
      </c>
      <c r="M20" s="7">
        <f t="shared" si="6"/>
        <v>-7.4735121061484848E-3</v>
      </c>
      <c r="N20" s="7">
        <f t="shared" si="7"/>
        <v>-7.4805024875222517E-3</v>
      </c>
    </row>
    <row r="21" spans="2:14">
      <c r="B21" s="16">
        <v>2</v>
      </c>
      <c r="C21" s="3">
        <v>0.97100953919771293</v>
      </c>
      <c r="D21" s="7">
        <f t="shared" si="0"/>
        <v>1.4928000000000052E-2</v>
      </c>
      <c r="E21" s="7">
        <f t="shared" si="1"/>
        <v>1.470949332127822E-2</v>
      </c>
      <c r="F21" s="7">
        <f t="shared" si="2"/>
        <v>1.9320083367891344E-2</v>
      </c>
      <c r="G21" s="7">
        <f t="shared" si="3"/>
        <v>1.9135820096224616E-2</v>
      </c>
      <c r="H21" s="7"/>
      <c r="I21" s="16">
        <v>2</v>
      </c>
      <c r="J21" s="3">
        <v>1.0149170065826705</v>
      </c>
      <c r="K21" s="7">
        <f t="shared" si="4"/>
        <v>-7.3488800000000021E-3</v>
      </c>
      <c r="L21" s="7">
        <f t="shared" si="5"/>
        <v>-7.4034211185146134E-3</v>
      </c>
      <c r="M21" s="7">
        <f t="shared" si="6"/>
        <v>-7.8522280967212293E-3</v>
      </c>
      <c r="N21" s="7">
        <f t="shared" si="7"/>
        <v>-7.8832191790652352E-3</v>
      </c>
    </row>
    <row r="22" spans="2:14">
      <c r="B22" s="16">
        <v>3</v>
      </c>
      <c r="C22" s="3">
        <v>0.94609436258131707</v>
      </c>
      <c r="D22" s="7">
        <f t="shared" si="0"/>
        <v>1.8992339999999976E-2</v>
      </c>
      <c r="E22" s="7">
        <f t="shared" si="1"/>
        <v>1.8470988625328637E-2</v>
      </c>
      <c r="F22" s="7">
        <f t="shared" si="2"/>
        <v>2.6334769132771784E-2</v>
      </c>
      <c r="G22" s="7">
        <f t="shared" si="3"/>
        <v>2.5993979233429471E-2</v>
      </c>
      <c r="H22" s="7"/>
      <c r="I22" s="16">
        <v>3</v>
      </c>
      <c r="J22" s="3">
        <v>1.0229109759145587</v>
      </c>
      <c r="K22" s="7">
        <f t="shared" si="4"/>
        <v>-7.4659400000000407E-3</v>
      </c>
      <c r="L22" s="7">
        <f t="shared" si="5"/>
        <v>-7.5508202054641576E-3</v>
      </c>
      <c r="M22" s="7">
        <f t="shared" si="6"/>
        <v>-7.8149218457070797E-3</v>
      </c>
      <c r="N22" s="7">
        <f t="shared" si="7"/>
        <v>-7.8456183793632443E-3</v>
      </c>
    </row>
    <row r="23" spans="2:14">
      <c r="B23" s="16">
        <v>4</v>
      </c>
      <c r="C23" s="3">
        <v>0.91727534000645017</v>
      </c>
      <c r="D23" s="7">
        <f t="shared" si="0"/>
        <v>2.2546300000000019E-2</v>
      </c>
      <c r="E23" s="7">
        <f t="shared" si="1"/>
        <v>2.1586897516290015E-2</v>
      </c>
      <c r="F23" s="7">
        <f t="shared" si="2"/>
        <v>3.1418071889585786E-2</v>
      </c>
      <c r="G23" s="7">
        <f t="shared" si="3"/>
        <v>3.0934624189174149E-2</v>
      </c>
      <c r="H23" s="7"/>
      <c r="I23" s="16">
        <v>4</v>
      </c>
      <c r="J23" s="3">
        <v>1.0302914760524406</v>
      </c>
      <c r="K23" s="7">
        <f t="shared" si="4"/>
        <v>-7.3502199999999906E-3</v>
      </c>
      <c r="L23" s="7">
        <f t="shared" si="5"/>
        <v>-7.4604371667772789E-3</v>
      </c>
      <c r="M23" s="7">
        <f t="shared" si="6"/>
        <v>-7.1635069389880445E-3</v>
      </c>
      <c r="N23" s="7">
        <f t="shared" si="7"/>
        <v>-7.1892880507166447E-3</v>
      </c>
    </row>
    <row r="24" spans="2:14">
      <c r="B24" s="16">
        <v>5</v>
      </c>
      <c r="C24" s="3">
        <v>0.88644387968119931</v>
      </c>
      <c r="D24" s="7">
        <f t="shared" si="0"/>
        <v>2.5620600000000018E-2</v>
      </c>
      <c r="E24" s="7">
        <f t="shared" si="1"/>
        <v>2.4107492192782548E-2</v>
      </c>
      <c r="F24" s="7">
        <f t="shared" si="2"/>
        <v>3.4781062887296578E-2</v>
      </c>
      <c r="G24" s="7">
        <f t="shared" si="3"/>
        <v>3.4189870898752681E-2</v>
      </c>
      <c r="H24" s="7"/>
      <c r="I24" s="16">
        <v>5</v>
      </c>
      <c r="J24" s="3">
        <v>1.0366806646201208</v>
      </c>
      <c r="K24" s="7">
        <f t="shared" si="4"/>
        <v>-7.0765599999999878E-3</v>
      </c>
      <c r="L24" s="7">
        <f t="shared" si="5"/>
        <v>-7.2047880561722996E-3</v>
      </c>
      <c r="M24" s="7">
        <f t="shared" si="6"/>
        <v>-6.1631211864275892E-3</v>
      </c>
      <c r="N24" s="7">
        <f t="shared" si="7"/>
        <v>-6.1821916137523823E-3</v>
      </c>
    </row>
    <row r="25" spans="2:14">
      <c r="B25" s="16">
        <v>6</v>
      </c>
      <c r="C25" s="3">
        <v>0.85505003667309598</v>
      </c>
      <c r="D25" s="7">
        <f t="shared" si="0"/>
        <v>2.825370000000001E-2</v>
      </c>
      <c r="E25" s="7">
        <f t="shared" si="1"/>
        <v>2.6099214888845566E-2</v>
      </c>
      <c r="F25" s="7">
        <f t="shared" si="2"/>
        <v>3.6715796341291518E-2</v>
      </c>
      <c r="G25" s="7">
        <f t="shared" si="3"/>
        <v>3.605782836916066E-2</v>
      </c>
      <c r="H25" s="7"/>
      <c r="I25" s="16">
        <v>6</v>
      </c>
      <c r="J25" s="3">
        <v>1.0418893270982785</v>
      </c>
      <c r="K25" s="7">
        <f t="shared" si="4"/>
        <v>-6.7008599999999934E-3</v>
      </c>
      <c r="L25" s="7">
        <f t="shared" si="5"/>
        <v>-6.8392876154113758E-3</v>
      </c>
      <c r="M25" s="7">
        <f t="shared" si="6"/>
        <v>-4.9992473698375122E-3</v>
      </c>
      <c r="N25" s="7">
        <f t="shared" si="7"/>
        <v>-5.0117854116067603E-3</v>
      </c>
    </row>
    <row r="26" spans="2:14">
      <c r="B26" s="16">
        <v>7</v>
      </c>
      <c r="C26" s="3">
        <v>0.82412124425594713</v>
      </c>
      <c r="D26" s="7">
        <f t="shared" si="0"/>
        <v>3.0487669999999981E-2</v>
      </c>
      <c r="E26" s="7">
        <f>1/B26*LN(1/C26)</f>
        <v>2.7633945544219839E-2</v>
      </c>
      <c r="F26" s="7">
        <f t="shared" si="2"/>
        <v>3.7529420134136661E-2</v>
      </c>
      <c r="G26" s="7">
        <f t="shared" si="3"/>
        <v>3.6842329476465485E-2</v>
      </c>
      <c r="H26" s="7"/>
      <c r="I26" s="16">
        <v>7</v>
      </c>
      <c r="J26" s="3">
        <v>1.0458620332691642</v>
      </c>
      <c r="K26" s="7">
        <f t="shared" si="4"/>
        <v>-6.2644200000000006E-3</v>
      </c>
      <c r="L26" s="7">
        <f t="shared" si="5"/>
        <v>-6.4059225118545445E-3</v>
      </c>
      <c r="M26" s="7">
        <f t="shared" si="6"/>
        <v>-3.7984992709484064E-3</v>
      </c>
      <c r="N26" s="7">
        <f t="shared" si="7"/>
        <v>-3.8057318905135515E-3</v>
      </c>
    </row>
    <row r="27" spans="2:14">
      <c r="B27" s="16">
        <v>8</v>
      </c>
      <c r="C27" s="3">
        <v>0.79432993313521261</v>
      </c>
      <c r="D27" s="7">
        <f t="shared" si="0"/>
        <v>3.2365339999999992E-2</v>
      </c>
      <c r="E27" s="7">
        <f t="shared" si="1"/>
        <v>2.8782046391126193E-2</v>
      </c>
      <c r="F27" s="7">
        <f t="shared" si="2"/>
        <v>3.7504958428481276E-2</v>
      </c>
      <c r="G27" s="7">
        <f t="shared" si="3"/>
        <v>3.6818752319470655E-2</v>
      </c>
      <c r="H27" s="7"/>
      <c r="I27" s="16">
        <v>8</v>
      </c>
      <c r="J27" s="3">
        <v>1.0486341414471554</v>
      </c>
      <c r="K27" s="7">
        <f t="shared" si="4"/>
        <v>-5.7973199999999947E-3</v>
      </c>
      <c r="L27" s="7">
        <f t="shared" si="5"/>
        <v>-5.9360624627898774E-3</v>
      </c>
      <c r="M27" s="7">
        <f t="shared" si="6"/>
        <v>-2.6435417925317552E-3</v>
      </c>
      <c r="N27" s="7">
        <f t="shared" si="7"/>
        <v>-2.647042119337209E-3</v>
      </c>
    </row>
    <row r="28" spans="2:14">
      <c r="B28" s="16">
        <v>9</v>
      </c>
      <c r="C28" s="3">
        <v>0.76607435431882687</v>
      </c>
      <c r="D28" s="7">
        <f t="shared" si="0"/>
        <v>3.3928479999999997E-2</v>
      </c>
      <c r="E28" s="7">
        <f t="shared" si="1"/>
        <v>2.9608449516780877E-2</v>
      </c>
      <c r="F28" s="7">
        <f t="shared" si="2"/>
        <v>3.6883598383227224E-2</v>
      </c>
      <c r="G28" s="7">
        <f t="shared" si="3"/>
        <v>3.6219674522018352E-2</v>
      </c>
      <c r="H28" s="7"/>
      <c r="I28" s="16">
        <v>9</v>
      </c>
      <c r="J28" s="3">
        <v>1.050298997543172</v>
      </c>
      <c r="K28" s="7">
        <f t="shared" si="4"/>
        <v>-5.3211299999999942E-3</v>
      </c>
      <c r="L28" s="7">
        <f t="shared" si="5"/>
        <v>-5.4527647997831188E-3</v>
      </c>
      <c r="M28" s="7">
        <f t="shared" si="6"/>
        <v>-1.5851258545529236E-3</v>
      </c>
      <c r="N28" s="7">
        <f t="shared" si="7"/>
        <v>-1.5863834957290518E-3</v>
      </c>
    </row>
    <row r="29" spans="2:14">
      <c r="B29" s="16">
        <v>10</v>
      </c>
      <c r="C29" s="3">
        <v>0.73955449533023099</v>
      </c>
      <c r="D29" s="7">
        <f t="shared" si="0"/>
        <v>3.5216540000000011E-2</v>
      </c>
      <c r="E29" s="7">
        <f t="shared" si="1"/>
        <v>3.0170730741628439E-2</v>
      </c>
      <c r="F29" s="7">
        <f t="shared" si="2"/>
        <v>3.5859235737258445E-2</v>
      </c>
      <c r="G29" s="7">
        <f t="shared" si="3"/>
        <v>3.5231261765256483E-2</v>
      </c>
      <c r="H29" s="7"/>
      <c r="I29" s="16">
        <v>10</v>
      </c>
      <c r="J29" s="3">
        <v>1.0509819797578768</v>
      </c>
      <c r="K29" s="7">
        <f t="shared" si="4"/>
        <v>-4.8508899999999862E-3</v>
      </c>
      <c r="L29" s="7">
        <f t="shared" si="5"/>
        <v>-4.9724945941806613E-3</v>
      </c>
      <c r="M29" s="7">
        <f t="shared" si="6"/>
        <v>-6.4985149874979711E-4</v>
      </c>
      <c r="N29" s="7">
        <f t="shared" si="7"/>
        <v>-6.5006274375854073E-4</v>
      </c>
    </row>
    <row r="30" spans="2:14">
      <c r="B30" s="16">
        <v>11</v>
      </c>
      <c r="C30" s="3">
        <v>0.71483392552915914</v>
      </c>
      <c r="D30" s="7">
        <f t="shared" si="0"/>
        <v>3.6266030000000012E-2</v>
      </c>
      <c r="E30" s="7">
        <f t="shared" si="1"/>
        <v>3.0518639568603199E-2</v>
      </c>
      <c r="F30" s="7">
        <f t="shared" si="2"/>
        <v>3.4582255987322244E-2</v>
      </c>
      <c r="G30" s="7">
        <f t="shared" si="3"/>
        <v>3.3997727838350811E-2</v>
      </c>
      <c r="H30" s="7"/>
      <c r="I30" s="16">
        <v>11</v>
      </c>
      <c r="J30" s="3">
        <v>1.0508229577789108</v>
      </c>
      <c r="K30" s="7">
        <f t="shared" si="4"/>
        <v>-4.3968099999999984E-3</v>
      </c>
      <c r="L30" s="7">
        <f t="shared" si="5"/>
        <v>-4.5066933178096605E-3</v>
      </c>
      <c r="M30" s="7">
        <f t="shared" si="6"/>
        <v>1.5133089526520914E-4</v>
      </c>
      <c r="N30" s="7">
        <f t="shared" si="7"/>
        <v>1.5131944590034835E-4</v>
      </c>
    </row>
    <row r="31" spans="2:14">
      <c r="B31" s="16">
        <v>12</v>
      </c>
      <c r="C31" s="3">
        <v>0.69188761221171668</v>
      </c>
      <c r="D31" s="7">
        <f t="shared" si="0"/>
        <v>3.7110120000000003E-2</v>
      </c>
      <c r="E31" s="7">
        <f t="shared" si="1"/>
        <v>3.0694312221090914E-2</v>
      </c>
      <c r="F31" s="7">
        <f t="shared" si="2"/>
        <v>3.3164798606657123E-2</v>
      </c>
      <c r="G31" s="7">
        <f t="shared" si="3"/>
        <v>3.2626711398455799E-2</v>
      </c>
      <c r="H31" s="7"/>
      <c r="I31" s="16">
        <v>12</v>
      </c>
      <c r="J31" s="3">
        <v>1.0499625079387664</v>
      </c>
      <c r="K31" s="7">
        <f t="shared" si="4"/>
        <v>-3.9654199999999973E-3</v>
      </c>
      <c r="L31" s="7">
        <f t="shared" si="5"/>
        <v>-4.062871400578952E-3</v>
      </c>
      <c r="M31" s="7">
        <f t="shared" si="6"/>
        <v>8.1950530008305573E-4</v>
      </c>
      <c r="N31" s="7">
        <f t="shared" si="7"/>
        <v>8.1916968895883596E-4</v>
      </c>
    </row>
    <row r="32" spans="2:14">
      <c r="B32" s="16">
        <v>13</v>
      </c>
      <c r="C32" s="3">
        <v>0.67063596871652209</v>
      </c>
      <c r="D32" s="7">
        <f t="shared" si="0"/>
        <v>3.7778610000000004E-2</v>
      </c>
      <c r="E32" s="7">
        <f t="shared" si="1"/>
        <v>3.0732985366897569E-2</v>
      </c>
      <c r="F32" s="7">
        <f t="shared" si="2"/>
        <v>3.1688791664226591E-2</v>
      </c>
      <c r="G32" s="7">
        <f t="shared" si="3"/>
        <v>3.1197063116577384E-2</v>
      </c>
      <c r="H32" s="7"/>
      <c r="I32" s="16">
        <v>13</v>
      </c>
      <c r="J32" s="3">
        <v>1.0485346340531292</v>
      </c>
      <c r="K32" s="7">
        <f t="shared" si="4"/>
        <v>-3.5606199999999887E-3</v>
      </c>
      <c r="L32" s="7">
        <f t="shared" si="5"/>
        <v>-3.6456617550284579E-3</v>
      </c>
      <c r="M32" s="7">
        <f t="shared" si="6"/>
        <v>1.3617803735465411E-3</v>
      </c>
      <c r="N32" s="7">
        <f t="shared" si="7"/>
        <v>1.3608539915774751E-3</v>
      </c>
    </row>
    <row r="33" spans="2:14">
      <c r="B33" s="16">
        <v>14</v>
      </c>
      <c r="C33" s="3">
        <v>0.65096936499110181</v>
      </c>
      <c r="D33" s="7">
        <f t="shared" si="0"/>
        <v>3.829790000000001E-2</v>
      </c>
      <c r="E33" s="7">
        <f t="shared" si="1"/>
        <v>3.066376401901804E-2</v>
      </c>
      <c r="F33" s="7">
        <f t="shared" si="2"/>
        <v>3.0211258444841009E-2</v>
      </c>
      <c r="G33" s="7">
        <f t="shared" si="3"/>
        <v>2.976388649658418E-2</v>
      </c>
      <c r="H33" s="7"/>
      <c r="I33" s="16">
        <v>14</v>
      </c>
      <c r="J33" s="3">
        <v>1.0466606334356661</v>
      </c>
      <c r="K33" s="7">
        <f t="shared" si="4"/>
        <v>-3.1843200000000022E-3</v>
      </c>
      <c r="L33" s="7">
        <f t="shared" si="5"/>
        <v>-3.257481928714214E-3</v>
      </c>
      <c r="M33" s="7">
        <f t="shared" si="6"/>
        <v>1.7904567704162533E-3</v>
      </c>
      <c r="N33" s="7">
        <f t="shared" si="7"/>
        <v>1.7888558133709528E-3</v>
      </c>
    </row>
    <row r="34" spans="2:14">
      <c r="B34" s="16">
        <v>15</v>
      </c>
      <c r="C34" s="3">
        <v>0.63276371416481125</v>
      </c>
      <c r="D34" s="7">
        <f t="shared" si="0"/>
        <v>3.869124999999999E-2</v>
      </c>
      <c r="E34" s="7">
        <f t="shared" si="1"/>
        <v>3.0510547058968746E-2</v>
      </c>
      <c r="F34" s="7">
        <f t="shared" si="2"/>
        <v>2.8771641639281281E-2</v>
      </c>
      <c r="G34" s="7">
        <f t="shared" si="3"/>
        <v>2.8365509618278661E-2</v>
      </c>
      <c r="H34" s="7"/>
      <c r="I34" s="16">
        <v>15</v>
      </c>
      <c r="J34" s="3">
        <v>1.0444475627006677</v>
      </c>
      <c r="K34" s="7">
        <f t="shared" si="4"/>
        <v>-2.8370699999999971E-3</v>
      </c>
      <c r="L34" s="7">
        <f t="shared" si="5"/>
        <v>-2.8992064999834081E-3</v>
      </c>
      <c r="M34" s="7">
        <f t="shared" si="6"/>
        <v>2.1188911861462459E-3</v>
      </c>
      <c r="N34" s="7">
        <f t="shared" si="7"/>
        <v>2.1166495022478804E-3</v>
      </c>
    </row>
    <row r="35" spans="2:14">
      <c r="B35" s="16">
        <v>16</v>
      </c>
      <c r="C35" s="3">
        <v>0.61589145804862722</v>
      </c>
      <c r="D35" s="7">
        <f t="shared" si="0"/>
        <v>3.897892E-2</v>
      </c>
      <c r="E35" s="7">
        <f t="shared" si="1"/>
        <v>3.0292783465060147E-2</v>
      </c>
      <c r="F35" s="7">
        <f t="shared" si="2"/>
        <v>2.7394853258139992E-2</v>
      </c>
      <c r="G35" s="7">
        <f t="shared" si="3"/>
        <v>2.7026329556431139E-2</v>
      </c>
      <c r="H35" s="7"/>
      <c r="I35" s="16">
        <v>16</v>
      </c>
      <c r="J35" s="3">
        <v>1.0419867302573107</v>
      </c>
      <c r="K35" s="7">
        <f t="shared" si="4"/>
        <v>-2.5184300000000021E-3</v>
      </c>
      <c r="L35" s="7">
        <f t="shared" si="5"/>
        <v>-2.5705755232665714E-3</v>
      </c>
      <c r="M35" s="7">
        <f t="shared" si="6"/>
        <v>2.361673495351789E-3</v>
      </c>
      <c r="N35" s="7">
        <f t="shared" si="7"/>
        <v>2.3588891274859761E-3</v>
      </c>
    </row>
    <row r="36" spans="2:14">
      <c r="B36" s="16">
        <v>17</v>
      </c>
      <c r="C36" s="3">
        <v>0.60022778884677841</v>
      </c>
      <c r="D36" s="7">
        <f t="shared" si="0"/>
        <v>3.9178480000000022E-2</v>
      </c>
      <c r="E36" s="7">
        <f t="shared" si="1"/>
        <v>3.0026238102124916E-2</v>
      </c>
      <c r="F36" s="7">
        <f t="shared" si="2"/>
        <v>2.6096207961220155E-2</v>
      </c>
      <c r="G36" s="7">
        <f t="shared" si="3"/>
        <v>2.5761512295161215E-2</v>
      </c>
      <c r="H36" s="7"/>
      <c r="I36" s="16">
        <v>17</v>
      </c>
      <c r="J36" s="3">
        <v>1.0393545790990202</v>
      </c>
      <c r="K36" s="7">
        <f t="shared" si="4"/>
        <v>-2.2273200000000066E-3</v>
      </c>
      <c r="L36" s="7">
        <f t="shared" si="5"/>
        <v>-2.270583734298131E-3</v>
      </c>
      <c r="M36" s="7">
        <f t="shared" si="6"/>
        <v>2.5324862286864977E-3</v>
      </c>
      <c r="N36" s="7">
        <f t="shared" si="7"/>
        <v>2.5292848891969172E-3</v>
      </c>
    </row>
    <row r="37" spans="2:14">
      <c r="B37" s="16">
        <v>18</v>
      </c>
      <c r="C37" s="3">
        <v>0.5856544733249146</v>
      </c>
      <c r="D37" s="7">
        <f t="shared" si="0"/>
        <v>3.9305079999999992E-2</v>
      </c>
      <c r="E37" s="7">
        <f t="shared" si="1"/>
        <v>2.9723627737393465E-2</v>
      </c>
      <c r="F37" s="7">
        <f t="shared" si="2"/>
        <v>2.4883811506001462E-2</v>
      </c>
      <c r="G37" s="7">
        <f t="shared" si="3"/>
        <v>2.4579251536958835E-2</v>
      </c>
      <c r="H37" s="7"/>
      <c r="I37" s="16">
        <v>18</v>
      </c>
      <c r="J37" s="3">
        <v>1.0366137147104297</v>
      </c>
      <c r="K37" s="7">
        <f t="shared" si="4"/>
        <v>-1.9622499999999987E-3</v>
      </c>
      <c r="L37" s="7">
        <f t="shared" si="5"/>
        <v>-1.9977420644994603E-3</v>
      </c>
      <c r="M37" s="7">
        <f t="shared" si="6"/>
        <v>2.6440556879533E-3</v>
      </c>
      <c r="N37" s="7">
        <f t="shared" si="7"/>
        <v>2.6405663220779377E-3</v>
      </c>
    </row>
    <row r="38" spans="2:14">
      <c r="B38" s="16">
        <v>19</v>
      </c>
      <c r="C38" s="3">
        <v>0.5720621776898005</v>
      </c>
      <c r="D38" s="7">
        <f t="shared" si="0"/>
        <v>3.9371669999999991E-2</v>
      </c>
      <c r="E38" s="7">
        <f t="shared" si="1"/>
        <v>2.9395136381847639E-2</v>
      </c>
      <c r="F38" s="7">
        <f t="shared" si="2"/>
        <v>2.3760171822589056E-2</v>
      </c>
      <c r="G38" s="7">
        <f t="shared" si="3"/>
        <v>2.3482291982022785E-2</v>
      </c>
      <c r="H38" s="7"/>
      <c r="I38" s="16">
        <v>19</v>
      </c>
      <c r="J38" s="3">
        <v>1.0338143192360103</v>
      </c>
      <c r="K38" s="7">
        <f t="shared" si="4"/>
        <v>-1.721489999999998E-3</v>
      </c>
      <c r="L38" s="7">
        <f t="shared" si="5"/>
        <v>-1.7502728817750601E-3</v>
      </c>
      <c r="M38" s="7">
        <f t="shared" si="6"/>
        <v>2.707831979429452E-3</v>
      </c>
      <c r="N38" s="7">
        <f t="shared" si="7"/>
        <v>2.7041724072641438E-3</v>
      </c>
    </row>
    <row r="39" spans="2:14">
      <c r="B39" s="16">
        <v>20</v>
      </c>
      <c r="C39" s="3">
        <v>0.55935112584516555</v>
      </c>
      <c r="D39" s="7">
        <f t="shared" si="0"/>
        <v>3.938929E-2</v>
      </c>
      <c r="E39" s="7">
        <f t="shared" si="1"/>
        <v>2.9048893545858597E-2</v>
      </c>
      <c r="F39" s="7">
        <f t="shared" si="2"/>
        <v>2.2724637990902137E-2</v>
      </c>
      <c r="G39" s="7">
        <f t="shared" si="3"/>
        <v>2.2470279662066717E-2</v>
      </c>
      <c r="H39" s="7"/>
      <c r="I39" s="16">
        <v>20</v>
      </c>
      <c r="J39" s="3">
        <v>1.0309956469301795</v>
      </c>
      <c r="K39" s="7">
        <f t="shared" si="4"/>
        <v>-1.5031899999999989E-3</v>
      </c>
      <c r="L39" s="7">
        <f t="shared" si="5"/>
        <v>-1.5262491421868156E-3</v>
      </c>
      <c r="M39" s="7">
        <f t="shared" si="6"/>
        <v>2.7339323053628063E-3</v>
      </c>
      <c r="N39" s="7">
        <f t="shared" si="7"/>
        <v>2.7302019099898316E-3</v>
      </c>
    </row>
    <row r="40" spans="2:14">
      <c r="B40" s="16">
        <v>21</v>
      </c>
      <c r="C40" s="3">
        <v>0.54743109119444888</v>
      </c>
      <c r="D40" s="7">
        <f t="shared" si="0"/>
        <v>3.9367329999999985E-2</v>
      </c>
      <c r="E40" s="7">
        <f t="shared" si="1"/>
        <v>2.8691366002127482E-2</v>
      </c>
      <c r="F40" s="7">
        <f t="shared" si="2"/>
        <v>2.1774493342546813E-2</v>
      </c>
      <c r="G40" s="7">
        <f t="shared" si="3"/>
        <v>2.1540815127505164E-2</v>
      </c>
      <c r="H40" s="7"/>
      <c r="I40" s="16">
        <v>21</v>
      </c>
      <c r="J40" s="3">
        <v>1.0281874082124249</v>
      </c>
      <c r="K40" s="7">
        <f t="shared" si="4"/>
        <v>-1.305460000000007E-3</v>
      </c>
      <c r="L40" s="7">
        <f t="shared" si="5"/>
        <v>-1.3236882917264869E-3</v>
      </c>
      <c r="M40" s="7">
        <f t="shared" si="6"/>
        <v>2.7312518081084418E-3</v>
      </c>
      <c r="N40" s="7">
        <f t="shared" si="7"/>
        <v>2.7275287174800891E-3</v>
      </c>
    </row>
    <row r="41" spans="2:14">
      <c r="B41" s="16">
        <v>22</v>
      </c>
      <c r="C41" s="3">
        <v>0.53622150529645285</v>
      </c>
      <c r="D41" s="7">
        <f t="shared" si="0"/>
        <v>3.9313679999999997E-2</v>
      </c>
      <c r="E41" s="7">
        <f t="shared" si="1"/>
        <v>2.8327633960365507E-2</v>
      </c>
      <c r="F41" s="7">
        <f t="shared" si="2"/>
        <v>2.0904767502375281E-2</v>
      </c>
      <c r="G41" s="7">
        <f t="shared" si="3"/>
        <v>2.0689261083364108E-2</v>
      </c>
      <c r="H41" s="7"/>
      <c r="I41" s="16">
        <v>22</v>
      </c>
      <c r="J41" s="3">
        <v>1.0254121115895296</v>
      </c>
      <c r="K41" s="7">
        <f t="shared" si="4"/>
        <v>-1.1264699999999955E-3</v>
      </c>
      <c r="L41" s="7">
        <f t="shared" si="5"/>
        <v>-1.1406632669644825E-3</v>
      </c>
      <c r="M41" s="7">
        <f t="shared" si="6"/>
        <v>2.7065182783859807E-3</v>
      </c>
      <c r="N41" s="7">
        <f t="shared" si="7"/>
        <v>2.7028622530376085E-3</v>
      </c>
    </row>
    <row r="42" spans="2:14">
      <c r="B42" s="16">
        <v>23</v>
      </c>
      <c r="C42" s="3">
        <v>0.52565055379861525</v>
      </c>
      <c r="D42" s="7">
        <f t="shared" si="0"/>
        <v>3.923498000000001E-2</v>
      </c>
      <c r="E42" s="7">
        <f t="shared" si="1"/>
        <v>2.7961679713510532E-2</v>
      </c>
      <c r="F42" s="7">
        <f t="shared" si="2"/>
        <v>2.0110226121606112E-2</v>
      </c>
      <c r="G42" s="7">
        <f t="shared" si="3"/>
        <v>1.9910686282701096E-2</v>
      </c>
      <c r="H42" s="7"/>
      <c r="I42" s="16">
        <v>23</v>
      </c>
      <c r="J42" s="3">
        <v>1.0226855692367591</v>
      </c>
      <c r="K42" s="7">
        <f t="shared" si="4"/>
        <v>-9.6445000000000558E-4</v>
      </c>
      <c r="L42" s="7">
        <f t="shared" si="5"/>
        <v>-9.7530775106019723E-4</v>
      </c>
      <c r="M42" s="7">
        <f t="shared" si="6"/>
        <v>2.66606123601143E-3</v>
      </c>
      <c r="N42" s="7">
        <f t="shared" si="7"/>
        <v>2.6625135988340778E-3</v>
      </c>
    </row>
    <row r="43" spans="2:14">
      <c r="B43" s="16">
        <v>24</v>
      </c>
      <c r="C43" s="3">
        <v>0.51565444386874493</v>
      </c>
      <c r="D43" s="7">
        <f t="shared" si="0"/>
        <v>3.9136799999999999E-2</v>
      </c>
      <c r="E43" s="7">
        <f t="shared" si="1"/>
        <v>2.759660084428852E-2</v>
      </c>
      <c r="F43" s="7">
        <f t="shared" si="2"/>
        <v>1.9385288052350697E-2</v>
      </c>
      <c r="G43" s="7">
        <f t="shared" si="3"/>
        <v>1.9199786852182155E-2</v>
      </c>
      <c r="H43" s="7"/>
      <c r="I43" s="16">
        <v>24</v>
      </c>
      <c r="J43" s="3">
        <v>1.0200186410446688</v>
      </c>
      <c r="K43" s="7">
        <f t="shared" si="4"/>
        <v>-8.1773999999999736E-4</v>
      </c>
      <c r="L43" s="7">
        <f t="shared" si="5"/>
        <v>-8.258709442988812E-4</v>
      </c>
      <c r="M43" s="7">
        <f t="shared" si="6"/>
        <v>2.6145876994552023E-3</v>
      </c>
      <c r="N43" s="7">
        <f t="shared" si="7"/>
        <v>2.6111756112113874E-3</v>
      </c>
    </row>
    <row r="44" spans="2:14">
      <c r="B44" s="16">
        <v>25</v>
      </c>
      <c r="C44" s="3">
        <v>0.50617694047675543</v>
      </c>
      <c r="D44" s="7">
        <f t="shared" si="0"/>
        <v>3.9023749999999996E-2</v>
      </c>
      <c r="E44" s="7">
        <f t="shared" si="1"/>
        <v>2.7234759443338353E-2</v>
      </c>
      <c r="F44" s="7">
        <f t="shared" si="2"/>
        <v>1.8723696466818224E-2</v>
      </c>
      <c r="G44" s="7">
        <f t="shared" si="3"/>
        <v>1.8550565820534382E-2</v>
      </c>
      <c r="H44" s="7"/>
      <c r="I44" s="16">
        <v>25</v>
      </c>
      <c r="J44" s="3">
        <v>1.0174181995767539</v>
      </c>
      <c r="K44" s="7">
        <f t="shared" si="4"/>
        <v>-6.8479999999999659E-4</v>
      </c>
      <c r="L44" s="7">
        <f t="shared" si="5"/>
        <v>-6.9072966266078741E-4</v>
      </c>
      <c r="M44" s="7">
        <f t="shared" si="6"/>
        <v>2.5559219099841133E-3</v>
      </c>
      <c r="N44" s="7">
        <f t="shared" si="7"/>
        <v>2.5526610966534642E-3</v>
      </c>
    </row>
    <row r="45" spans="2:14">
      <c r="B45" s="16">
        <v>26</v>
      </c>
      <c r="C45" s="3">
        <v>0.49716833795769499</v>
      </c>
      <c r="D45" s="7">
        <f t="shared" si="0"/>
        <v>3.8899659999999989E-2</v>
      </c>
      <c r="E45" s="7">
        <f t="shared" si="1"/>
        <v>2.6877946233453583E-2</v>
      </c>
      <c r="F45" s="7">
        <f t="shared" si="2"/>
        <v>1.8119823470791857E-2</v>
      </c>
      <c r="G45" s="7">
        <f t="shared" si="3"/>
        <v>1.7957615986334385E-2</v>
      </c>
      <c r="H45" s="7"/>
      <c r="I45" s="16">
        <v>26</v>
      </c>
      <c r="J45" s="3">
        <v>1.0148875890208648</v>
      </c>
      <c r="K45" s="7">
        <f t="shared" si="4"/>
        <v>-5.6419999999999767E-4</v>
      </c>
      <c r="L45" s="7">
        <f t="shared" si="5"/>
        <v>-5.6837910105415391E-4</v>
      </c>
      <c r="M45" s="7">
        <f t="shared" si="6"/>
        <v>2.4934885235226817E-3</v>
      </c>
      <c r="N45" s="7">
        <f t="shared" si="7"/>
        <v>2.4903849391116843E-3</v>
      </c>
    </row>
    <row r="46" spans="2:14">
      <c r="B46" s="16">
        <v>27</v>
      </c>
      <c r="C46" s="3">
        <v>0.48858479523237786</v>
      </c>
      <c r="D46" s="7">
        <f t="shared" si="0"/>
        <v>3.8767689999999994E-2</v>
      </c>
      <c r="E46" s="7">
        <f t="shared" si="1"/>
        <v>2.6527490358973303E-2</v>
      </c>
      <c r="F46" s="7">
        <f t="shared" si="2"/>
        <v>1.7568174059192091E-2</v>
      </c>
      <c r="G46" s="7">
        <f t="shared" si="3"/>
        <v>1.7415637622485991E-2</v>
      </c>
      <c r="H46" s="7"/>
      <c r="I46" s="16">
        <v>27</v>
      </c>
      <c r="J46" s="3">
        <v>1.0124283886621062</v>
      </c>
      <c r="K46" s="7">
        <f t="shared" si="4"/>
        <v>-4.5466000000000175E-4</v>
      </c>
      <c r="L46" s="7">
        <f t="shared" si="5"/>
        <v>-4.5747371296166092E-4</v>
      </c>
      <c r="M46" s="7">
        <f t="shared" si="6"/>
        <v>2.4290116578106489E-3</v>
      </c>
      <c r="N46" s="7">
        <f t="shared" si="7"/>
        <v>2.4260663774431559E-3</v>
      </c>
    </row>
    <row r="47" spans="2:14">
      <c r="B47" s="16">
        <v>28</v>
      </c>
      <c r="C47" s="3">
        <v>0.48038774746838547</v>
      </c>
      <c r="D47" s="7">
        <f t="shared" si="0"/>
        <v>3.8630419999999992E-2</v>
      </c>
      <c r="E47" s="7">
        <f t="shared" si="1"/>
        <v>2.6184346212680305E-2</v>
      </c>
      <c r="F47" s="7">
        <f t="shared" si="2"/>
        <v>1.7063398904718863E-2</v>
      </c>
      <c r="G47" s="7">
        <f t="shared" si="3"/>
        <v>1.6919454262769307E-2</v>
      </c>
      <c r="H47" s="7"/>
      <c r="I47" s="16">
        <v>28</v>
      </c>
      <c r="J47" s="3">
        <v>1.0100392242672509</v>
      </c>
      <c r="K47" s="7">
        <f t="shared" si="4"/>
        <v>-3.5498000000000072E-4</v>
      </c>
      <c r="L47" s="7">
        <f t="shared" si="5"/>
        <v>-3.5675592883010495E-4</v>
      </c>
      <c r="M47" s="7">
        <f t="shared" si="6"/>
        <v>2.3654174387023985E-3</v>
      </c>
      <c r="N47" s="7">
        <f t="shared" si="7"/>
        <v>2.3626242427219075E-3</v>
      </c>
    </row>
    <row r="48" spans="2:14">
      <c r="B48" s="16">
        <v>29</v>
      </c>
      <c r="C48" s="3">
        <v>0.47254315410571668</v>
      </c>
      <c r="D48" s="7">
        <f t="shared" si="0"/>
        <v>3.8489960000000004E-2</v>
      </c>
      <c r="E48" s="7">
        <f t="shared" si="1"/>
        <v>2.5849179475107981E-2</v>
      </c>
      <c r="F48" s="7">
        <f t="shared" si="2"/>
        <v>1.6600797820284962E-2</v>
      </c>
      <c r="G48" s="7">
        <f t="shared" si="3"/>
        <v>1.6464510823082978E-2</v>
      </c>
      <c r="H48" s="7"/>
      <c r="I48" s="16">
        <v>29</v>
      </c>
      <c r="J48" s="3">
        <v>1.0077186004658967</v>
      </c>
      <c r="K48" s="7">
        <f t="shared" si="4"/>
        <v>-2.641200000000056E-4</v>
      </c>
      <c r="L48" s="7">
        <f t="shared" si="5"/>
        <v>-2.6513670588175064E-4</v>
      </c>
      <c r="M48" s="7">
        <f t="shared" si="6"/>
        <v>2.3028490297602178E-3</v>
      </c>
      <c r="N48" s="7">
        <f t="shared" si="7"/>
        <v>2.3002015366721694E-3</v>
      </c>
    </row>
    <row r="49" spans="1:14" ht="14.65" thickBot="1">
      <c r="B49" s="17">
        <v>30</v>
      </c>
      <c r="C49" s="4">
        <v>0.46502117683188238</v>
      </c>
      <c r="D49" s="7">
        <f t="shared" si="0"/>
        <v>3.8347989999999992E-2</v>
      </c>
      <c r="E49" s="7">
        <f t="shared" si="1"/>
        <v>2.552241109526087E-2</v>
      </c>
      <c r="F49" s="7">
        <f t="shared" si="2"/>
        <v>1.6175558552151043E-2</v>
      </c>
      <c r="G49" s="7">
        <f t="shared" si="3"/>
        <v>1.6046128079694633E-2</v>
      </c>
      <c r="H49" s="7"/>
      <c r="I49" s="17">
        <v>30</v>
      </c>
      <c r="J49" s="4">
        <v>1.0054635885940613</v>
      </c>
      <c r="K49" s="7">
        <f t="shared" si="4"/>
        <v>-1.8112999999999972E-4</v>
      </c>
      <c r="L49" s="7">
        <f t="shared" si="5"/>
        <v>-1.8162391120881495E-4</v>
      </c>
      <c r="M49" s="7">
        <f t="shared" si="6"/>
        <v>2.2427583628250622E-3</v>
      </c>
      <c r="N49" s="7">
        <f t="shared" si="7"/>
        <v>2.2402471343063203E-3</v>
      </c>
    </row>
    <row r="52" spans="1:14" ht="14.65">
      <c r="A52" s="11"/>
    </row>
    <row r="53" spans="1:14" ht="14.65">
      <c r="A53" s="12"/>
    </row>
    <row r="54" spans="1:14" ht="14.65">
      <c r="A54" s="11"/>
    </row>
    <row r="55" spans="1:14" ht="14.65">
      <c r="A55" s="12"/>
    </row>
    <row r="56" spans="1:14" ht="14.65">
      <c r="A56" s="11"/>
    </row>
    <row r="57" spans="1:14" ht="14.65">
      <c r="A57" s="12"/>
    </row>
    <row r="58" spans="1:14" ht="14.65">
      <c r="A58" s="11"/>
    </row>
    <row r="59" spans="1:14" ht="14.65">
      <c r="A59" s="12"/>
    </row>
    <row r="60" spans="1:14" ht="14.65">
      <c r="A60" s="11"/>
    </row>
    <row r="61" spans="1:14" ht="14.65">
      <c r="A61" s="12"/>
    </row>
    <row r="62" spans="1:14" ht="14.65">
      <c r="A62" s="11"/>
    </row>
    <row r="63" spans="1:14" ht="14.65">
      <c r="A63" s="12"/>
    </row>
    <row r="64" spans="1:14" ht="14.65">
      <c r="A64" s="11"/>
    </row>
    <row r="65" spans="1:1" ht="14.65">
      <c r="A65" s="12"/>
    </row>
    <row r="66" spans="1:1" ht="14.65">
      <c r="A66" s="11"/>
    </row>
    <row r="67" spans="1:1" ht="14.65">
      <c r="A67" s="12"/>
    </row>
    <row r="68" spans="1:1" ht="14.65">
      <c r="A68" s="11"/>
    </row>
    <row r="69" spans="1:1" ht="14.65">
      <c r="A69" s="12"/>
    </row>
    <row r="70" spans="1:1" ht="14.65">
      <c r="A70" s="11"/>
    </row>
    <row r="71" spans="1:1" ht="14.65">
      <c r="A71" s="12"/>
    </row>
    <row r="72" spans="1:1" ht="14.65">
      <c r="A72" s="11"/>
    </row>
    <row r="73" spans="1:1" ht="14.65">
      <c r="A73" s="12"/>
    </row>
    <row r="74" spans="1:1" ht="14.65">
      <c r="A74" s="11"/>
    </row>
    <row r="75" spans="1:1" ht="14.65">
      <c r="A75" s="12"/>
    </row>
    <row r="76" spans="1:1" ht="14.65">
      <c r="A76" s="11"/>
    </row>
    <row r="77" spans="1:1" ht="14.65">
      <c r="A77" s="12"/>
    </row>
    <row r="78" spans="1:1" ht="14.65">
      <c r="A78" s="11"/>
    </row>
    <row r="79" spans="1:1" ht="14.65">
      <c r="A79" s="12"/>
    </row>
    <row r="80" spans="1:1" ht="14.65">
      <c r="A80" s="11"/>
    </row>
    <row r="81" spans="1:1" ht="14.65">
      <c r="A81" s="12"/>
    </row>
    <row r="82" spans="1:1" ht="14.65">
      <c r="A82" s="11"/>
    </row>
    <row r="83" spans="1:1" ht="14.65">
      <c r="A83" s="12"/>
    </row>
    <row r="84" spans="1:1" ht="14.65">
      <c r="A84" s="11"/>
    </row>
  </sheetData>
  <mergeCells count="8">
    <mergeCell ref="M14:M15"/>
    <mergeCell ref="N14:N15"/>
    <mergeCell ref="D14:D15"/>
    <mergeCell ref="E14:E15"/>
    <mergeCell ref="F14:F15"/>
    <mergeCell ref="G14:G15"/>
    <mergeCell ref="K14:K15"/>
    <mergeCell ref="L14:L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5:H50"/>
  <sheetViews>
    <sheetView workbookViewId="0">
      <selection activeCell="B20" sqref="B20"/>
    </sheetView>
  </sheetViews>
  <sheetFormatPr defaultColWidth="11.42578125" defaultRowHeight="14.45"/>
  <sheetData>
    <row r="15" spans="4:7">
      <c r="D15" s="8">
        <v>40576</v>
      </c>
      <c r="G15" s="8">
        <v>44229</v>
      </c>
    </row>
    <row r="16" spans="4:7" ht="14.65" thickBot="1"/>
    <row r="17" spans="3:8" ht="15" thickBot="1">
      <c r="C17">
        <f t="shared" ref="C17:C50" si="0">D17/100</f>
        <v>6.5480299999999998E-3</v>
      </c>
      <c r="D17" s="5">
        <v>0.65480300000000002</v>
      </c>
      <c r="E17" s="7">
        <f>1/(1+C17*Hoja1!B17)</f>
        <v>0.99836566791388237</v>
      </c>
      <c r="F17" s="7">
        <f t="shared" ref="F17:F50" si="1">G17/100</f>
        <v>-6.2676099999999998E-3</v>
      </c>
      <c r="G17" s="5">
        <v>-0.62676100000000001</v>
      </c>
      <c r="H17" s="7">
        <f>1/(1+F17*Hoja1!B17)</f>
        <v>1.0015693615365151</v>
      </c>
    </row>
    <row r="18" spans="3:8" ht="15" thickBot="1">
      <c r="C18">
        <f t="shared" si="0"/>
        <v>7.8429099999999998E-3</v>
      </c>
      <c r="D18" s="6">
        <v>0.78429099999999996</v>
      </c>
      <c r="E18" s="7">
        <f>1/(1+C18*Hoja1!B18)</f>
        <v>0.99609386274148315</v>
      </c>
      <c r="F18" s="7">
        <f t="shared" si="1"/>
        <v>-6.5111600000000002E-3</v>
      </c>
      <c r="G18" s="6">
        <v>-0.65111600000000003</v>
      </c>
      <c r="H18" s="7">
        <f>1/(1+F18*Hoja1!B18)</f>
        <v>1.0032662134190828</v>
      </c>
    </row>
    <row r="19" spans="3:8" ht="15" thickBot="1">
      <c r="C19">
        <f t="shared" si="0"/>
        <v>9.105799999999999E-3</v>
      </c>
      <c r="D19" s="5">
        <v>0.91057999999999995</v>
      </c>
      <c r="E19" s="7">
        <f>1/(1+C19*Hoja1!B19)</f>
        <v>0.99321697366092865</v>
      </c>
      <c r="F19" s="7">
        <f t="shared" si="1"/>
        <v>-6.7210000000000004E-3</v>
      </c>
      <c r="G19" s="5">
        <v>-0.67210000000000003</v>
      </c>
      <c r="H19" s="7">
        <f>1/(1+F19*Hoja1!B19)</f>
        <v>1.0050662878906851</v>
      </c>
    </row>
    <row r="20" spans="3:8" ht="15" thickBot="1">
      <c r="C20">
        <f t="shared" si="0"/>
        <v>1.033622E-2</v>
      </c>
      <c r="D20" s="5">
        <v>1.033622</v>
      </c>
      <c r="E20" s="7">
        <f>1/(1+C20*Hoja1!B20)</f>
        <v>0.9897695244460305</v>
      </c>
      <c r="F20" s="7">
        <f t="shared" si="1"/>
        <v>-6.8997099999999999E-3</v>
      </c>
      <c r="G20" s="6">
        <v>-0.689971</v>
      </c>
      <c r="H20" s="7">
        <f>1/(1+F20*Hoja1!B20)</f>
        <v>1.0069476467477418</v>
      </c>
    </row>
    <row r="21" spans="3:8" ht="15" thickBot="1">
      <c r="C21">
        <f t="shared" si="0"/>
        <v>1.4927999999999999E-2</v>
      </c>
      <c r="D21" s="5">
        <v>1.4927999999999999</v>
      </c>
      <c r="E21" s="7">
        <f>1/(1+C21*Hoja1!B21)</f>
        <v>0.97100953919771293</v>
      </c>
      <c r="F21" s="7">
        <f t="shared" si="1"/>
        <v>-7.3488799999999995E-3</v>
      </c>
      <c r="G21" s="5">
        <v>-0.73488799999999999</v>
      </c>
      <c r="H21" s="7">
        <f>1/(1+F21*Hoja1!B21)</f>
        <v>1.0149170065826705</v>
      </c>
    </row>
    <row r="22" spans="3:8" ht="15" thickBot="1">
      <c r="C22">
        <f t="shared" si="0"/>
        <v>1.899234E-2</v>
      </c>
      <c r="D22" s="5">
        <v>1.8992340000000001</v>
      </c>
      <c r="E22" s="7">
        <f>1/(1+C22*Hoja1!B22)</f>
        <v>0.94609436258131707</v>
      </c>
      <c r="F22" s="7">
        <f t="shared" si="1"/>
        <v>-7.4659399999999999E-3</v>
      </c>
      <c r="G22" s="6">
        <v>-0.74659399999999998</v>
      </c>
      <c r="H22" s="7">
        <f>1/(1+F22*Hoja1!B22)</f>
        <v>1.0229109759145587</v>
      </c>
    </row>
    <row r="23" spans="3:8" ht="15" thickBot="1">
      <c r="C23">
        <f t="shared" si="0"/>
        <v>2.2546300000000002E-2</v>
      </c>
      <c r="D23" s="5">
        <v>2.2546300000000001</v>
      </c>
      <c r="E23" s="7">
        <f>1/(1+C23*Hoja1!B23)</f>
        <v>0.91727534000645017</v>
      </c>
      <c r="F23" s="7">
        <f t="shared" si="1"/>
        <v>-7.3502199999999993E-3</v>
      </c>
      <c r="G23" s="5">
        <v>-0.73502199999999995</v>
      </c>
      <c r="H23" s="7">
        <f>1/(1+F23*Hoja1!B23)</f>
        <v>1.0302914760524406</v>
      </c>
    </row>
    <row r="24" spans="3:8" ht="15" thickBot="1">
      <c r="C24">
        <f t="shared" si="0"/>
        <v>2.5620599999999997E-2</v>
      </c>
      <c r="D24" s="5">
        <v>2.5620599999999998</v>
      </c>
      <c r="E24" s="7">
        <f>1/(1+C24*Hoja1!B24)</f>
        <v>0.88644387968119931</v>
      </c>
      <c r="F24" s="7">
        <f t="shared" si="1"/>
        <v>-7.0765599999999991E-3</v>
      </c>
      <c r="G24" s="6">
        <v>-0.70765599999999995</v>
      </c>
      <c r="H24" s="7">
        <f>1/(1+F24*Hoja1!B24)</f>
        <v>1.0366806646201208</v>
      </c>
    </row>
    <row r="25" spans="3:8" ht="15" thickBot="1">
      <c r="C25">
        <f t="shared" si="0"/>
        <v>2.82537E-2</v>
      </c>
      <c r="D25" s="5">
        <v>2.8253699999999999</v>
      </c>
      <c r="E25" s="7">
        <f>1/(1+C25*Hoja1!B25)</f>
        <v>0.85505003667309598</v>
      </c>
      <c r="F25" s="7">
        <f t="shared" si="1"/>
        <v>-6.7008599999999995E-3</v>
      </c>
      <c r="G25" s="5">
        <v>-0.67008599999999996</v>
      </c>
      <c r="H25" s="7">
        <f>1/(1+F25*Hoja1!B25)</f>
        <v>1.0418893270982785</v>
      </c>
    </row>
    <row r="26" spans="3:8" ht="15" thickBot="1">
      <c r="C26">
        <f t="shared" si="0"/>
        <v>3.0487669999999998E-2</v>
      </c>
      <c r="D26" s="5">
        <v>3.0487669999999998</v>
      </c>
      <c r="E26" s="7">
        <f>1/(1+C26*Hoja1!B26)</f>
        <v>0.82412124425594713</v>
      </c>
      <c r="F26" s="7">
        <f t="shared" si="1"/>
        <v>-6.2644200000000006E-3</v>
      </c>
      <c r="G26" s="6">
        <v>-0.62644200000000005</v>
      </c>
      <c r="H26" s="7">
        <f>1/(1+F26*Hoja1!B26)</f>
        <v>1.0458620332691642</v>
      </c>
    </row>
    <row r="27" spans="3:8" ht="15" thickBot="1">
      <c r="C27">
        <f t="shared" si="0"/>
        <v>3.2365339999999999E-2</v>
      </c>
      <c r="D27" s="5">
        <v>3.2365339999999998</v>
      </c>
      <c r="E27" s="7">
        <f>1/(1+C27*Hoja1!B27)</f>
        <v>0.79432993313521261</v>
      </c>
      <c r="F27" s="7">
        <f t="shared" si="1"/>
        <v>-5.7973199999999999E-3</v>
      </c>
      <c r="G27" s="5">
        <v>-0.57973200000000003</v>
      </c>
      <c r="H27" s="7">
        <f>1/(1+F27*Hoja1!B27)</f>
        <v>1.0486341414471554</v>
      </c>
    </row>
    <row r="28" spans="3:8" ht="15" thickBot="1">
      <c r="C28">
        <f t="shared" si="0"/>
        <v>3.3928479999999997E-2</v>
      </c>
      <c r="D28" s="5">
        <v>3.3928479999999999</v>
      </c>
      <c r="E28" s="7">
        <f>1/(1+C28*Hoja1!B28)</f>
        <v>0.76607435431882687</v>
      </c>
      <c r="F28" s="7">
        <f t="shared" si="1"/>
        <v>-5.3211299999999994E-3</v>
      </c>
      <c r="G28" s="6">
        <v>-0.53211299999999995</v>
      </c>
      <c r="H28" s="7">
        <f>1/(1+F28*Hoja1!B28)</f>
        <v>1.050298997543172</v>
      </c>
    </row>
    <row r="29" spans="3:8" ht="15" thickBot="1">
      <c r="C29">
        <f t="shared" si="0"/>
        <v>3.5216539999999998E-2</v>
      </c>
      <c r="D29" s="5">
        <v>3.5216539999999998</v>
      </c>
      <c r="E29" s="7">
        <f>1/(1+C29*Hoja1!B29)</f>
        <v>0.73955449533023099</v>
      </c>
      <c r="F29" s="7">
        <f t="shared" si="1"/>
        <v>-4.8508900000000001E-3</v>
      </c>
      <c r="G29" s="5">
        <v>-0.48508899999999999</v>
      </c>
      <c r="H29" s="7">
        <f>1/(1+F29*Hoja1!B29)</f>
        <v>1.0509819797578768</v>
      </c>
    </row>
    <row r="30" spans="3:8" ht="15" thickBot="1">
      <c r="C30">
        <f t="shared" si="0"/>
        <v>3.6266029999999998E-2</v>
      </c>
      <c r="D30" s="5">
        <v>3.6266029999999998</v>
      </c>
      <c r="E30" s="7">
        <f>1/(1+C30*Hoja1!B30)</f>
        <v>0.71483392552915914</v>
      </c>
      <c r="F30" s="7">
        <f t="shared" si="1"/>
        <v>-4.3968100000000001E-3</v>
      </c>
      <c r="G30" s="6">
        <v>-0.43968099999999999</v>
      </c>
      <c r="H30" s="7">
        <f>1/(1+F30*Hoja1!B30)</f>
        <v>1.0508229577789108</v>
      </c>
    </row>
    <row r="31" spans="3:8" ht="15" thickBot="1">
      <c r="C31">
        <f t="shared" si="0"/>
        <v>3.7110120000000003E-2</v>
      </c>
      <c r="D31" s="5">
        <v>3.7110120000000002</v>
      </c>
      <c r="E31" s="7">
        <f>1/(1+C31*Hoja1!B31)</f>
        <v>0.69188761221171668</v>
      </c>
      <c r="F31" s="7">
        <f t="shared" si="1"/>
        <v>-3.9654199999999999E-3</v>
      </c>
      <c r="G31" s="5">
        <v>-0.39654200000000001</v>
      </c>
      <c r="H31" s="7">
        <f>1/(1+F31*Hoja1!B31)</f>
        <v>1.0499625079387664</v>
      </c>
    </row>
    <row r="32" spans="3:8" ht="15" thickBot="1">
      <c r="C32">
        <f t="shared" si="0"/>
        <v>3.7778610000000004E-2</v>
      </c>
      <c r="D32" s="5">
        <v>3.7778610000000001</v>
      </c>
      <c r="E32" s="7">
        <f>1/(1+C32*Hoja1!B32)</f>
        <v>0.67063596871652209</v>
      </c>
      <c r="F32" s="7">
        <f t="shared" si="1"/>
        <v>-3.56062E-3</v>
      </c>
      <c r="G32" s="6">
        <v>-0.35606199999999999</v>
      </c>
      <c r="H32" s="7">
        <f>1/(1+F32*Hoja1!B32)</f>
        <v>1.0485346340531292</v>
      </c>
    </row>
    <row r="33" spans="3:8" ht="15" thickBot="1">
      <c r="C33">
        <f t="shared" si="0"/>
        <v>3.8297900000000003E-2</v>
      </c>
      <c r="D33" s="5">
        <v>3.82979</v>
      </c>
      <c r="E33" s="7">
        <f>1/(1+C33*Hoja1!B33)</f>
        <v>0.65096936499110181</v>
      </c>
      <c r="F33" s="7">
        <f t="shared" si="1"/>
        <v>-3.18432E-3</v>
      </c>
      <c r="G33" s="5">
        <v>-0.31843199999999999</v>
      </c>
      <c r="H33" s="7">
        <f>1/(1+F33*Hoja1!B33)</f>
        <v>1.0466606334356661</v>
      </c>
    </row>
    <row r="34" spans="3:8" ht="15" thickBot="1">
      <c r="C34">
        <f t="shared" si="0"/>
        <v>3.8691249999999996E-2</v>
      </c>
      <c r="D34" s="5">
        <v>3.8691249999999999</v>
      </c>
      <c r="E34" s="7">
        <f>1/(1+C34*Hoja1!B34)</f>
        <v>0.63276371416481125</v>
      </c>
      <c r="F34" s="7">
        <f t="shared" si="1"/>
        <v>-2.8370699999999997E-3</v>
      </c>
      <c r="G34" s="6">
        <v>-0.28370699999999999</v>
      </c>
      <c r="H34" s="7">
        <f>1/(1+F34*Hoja1!B34)</f>
        <v>1.0444475627006677</v>
      </c>
    </row>
    <row r="35" spans="3:8" ht="15" thickBot="1">
      <c r="C35">
        <f t="shared" si="0"/>
        <v>3.897892E-2</v>
      </c>
      <c r="D35" s="5">
        <v>3.8978920000000001</v>
      </c>
      <c r="E35" s="7">
        <f>1/(1+C35*Hoja1!B35)</f>
        <v>0.61589145804862722</v>
      </c>
      <c r="F35" s="7">
        <f t="shared" si="1"/>
        <v>-2.5184299999999999E-3</v>
      </c>
      <c r="G35" s="5">
        <v>-0.25184299999999998</v>
      </c>
      <c r="H35" s="7">
        <f>1/(1+F35*Hoja1!B35)</f>
        <v>1.0419867302573107</v>
      </c>
    </row>
    <row r="36" spans="3:8" ht="15" thickBot="1">
      <c r="C36">
        <f t="shared" si="0"/>
        <v>3.9178480000000002E-2</v>
      </c>
      <c r="D36" s="5">
        <v>3.9178480000000002</v>
      </c>
      <c r="E36" s="7">
        <f>1/(1+C36*Hoja1!B36)</f>
        <v>0.60022778884677841</v>
      </c>
      <c r="F36" s="7">
        <f t="shared" si="1"/>
        <v>-2.2273200000000001E-3</v>
      </c>
      <c r="G36" s="6">
        <v>-0.22273200000000001</v>
      </c>
      <c r="H36" s="7">
        <f>1/(1+F36*Hoja1!B36)</f>
        <v>1.0393545790990202</v>
      </c>
    </row>
    <row r="37" spans="3:8" ht="15" thickBot="1">
      <c r="C37">
        <f t="shared" si="0"/>
        <v>3.9305079999999999E-2</v>
      </c>
      <c r="D37" s="5">
        <v>3.9305080000000001</v>
      </c>
      <c r="E37" s="7">
        <f>1/(1+C37*Hoja1!B37)</f>
        <v>0.5856544733249146</v>
      </c>
      <c r="F37" s="7">
        <f t="shared" si="1"/>
        <v>-1.96225E-3</v>
      </c>
      <c r="G37" s="5">
        <v>-0.19622500000000001</v>
      </c>
      <c r="H37" s="7">
        <f>1/(1+F37*Hoja1!B37)</f>
        <v>1.0366137147104297</v>
      </c>
    </row>
    <row r="38" spans="3:8" ht="15" thickBot="1">
      <c r="C38">
        <f t="shared" si="0"/>
        <v>3.9371669999999998E-2</v>
      </c>
      <c r="D38" s="5">
        <v>3.9371670000000001</v>
      </c>
      <c r="E38" s="7">
        <f>1/(1+C38*Hoja1!B38)</f>
        <v>0.5720621776898005</v>
      </c>
      <c r="F38" s="7">
        <f t="shared" si="1"/>
        <v>-1.72149E-3</v>
      </c>
      <c r="G38" s="6">
        <v>-0.172149</v>
      </c>
      <c r="H38" s="7">
        <f>1/(1+F38*Hoja1!B38)</f>
        <v>1.0338143192360103</v>
      </c>
    </row>
    <row r="39" spans="3:8" ht="15" thickBot="1">
      <c r="C39">
        <f t="shared" si="0"/>
        <v>3.938929E-2</v>
      </c>
      <c r="D39" s="5">
        <v>3.9389289999999999</v>
      </c>
      <c r="E39" s="7">
        <f>1/(1+C39*Hoja1!B39)</f>
        <v>0.55935112584516555</v>
      </c>
      <c r="F39" s="7">
        <f t="shared" si="1"/>
        <v>-1.5031900000000002E-3</v>
      </c>
      <c r="G39" s="5">
        <v>-0.15031900000000001</v>
      </c>
      <c r="H39" s="7">
        <f>1/(1+F39*Hoja1!B39)</f>
        <v>1.0309956469301795</v>
      </c>
    </row>
    <row r="40" spans="3:8" ht="15" thickBot="1">
      <c r="C40">
        <f t="shared" si="0"/>
        <v>3.9367329999999999E-2</v>
      </c>
      <c r="D40" s="5">
        <v>3.9367329999999998</v>
      </c>
      <c r="E40" s="7">
        <f>1/(1+C40*Hoja1!B40)</f>
        <v>0.54743109119444888</v>
      </c>
      <c r="F40" s="7">
        <f t="shared" si="1"/>
        <v>-1.30546E-3</v>
      </c>
      <c r="G40" s="6">
        <v>-0.130546</v>
      </c>
      <c r="H40" s="7">
        <f>1/(1+F40*Hoja1!B40)</f>
        <v>1.0281874082124249</v>
      </c>
    </row>
    <row r="41" spans="3:8" ht="15" thickBot="1">
      <c r="C41">
        <f t="shared" si="0"/>
        <v>3.9313679999999997E-2</v>
      </c>
      <c r="D41" s="5">
        <v>3.931368</v>
      </c>
      <c r="E41" s="7">
        <f>1/(1+C41*Hoja1!B41)</f>
        <v>0.53622150529645285</v>
      </c>
      <c r="F41" s="7">
        <f t="shared" si="1"/>
        <v>-1.1264700000000001E-3</v>
      </c>
      <c r="G41" s="5">
        <v>-0.112647</v>
      </c>
      <c r="H41" s="7">
        <f>1/(1+F41*Hoja1!B41)</f>
        <v>1.0254121115895296</v>
      </c>
    </row>
    <row r="42" spans="3:8" ht="15" thickBot="1">
      <c r="C42">
        <f t="shared" si="0"/>
        <v>3.9234980000000003E-2</v>
      </c>
      <c r="D42" s="5">
        <v>3.9234979999999999</v>
      </c>
      <c r="E42" s="7">
        <f>1/(1+C42*Hoja1!B42)</f>
        <v>0.52565055379861525</v>
      </c>
      <c r="F42" s="7">
        <f t="shared" si="1"/>
        <v>-9.6445000000000005E-4</v>
      </c>
      <c r="G42" s="6">
        <v>-9.6445000000000003E-2</v>
      </c>
      <c r="H42" s="7">
        <f>1/(1+F42*Hoja1!B42)</f>
        <v>1.0226855692367591</v>
      </c>
    </row>
    <row r="43" spans="3:8" ht="15" thickBot="1">
      <c r="C43">
        <f t="shared" si="0"/>
        <v>3.9136799999999999E-2</v>
      </c>
      <c r="D43" s="5">
        <v>3.9136799999999998</v>
      </c>
      <c r="E43" s="7">
        <f>1/(1+C43*Hoja1!B43)</f>
        <v>0.51565444386874493</v>
      </c>
      <c r="F43" s="7">
        <f t="shared" si="1"/>
        <v>-8.1773999999999996E-4</v>
      </c>
      <c r="G43" s="5">
        <v>-8.1773999999999999E-2</v>
      </c>
      <c r="H43" s="7">
        <f>1/(1+F43*Hoja1!B43)</f>
        <v>1.0200186410446688</v>
      </c>
    </row>
    <row r="44" spans="3:8" ht="15" thickBot="1">
      <c r="C44">
        <f t="shared" si="0"/>
        <v>3.9023750000000003E-2</v>
      </c>
      <c r="D44" s="5">
        <v>3.9023750000000001</v>
      </c>
      <c r="E44" s="7">
        <f>1/(1+C44*Hoja1!B44)</f>
        <v>0.50617694047675543</v>
      </c>
      <c r="F44" s="7">
        <f t="shared" si="1"/>
        <v>-6.8479999999999995E-4</v>
      </c>
      <c r="G44" s="6">
        <v>-6.8479999999999999E-2</v>
      </c>
      <c r="H44" s="7">
        <f>1/(1+F44*Hoja1!B44)</f>
        <v>1.0174181995767539</v>
      </c>
    </row>
    <row r="45" spans="3:8" ht="15" thickBot="1">
      <c r="C45">
        <f t="shared" si="0"/>
        <v>3.8899659999999996E-2</v>
      </c>
      <c r="D45" s="5">
        <v>3.8899659999999998</v>
      </c>
      <c r="E45" s="7">
        <f>1/(1+C45*Hoja1!B45)</f>
        <v>0.49716833795769499</v>
      </c>
      <c r="F45" s="7">
        <f t="shared" si="1"/>
        <v>-5.6419999999999994E-4</v>
      </c>
      <c r="G45" s="5">
        <v>-5.6419999999999998E-2</v>
      </c>
      <c r="H45" s="7">
        <f>1/(1+F45*Hoja1!B45)</f>
        <v>1.0148875890208648</v>
      </c>
    </row>
    <row r="46" spans="3:8" ht="15" thickBot="1">
      <c r="C46">
        <f t="shared" si="0"/>
        <v>3.876769E-2</v>
      </c>
      <c r="D46" s="5">
        <v>3.8767689999999999</v>
      </c>
      <c r="E46" s="7">
        <f>1/(1+C46*Hoja1!B46)</f>
        <v>0.48858479523237786</v>
      </c>
      <c r="F46" s="7">
        <f t="shared" si="1"/>
        <v>-4.5466000000000001E-4</v>
      </c>
      <c r="G46" s="6">
        <v>-4.5465999999999999E-2</v>
      </c>
      <c r="H46" s="7">
        <f>1/(1+F46*Hoja1!B46)</f>
        <v>1.0124283886621062</v>
      </c>
    </row>
    <row r="47" spans="3:8" ht="15" thickBot="1">
      <c r="C47">
        <f t="shared" si="0"/>
        <v>3.8630419999999999E-2</v>
      </c>
      <c r="D47" s="5">
        <v>3.8630420000000001</v>
      </c>
      <c r="E47" s="7">
        <f>1/(1+C47*Hoja1!B47)</f>
        <v>0.48038774746838547</v>
      </c>
      <c r="F47" s="7">
        <f t="shared" si="1"/>
        <v>-3.5498000000000002E-4</v>
      </c>
      <c r="G47" s="5">
        <v>-3.5498000000000002E-2</v>
      </c>
      <c r="H47" s="7">
        <f>1/(1+F47*Hoja1!B47)</f>
        <v>1.0100392242672509</v>
      </c>
    </row>
    <row r="48" spans="3:8" ht="15" thickBot="1">
      <c r="C48">
        <f t="shared" si="0"/>
        <v>3.8489960000000004E-2</v>
      </c>
      <c r="D48" s="5">
        <v>3.8489960000000001</v>
      </c>
      <c r="E48" s="7">
        <f>1/(1+C48*Hoja1!B48)</f>
        <v>0.47254315410571668</v>
      </c>
      <c r="F48" s="7">
        <f t="shared" si="1"/>
        <v>-2.6412000000000001E-4</v>
      </c>
      <c r="G48" s="6">
        <v>-2.6412000000000001E-2</v>
      </c>
      <c r="H48" s="7">
        <f>1/(1+F48*Hoja1!B48)</f>
        <v>1.0077186004658967</v>
      </c>
    </row>
    <row r="49" spans="3:8" ht="14.65">
      <c r="C49">
        <f t="shared" si="0"/>
        <v>3.8347989999999998E-2</v>
      </c>
      <c r="D49" s="5">
        <v>3.8347989999999998</v>
      </c>
      <c r="E49" s="7">
        <f>1/(1+C49*Hoja1!B49)</f>
        <v>0.46502117683188238</v>
      </c>
      <c r="F49" s="7">
        <f t="shared" si="1"/>
        <v>-1.8113E-4</v>
      </c>
      <c r="G49" s="5">
        <v>-1.8113000000000001E-2</v>
      </c>
      <c r="H49" s="7">
        <f>1/(1+F49*Hoja1!B49)</f>
        <v>1.0054635885940613</v>
      </c>
    </row>
    <row r="50" spans="3:8">
      <c r="C50">
        <f t="shared" si="0"/>
        <v>0</v>
      </c>
      <c r="E50" s="7"/>
      <c r="F50" s="7">
        <f t="shared" si="1"/>
        <v>0</v>
      </c>
      <c r="G50" s="7"/>
      <c r="H50" s="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EA8A4DB778B3419131F5B8502F05DF" ma:contentTypeVersion="2" ma:contentTypeDescription="Crear nuevo documento." ma:contentTypeScope="" ma:versionID="7b4f0182f536e05cbb366c375c7a8337">
  <xsd:schema xmlns:xsd="http://www.w3.org/2001/XMLSchema" xmlns:xs="http://www.w3.org/2001/XMLSchema" xmlns:p="http://schemas.microsoft.com/office/2006/metadata/properties" xmlns:ns2="c647e1cb-5d7a-4f25-a364-0969958c4296" targetNamespace="http://schemas.microsoft.com/office/2006/metadata/properties" ma:root="true" ma:fieldsID="6f1e891beffc474efd459d350cf088a7" ns2:_="">
    <xsd:import namespace="c647e1cb-5d7a-4f25-a364-0969958c42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47e1cb-5d7a-4f25-a364-0969958c42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36A64FF-F873-4C22-8054-0824DBC118B4}"/>
</file>

<file path=customXml/itemProps2.xml><?xml version="1.0" encoding="utf-8"?>
<ds:datastoreItem xmlns:ds="http://schemas.openxmlformats.org/officeDocument/2006/customXml" ds:itemID="{6243BC68-F080-43F1-802D-658EA2ABB055}"/>
</file>

<file path=customXml/itemProps3.xml><?xml version="1.0" encoding="utf-8"?>
<ds:datastoreItem xmlns:ds="http://schemas.openxmlformats.org/officeDocument/2006/customXml" ds:itemID="{FEB2E8D0-AAD0-4A4D-B469-3F2C7019488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Hewlett-Packard Company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Pablo</dc:creator>
  <cp:keywords/>
  <dc:description/>
  <cp:lastModifiedBy>Ignacio Muñoz Jiménez</cp:lastModifiedBy>
  <cp:revision/>
  <dcterms:created xsi:type="dcterms:W3CDTF">2021-02-22T09:06:59Z</dcterms:created>
  <dcterms:modified xsi:type="dcterms:W3CDTF">2021-03-07T23:07:01Z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0x010100BDEA8A4DB778B3419131F5B8502F05DF</vt:lpwstr>
  </property>
</Properties>
</file>