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.sharepoint.com/sites/Section_2020_0_104_16461_781_1/Documentos compartidos/General/material-clases/"/>
    </mc:Choice>
  </mc:AlternateContent>
  <xr:revisionPtr revIDLastSave="40" documentId="11_9E48779D8B5F66B92331C963B6BA183B9BBD1006" xr6:coauthVersionLast="47" xr6:coauthVersionMax="47" xr10:uidLastSave="{49E49AA2-5DA6-46AB-BC3C-03FC42A3CE2D}"/>
  <bookViews>
    <workbookView xWindow="-660" yWindow="1820" windowWidth="27940" windowHeight="161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K">Hoja1!$D$4</definedName>
    <definedName name="S0">Hoja1!$D$6</definedName>
    <definedName name="sigma">Hoja1!$D$7</definedName>
    <definedName name="solver_adj" localSheetId="0" hidden="1">Hoja1!$D$7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Hoja1!$L$5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">Hoja1!$D$3</definedName>
    <definedName name="tipo">Hoja1!$D$5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F4" i="1"/>
  <c r="C37" i="1" l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I37" i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AE38" i="1" l="1"/>
  <c r="AC49" i="1" l="1"/>
  <c r="AE39" i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D34" i="1" l="1"/>
  <c r="U37" i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Q37" i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M37" i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D14" i="1" l="1"/>
  <c r="AE36" i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D15" i="1"/>
  <c r="D17" i="1" s="1"/>
  <c r="D16" i="1" l="1"/>
  <c r="D21" i="1" s="1"/>
  <c r="D22" i="1" l="1"/>
  <c r="E22" i="1" s="1"/>
  <c r="E21" i="1"/>
  <c r="R35" i="1" l="1"/>
  <c r="V35" i="1"/>
  <c r="D35" i="1"/>
  <c r="J35" i="1"/>
  <c r="N35" i="1"/>
  <c r="D23" i="1"/>
  <c r="E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AD3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Para que la tabla de la derecha "funcione" debemos escribir la prima de la call en función del moneyness y la vola acumulada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F3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como dato ilustrativo: un moneyness de 0,55 significa que S0 e^(rT)/K es aproximadamente de un 173%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<sst xmlns="http://schemas.openxmlformats.org/spreadsheetml/2006/main" count="42" uniqueCount="34">
  <si>
    <t>Datos</t>
  </si>
  <si>
    <t>T</t>
  </si>
  <si>
    <t>años</t>
  </si>
  <si>
    <t>K</t>
  </si>
  <si>
    <t>euros</t>
  </si>
  <si>
    <t>tipo</t>
  </si>
  <si>
    <t>S0</t>
  </si>
  <si>
    <t>sigma</t>
  </si>
  <si>
    <t>Cálculos intermedios</t>
  </si>
  <si>
    <t>moneyness</t>
  </si>
  <si>
    <t>vola acumulada</t>
  </si>
  <si>
    <t>d+</t>
  </si>
  <si>
    <t>d-</t>
  </si>
  <si>
    <t>Phi(d+)</t>
  </si>
  <si>
    <t>Phi(d-)</t>
  </si>
  <si>
    <t>Primas</t>
  </si>
  <si>
    <t>prima</t>
  </si>
  <si>
    <t>prima/S0</t>
  </si>
  <si>
    <t>call</t>
  </si>
  <si>
    <t>put</t>
  </si>
  <si>
    <t>fwd</t>
  </si>
  <si>
    <t>Primas en función de los parámetros</t>
  </si>
  <si>
    <t>call=1, put =2</t>
  </si>
  <si>
    <t>Primas en función de moneyness y vola acumulada</t>
  </si>
  <si>
    <t>en función de S0</t>
  </si>
  <si>
    <t>en función de K</t>
  </si>
  <si>
    <t>en función de sigma</t>
  </si>
  <si>
    <t>en función de vencimiento</t>
  </si>
  <si>
    <t>en función del tipo de interés</t>
  </si>
  <si>
    <t>strike</t>
  </si>
  <si>
    <t>ATM</t>
  </si>
  <si>
    <t>vola acum</t>
  </si>
  <si>
    <t>m</t>
  </si>
  <si>
    <t>S0 e^(rT)/K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</si>
</sst>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00%"/>
    <numFmt numFmtId="165" formatCode="0.0%"/>
    <numFmt numFmtId="166" formatCode="_-* #,##0.0000\ &quot;€&quot;_-;\-* #,##0.0000\ &quot;€&quot;_-;_-* &quot;-&quot;??\ &quot;€&quot;_-;_-@_-"/>
    <numFmt numFmtId="167" formatCode="_-* #,##0.0000\ &quot;€&quot;_-;\-* #,##0.0000\ &quot;€&quot;_-;_-* &quot;-&quot;????\ &quot;€&quot;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/>
    <xf numFmtId="0" fontId="2" fillId="3" borderId="8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0" fontId="2" fillId="0" borderId="4" xfId="1" applyNumberFormat="1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/>
    <xf numFmtId="164" fontId="2" fillId="0" borderId="4" xfId="1" applyNumberFormat="1" applyFont="1" applyBorder="1"/>
    <xf numFmtId="164" fontId="2" fillId="0" borderId="9" xfId="1" applyNumberFormat="1" applyFont="1" applyBorder="1"/>
    <xf numFmtId="0" fontId="3" fillId="0" borderId="5" xfId="0" applyFont="1" applyBorder="1"/>
    <xf numFmtId="0" fontId="3" fillId="0" borderId="7" xfId="0" applyFont="1" applyBorder="1"/>
    <xf numFmtId="0" fontId="5" fillId="0" borderId="0" xfId="0" applyFont="1" applyAlignment="1">
      <alignment horizontal="center"/>
    </xf>
    <xf numFmtId="164" fontId="2" fillId="0" borderId="0" xfId="0" applyNumberFormat="1" applyFont="1"/>
    <xf numFmtId="10" fontId="2" fillId="0" borderId="0" xfId="1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10" fontId="2" fillId="0" borderId="0" xfId="1" applyNumberFormat="1" applyFont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2" borderId="11" xfId="1" applyNumberFormat="1" applyFont="1" applyFill="1" applyBorder="1" applyAlignment="1">
      <alignment horizontal="center"/>
    </xf>
    <xf numFmtId="165" fontId="4" fillId="4" borderId="10" xfId="0" applyNumberFormat="1" applyFont="1" applyFill="1" applyBorder="1" applyAlignment="1">
      <alignment horizontal="center"/>
    </xf>
    <xf numFmtId="165" fontId="4" fillId="4" borderId="14" xfId="0" applyNumberFormat="1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10" fontId="2" fillId="0" borderId="12" xfId="1" applyNumberFormat="1" applyFont="1" applyBorder="1" applyAlignment="1">
      <alignment horizontal="center"/>
    </xf>
    <xf numFmtId="10" fontId="2" fillId="3" borderId="12" xfId="1" applyNumberFormat="1" applyFont="1" applyFill="1" applyBorder="1" applyAlignment="1">
      <alignment horizontal="center"/>
    </xf>
    <xf numFmtId="10" fontId="2" fillId="0" borderId="2" xfId="1" applyNumberFormat="1" applyFont="1" applyBorder="1" applyAlignment="1">
      <alignment horizontal="center"/>
    </xf>
    <xf numFmtId="10" fontId="2" fillId="0" borderId="3" xfId="1" applyNumberFormat="1" applyFont="1" applyBorder="1" applyAlignment="1">
      <alignment horizontal="center"/>
    </xf>
    <xf numFmtId="10" fontId="2" fillId="0" borderId="0" xfId="1" applyNumberFormat="1" applyFont="1" applyBorder="1" applyAlignment="1">
      <alignment horizontal="center"/>
    </xf>
    <xf numFmtId="10" fontId="2" fillId="3" borderId="0" xfId="1" applyNumberFormat="1" applyFont="1" applyFill="1" applyBorder="1" applyAlignment="1">
      <alignment horizontal="center"/>
    </xf>
    <xf numFmtId="10" fontId="2" fillId="0" borderId="4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0" borderId="13" xfId="1" applyNumberFormat="1" applyFont="1" applyBorder="1" applyAlignment="1">
      <alignment horizontal="center"/>
    </xf>
    <xf numFmtId="10" fontId="2" fillId="3" borderId="13" xfId="1" applyNumberFormat="1" applyFont="1" applyFill="1" applyBorder="1" applyAlignment="1">
      <alignment horizontal="center"/>
    </xf>
    <xf numFmtId="10" fontId="2" fillId="0" borderId="9" xfId="1" applyNumberFormat="1" applyFont="1" applyBorder="1" applyAlignment="1">
      <alignment horizontal="center"/>
    </xf>
    <xf numFmtId="2" fontId="4" fillId="4" borderId="7" xfId="0" applyNumberFormat="1" applyFont="1" applyFill="1" applyBorder="1" applyAlignment="1">
      <alignment horizontal="center"/>
    </xf>
    <xf numFmtId="166" fontId="2" fillId="0" borderId="0" xfId="2" applyNumberFormat="1" applyFont="1" applyBorder="1"/>
    <xf numFmtId="166" fontId="2" fillId="0" borderId="13" xfId="2" applyNumberFormat="1" applyFont="1" applyBorder="1"/>
    <xf numFmtId="0" fontId="2" fillId="3" borderId="0" xfId="0" applyFont="1" applyFill="1" applyAlignment="1">
      <alignment horizontal="center"/>
    </xf>
    <xf numFmtId="10" fontId="2" fillId="3" borderId="4" xfId="0" applyNumberFormat="1" applyFont="1" applyFill="1" applyBorder="1" applyAlignment="1">
      <alignment horizontal="center"/>
    </xf>
    <xf numFmtId="167" fontId="2" fillId="0" borderId="0" xfId="0" applyNumberFormat="1" applyFont="1"/>
    <xf numFmtId="0" fontId="3" fillId="0" borderId="0" xfId="0" applyFont="1" applyAlignment="1">
      <alignment horizontal="center"/>
    </xf>
    <xf numFmtId="44" fontId="2" fillId="0" borderId="15" xfId="2" applyFont="1" applyBorder="1" applyAlignment="1">
      <alignment horizontal="center"/>
    </xf>
    <xf numFmtId="44" fontId="2" fillId="5" borderId="2" xfId="2" applyFont="1" applyFill="1" applyBorder="1" applyAlignment="1">
      <alignment horizontal="center"/>
    </xf>
    <xf numFmtId="44" fontId="2" fillId="5" borderId="4" xfId="2" applyFont="1" applyFill="1" applyBorder="1" applyAlignment="1">
      <alignment horizontal="center"/>
    </xf>
    <xf numFmtId="44" fontId="2" fillId="5" borderId="9" xfId="2" applyFont="1" applyFill="1" applyBorder="1" applyAlignment="1">
      <alignment horizontal="center"/>
    </xf>
    <xf numFmtId="10" fontId="2" fillId="6" borderId="9" xfId="0" applyNumberFormat="1" applyFont="1" applyFill="1" applyBorder="1" applyAlignment="1">
      <alignment horizontal="center"/>
    </xf>
    <xf numFmtId="166" fontId="2" fillId="6" borderId="0" xfId="2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autoTitleDeleted val="0"/>
    <c:view3D>
      <c:rotX val="20"/>
      <c:rotY val="15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Hoja1!$AF$37:$AF$76</c:f>
              <c:numCache>
                <c:formatCode>0.00%</c:formatCode>
                <c:ptCount val="40"/>
                <c:pt idx="0">
                  <c:v>0.42305018961951335</c:v>
                </c:pt>
                <c:pt idx="1">
                  <c:v>0.42305018961951335</c:v>
                </c:pt>
                <c:pt idx="2">
                  <c:v>0.42305018961951335</c:v>
                </c:pt>
                <c:pt idx="3">
                  <c:v>0.42305018961951335</c:v>
                </c:pt>
                <c:pt idx="4">
                  <c:v>0.42305018961951335</c:v>
                </c:pt>
                <c:pt idx="5">
                  <c:v>0.42305018961951335</c:v>
                </c:pt>
                <c:pt idx="6">
                  <c:v>0.42305018961951335</c:v>
                </c:pt>
                <c:pt idx="7">
                  <c:v>0.42305018961951346</c:v>
                </c:pt>
                <c:pt idx="8">
                  <c:v>0.42305018961953988</c:v>
                </c:pt>
                <c:pt idx="9">
                  <c:v>0.42305018962480279</c:v>
                </c:pt>
                <c:pt idx="10">
                  <c:v>0.42305018986728082</c:v>
                </c:pt>
                <c:pt idx="11">
                  <c:v>0.42305019409135824</c:v>
                </c:pt>
                <c:pt idx="12">
                  <c:v>0.4230502315804695</c:v>
                </c:pt>
                <c:pt idx="13">
                  <c:v>0.42305043708704815</c:v>
                </c:pt>
                <c:pt idx="14">
                  <c:v>0.42305122905485504</c:v>
                </c:pt>
                <c:pt idx="15">
                  <c:v>0.42305357550109657</c:v>
                </c:pt>
                <c:pt idx="16">
                  <c:v>0.42305926931204574</c:v>
                </c:pt>
                <c:pt idx="17">
                  <c:v>0.4230711128143565</c:v>
                </c:pt>
                <c:pt idx="18">
                  <c:v>0.4230929481861565</c:v>
                </c:pt>
                <c:pt idx="19">
                  <c:v>0.4231295300856226</c:v>
                </c:pt>
                <c:pt idx="20">
                  <c:v>0.42318628250184853</c:v>
                </c:pt>
                <c:pt idx="21">
                  <c:v>0.42326899940308815</c:v>
                </c:pt>
                <c:pt idx="22">
                  <c:v>0.4233835435880392</c:v>
                </c:pt>
                <c:pt idx="23">
                  <c:v>0.42353558182971485</c:v>
                </c:pt>
                <c:pt idx="24">
                  <c:v>0.42373037644601597</c:v>
                </c:pt>
                <c:pt idx="25">
                  <c:v>0.42397263891994608</c:v>
                </c:pt>
                <c:pt idx="26">
                  <c:v>0.42426644163405414</c:v>
                </c:pt>
                <c:pt idx="27">
                  <c:v>0.42461517870590815</c:v>
                </c:pt>
                <c:pt idx="28">
                  <c:v>0.42502156511174061</c:v>
                </c:pt>
                <c:pt idx="29">
                  <c:v>0.42548766353313161</c:v>
                </c:pt>
                <c:pt idx="30">
                  <c:v>0.42601492968437937</c:v>
                </c:pt>
                <c:pt idx="31">
                  <c:v>0.42660426861587519</c:v>
                </c:pt>
                <c:pt idx="32">
                  <c:v>0.42725609624603755</c:v>
                </c:pt>
                <c:pt idx="33">
                  <c:v>0.42797040194653235</c:v>
                </c:pt>
                <c:pt idx="34">
                  <c:v>0.4287468093104797</c:v>
                </c:pt>
                <c:pt idx="35">
                  <c:v>0.42958463326003071</c:v>
                </c:pt>
                <c:pt idx="36">
                  <c:v>0.43048293242329649</c:v>
                </c:pt>
                <c:pt idx="37">
                  <c:v>0.43144055627115807</c:v>
                </c:pt>
                <c:pt idx="38">
                  <c:v>0.43245618689481446</c:v>
                </c:pt>
                <c:pt idx="39">
                  <c:v>0.43352837556441792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E-4E22-A31C-8BD0CAD20B9E}"/>
            </c:ext>
          </c:extLst>
        </c:ser>
        <c:ser>
          <c:idx val="1"/>
          <c:order val="1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Hoja1!$AG$37:$AG$76</c:f>
              <c:numCache>
                <c:formatCode>0.00%</c:formatCode>
                <c:ptCount val="40"/>
                <c:pt idx="0">
                  <c:v>0.39346934028736658</c:v>
                </c:pt>
                <c:pt idx="1">
                  <c:v>0.39346934028736658</c:v>
                </c:pt>
                <c:pt idx="2">
                  <c:v>0.39346934028736658</c:v>
                </c:pt>
                <c:pt idx="3">
                  <c:v>0.39346934028736658</c:v>
                </c:pt>
                <c:pt idx="4">
                  <c:v>0.39346934028736658</c:v>
                </c:pt>
                <c:pt idx="5">
                  <c:v>0.39346934028736658</c:v>
                </c:pt>
                <c:pt idx="6">
                  <c:v>0.39346934028736658</c:v>
                </c:pt>
                <c:pt idx="7">
                  <c:v>0.39346934028736991</c:v>
                </c:pt>
                <c:pt idx="8">
                  <c:v>0.39346934028932767</c:v>
                </c:pt>
                <c:pt idx="9">
                  <c:v>0.39346934045257653</c:v>
                </c:pt>
                <c:pt idx="10">
                  <c:v>0.39346934445767268</c:v>
                </c:pt>
                <c:pt idx="11">
                  <c:v>0.39346938788599428</c:v>
                </c:pt>
                <c:pt idx="12">
                  <c:v>0.39346965525301236</c:v>
                </c:pt>
                <c:pt idx="13">
                  <c:v>0.39347075475022597</c:v>
                </c:pt>
                <c:pt idx="14">
                  <c:v>0.39347412328027342</c:v>
                </c:pt>
                <c:pt idx="15">
                  <c:v>0.39348241273823459</c:v>
                </c:pt>
                <c:pt idx="16">
                  <c:v>0.39349969006313168</c:v>
                </c:pt>
                <c:pt idx="17">
                  <c:v>0.39353137391357162</c:v>
                </c:pt>
                <c:pt idx="18">
                  <c:v>0.39358394153212117</c:v>
                </c:pt>
                <c:pt idx="19">
                  <c:v>0.39366450275562748</c:v>
                </c:pt>
                <c:pt idx="20">
                  <c:v>0.39378034498689407</c:v>
                </c:pt>
                <c:pt idx="21">
                  <c:v>0.39393852620789993</c:v>
                </c:pt>
                <c:pt idx="22">
                  <c:v>0.39414555763991432</c:v>
                </c:pt>
                <c:pt idx="23">
                  <c:v>0.39440718798051144</c:v>
                </c:pt>
                <c:pt idx="24">
                  <c:v>0.39472828196471677</c:v>
                </c:pt>
                <c:pt idx="25">
                  <c:v>0.39511277643636511</c:v>
                </c:pt>
                <c:pt idx="26">
                  <c:v>0.39556369434471761</c:v>
                </c:pt>
                <c:pt idx="27">
                  <c:v>0.39608319826538185</c:v>
                </c:pt>
                <c:pt idx="28">
                  <c:v>0.39667266806317858</c:v>
                </c:pt>
                <c:pt idx="29">
                  <c:v>0.39733279083361384</c:v>
                </c:pt>
                <c:pt idx="30">
                  <c:v>0.39806365456024695</c:v>
                </c:pt>
                <c:pt idx="31">
                  <c:v>0.39886483969503383</c:v>
                </c:pt>
                <c:pt idx="32">
                  <c:v>0.39973550503125199</c:v>
                </c:pt>
                <c:pt idx="33">
                  <c:v>0.40067446583698396</c:v>
                </c:pt>
                <c:pt idx="34">
                  <c:v>0.40168026334338847</c:v>
                </c:pt>
                <c:pt idx="35">
                  <c:v>0.40275122543815656</c:v>
                </c:pt>
                <c:pt idx="36">
                  <c:v>0.40388551889414226</c:v>
                </c:pt>
                <c:pt idx="37">
                  <c:v>0.4050811937439257</c:v>
                </c:pt>
                <c:pt idx="38">
                  <c:v>0.40633622055393903</c:v>
                </c:pt>
                <c:pt idx="39">
                  <c:v>0.40764852140254892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E-4E22-A31C-8BD0CAD20B9E}"/>
            </c:ext>
          </c:extLst>
        </c:ser>
        <c:ser>
          <c:idx val="2"/>
          <c:order val="2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Hoja1!$AH$37:$AH$76</c:f>
              <c:numCache>
                <c:formatCode>0.00%</c:formatCode>
                <c:ptCount val="40"/>
                <c:pt idx="0">
                  <c:v>0.36237184837822667</c:v>
                </c:pt>
                <c:pt idx="1">
                  <c:v>0.36237184837822667</c:v>
                </c:pt>
                <c:pt idx="2">
                  <c:v>0.36237184837822667</c:v>
                </c:pt>
                <c:pt idx="3">
                  <c:v>0.36237184837822667</c:v>
                </c:pt>
                <c:pt idx="4">
                  <c:v>0.36237184837822667</c:v>
                </c:pt>
                <c:pt idx="5">
                  <c:v>0.36237184837822667</c:v>
                </c:pt>
                <c:pt idx="6">
                  <c:v>0.36237184837822689</c:v>
                </c:pt>
                <c:pt idx="7">
                  <c:v>0.36237184837876546</c:v>
                </c:pt>
                <c:pt idx="8">
                  <c:v>0.36237184847812121</c:v>
                </c:pt>
                <c:pt idx="9">
                  <c:v>0.36237185222856194</c:v>
                </c:pt>
                <c:pt idx="10">
                  <c:v>0.36237190387574492</c:v>
                </c:pt>
                <c:pt idx="11">
                  <c:v>0.36237226641637399</c:v>
                </c:pt>
                <c:pt idx="12">
                  <c:v>0.36237386314278786</c:v>
                </c:pt>
                <c:pt idx="13">
                  <c:v>0.36237891269750833</c:v>
                </c:pt>
                <c:pt idx="14">
                  <c:v>0.36239146292362046</c:v>
                </c:pt>
                <c:pt idx="15">
                  <c:v>0.36241754583455255</c:v>
                </c:pt>
                <c:pt idx="16">
                  <c:v>0.3624648905960931</c:v>
                </c:pt>
                <c:pt idx="17">
                  <c:v>0.36254232699358602</c:v>
                </c:pt>
                <c:pt idx="18">
                  <c:v>0.36265907929278296</c:v>
                </c:pt>
                <c:pt idx="19">
                  <c:v>0.36282411515350788</c:v>
                </c:pt>
                <c:pt idx="20">
                  <c:v>0.36304564169523723</c:v>
                </c:pt>
                <c:pt idx="21">
                  <c:v>0.36333077590048768</c:v>
                </c:pt>
                <c:pt idx="22">
                  <c:v>0.36368537522354316</c:v>
                </c:pt>
                <c:pt idx="23">
                  <c:v>0.36411399519552434</c:v>
                </c:pt>
                <c:pt idx="24">
                  <c:v>0.3646199367672055</c:v>
                </c:pt>
                <c:pt idx="25">
                  <c:v>0.36520535007485466</c:v>
                </c:pt>
                <c:pt idx="26">
                  <c:v>0.36587136834543799</c:v>
                </c:pt>
                <c:pt idx="27">
                  <c:v>0.36661825298321871</c:v>
                </c:pt>
                <c:pt idx="28">
                  <c:v>0.3674455372082519</c:v>
                </c:pt>
                <c:pt idx="29">
                  <c:v>0.36835216054368436</c:v>
                </c:pt>
                <c:pt idx="30">
                  <c:v>0.36933659001577612</c:v>
                </c:pt>
                <c:pt idx="31">
                  <c:v>0.37039692636246568</c:v>
                </c:pt>
                <c:pt idx="32">
                  <c:v>0.3715309951082052</c:v>
                </c:pt>
                <c:pt idx="33">
                  <c:v>0.37273642329624235</c:v>
                </c:pt>
                <c:pt idx="34">
                  <c:v>0.37401070317019514</c:v>
                </c:pt>
                <c:pt idx="35">
                  <c:v>0.37535124431230726</c:v>
                </c:pt>
                <c:pt idx="36">
                  <c:v>0.37675541578240024</c:v>
                </c:pt>
                <c:pt idx="37">
                  <c:v>0.37822057973265777</c:v>
                </c:pt>
                <c:pt idx="38">
                  <c:v>0.37974411784805162</c:v>
                </c:pt>
                <c:pt idx="39">
                  <c:v>0.38132345181206007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E-4E22-A31C-8BD0CAD20B9E}"/>
            </c:ext>
          </c:extLst>
        </c:ser>
        <c:ser>
          <c:idx val="3"/>
          <c:order val="3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Hoja1!$AI$37:$AI$76</c:f>
              <c:numCache>
                <c:formatCode>0.00%</c:formatCode>
                <c:ptCount val="40"/>
                <c:pt idx="0">
                  <c:v>0.32967995396436067</c:v>
                </c:pt>
                <c:pt idx="1">
                  <c:v>0.32967995396436067</c:v>
                </c:pt>
                <c:pt idx="2">
                  <c:v>0.32967995396436067</c:v>
                </c:pt>
                <c:pt idx="3">
                  <c:v>0.32967995396436067</c:v>
                </c:pt>
                <c:pt idx="4">
                  <c:v>0.32967995396436067</c:v>
                </c:pt>
                <c:pt idx="5">
                  <c:v>0.32967995396436067</c:v>
                </c:pt>
                <c:pt idx="6">
                  <c:v>0.32967995396445382</c:v>
                </c:pt>
                <c:pt idx="7">
                  <c:v>0.32967995401688366</c:v>
                </c:pt>
                <c:pt idx="8">
                  <c:v>0.32967995747557632</c:v>
                </c:pt>
                <c:pt idx="9">
                  <c:v>0.32968002111038242</c:v>
                </c:pt>
                <c:pt idx="10">
                  <c:v>0.32968053939881314</c:v>
                </c:pt>
                <c:pt idx="11">
                  <c:v>0.32968299041407512</c:v>
                </c:pt>
                <c:pt idx="12">
                  <c:v>0.3296909604761592</c:v>
                </c:pt>
                <c:pt idx="13">
                  <c:v>0.32971084197184874</c:v>
                </c:pt>
                <c:pt idx="14">
                  <c:v>0.32975176492827951</c:v>
                </c:pt>
                <c:pt idx="15">
                  <c:v>0.32982481930814089</c:v>
                </c:pt>
                <c:pt idx="16">
                  <c:v>0.32994193480284828</c:v>
                </c:pt>
                <c:pt idx="17">
                  <c:v>0.33011478875360334</c:v>
                </c:pt>
                <c:pt idx="18">
                  <c:v>0.33035396331771494</c:v>
                </c:pt>
                <c:pt idx="19">
                  <c:v>0.33066841954670934</c:v>
                </c:pt>
                <c:pt idx="20">
                  <c:v>0.3310652589792259</c:v>
                </c:pt>
                <c:pt idx="21">
                  <c:v>0.33154970250300786</c:v>
                </c:pt>
                <c:pt idx="22">
                  <c:v>0.33212521141183693</c:v>
                </c:pt>
                <c:pt idx="23">
                  <c:v>0.33279368770719819</c:v>
                </c:pt>
                <c:pt idx="24">
                  <c:v>0.33355570762696951</c:v>
                </c:pt>
                <c:pt idx="25">
                  <c:v>0.33441075810887588</c:v>
                </c:pt>
                <c:pt idx="26">
                  <c:v>0.33535745824568142</c:v>
                </c:pt>
                <c:pt idx="27">
                  <c:v>0.33639375654785975</c:v>
                </c:pt>
                <c:pt idx="28">
                  <c:v>0.33751710057245232</c:v>
                </c:pt>
                <c:pt idx="29">
                  <c:v>0.33872457896709662</c:v>
                </c:pt>
                <c:pt idx="30">
                  <c:v>0.34001303790923998</c:v>
                </c:pt>
                <c:pt idx="31">
                  <c:v>0.34137917483516578</c:v>
                </c:pt>
                <c:pt idx="32">
                  <c:v>0.34281961264229177</c:v>
                </c:pt>
                <c:pt idx="33">
                  <c:v>0.34433095747659459</c:v>
                </c:pt>
                <c:pt idx="34">
                  <c:v>0.34590984295699445</c:v>
                </c:pt>
                <c:pt idx="35">
                  <c:v>0.34755296334679786</c:v>
                </c:pt>
                <c:pt idx="36">
                  <c:v>0.34925709782180225</c:v>
                </c:pt>
                <c:pt idx="37">
                  <c:v>0.3510191276401633</c:v>
                </c:pt>
                <c:pt idx="38">
                  <c:v>0.35283604770773824</c:v>
                </c:pt>
                <c:pt idx="39">
                  <c:v>0.35470497376094745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E-4E22-A31C-8BD0CAD20B9E}"/>
            </c:ext>
          </c:extLst>
        </c:ser>
        <c:ser>
          <c:idx val="4"/>
          <c:order val="4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Hoja1!$AJ$37:$AJ$76</c:f>
              <c:numCache>
                <c:formatCode>0.00%</c:formatCode>
                <c:ptCount val="40"/>
                <c:pt idx="0">
                  <c:v>0.29531191028128656</c:v>
                </c:pt>
                <c:pt idx="1">
                  <c:v>0.29531191028128656</c:v>
                </c:pt>
                <c:pt idx="2">
                  <c:v>0.29531191028128656</c:v>
                </c:pt>
                <c:pt idx="3">
                  <c:v>0.29531191028128656</c:v>
                </c:pt>
                <c:pt idx="4">
                  <c:v>0.29531191028128656</c:v>
                </c:pt>
                <c:pt idx="5">
                  <c:v>0.29531191028129411</c:v>
                </c:pt>
                <c:pt idx="6">
                  <c:v>0.29531191030365911</c:v>
                </c:pt>
                <c:pt idx="7">
                  <c:v>0.29531191343349372</c:v>
                </c:pt>
                <c:pt idx="8">
                  <c:v>0.29531199578662914</c:v>
                </c:pt>
                <c:pt idx="9">
                  <c:v>0.295312789617731</c:v>
                </c:pt>
                <c:pt idx="10">
                  <c:v>0.29531682136057802</c:v>
                </c:pt>
                <c:pt idx="11">
                  <c:v>0.29533020374022378</c:v>
                </c:pt>
                <c:pt idx="12">
                  <c:v>0.29536339291080638</c:v>
                </c:pt>
                <c:pt idx="13">
                  <c:v>0.29543042051528867</c:v>
                </c:pt>
                <c:pt idx="14">
                  <c:v>0.29554711165698699</c:v>
                </c:pt>
                <c:pt idx="15">
                  <c:v>0.29572914999831079</c:v>
                </c:pt>
                <c:pt idx="16">
                  <c:v>0.29599057320558886</c:v>
                </c:pt>
                <c:pt idx="17">
                  <c:v>0.29634288683115939</c:v>
                </c:pt>
                <c:pt idx="18">
                  <c:v>0.29679473062115469</c:v>
                </c:pt>
                <c:pt idx="19">
                  <c:v>0.29735193566433304</c:v>
                </c:pt>
                <c:pt idx="20">
                  <c:v>0.29801781049362264</c:v>
                </c:pt>
                <c:pt idx="21">
                  <c:v>0.29879353162279421</c:v>
                </c:pt>
                <c:pt idx="22">
                  <c:v>0.29967855661274967</c:v>
                </c:pt>
                <c:pt idx="23">
                  <c:v>0.30067101257051754</c:v>
                </c:pt>
                <c:pt idx="24">
                  <c:v>0.30176803726592605</c:v>
                </c:pt>
                <c:pt idx="25">
                  <c:v>0.302966065252817</c:v>
                </c:pt>
                <c:pt idx="26">
                  <c:v>0.30426105999377806</c:v>
                </c:pt>
                <c:pt idx="27">
                  <c:v>0.30564869728065613</c:v>
                </c:pt>
                <c:pt idx="28">
                  <c:v>0.30712450691886295</c:v>
                </c:pt>
                <c:pt idx="29">
                  <c:v>0.30868397985067197</c:v>
                </c:pt>
                <c:pt idx="30">
                  <c:v>0.31032264735467019</c:v>
                </c:pt>
                <c:pt idx="31">
                  <c:v>0.31203613810449116</c:v>
                </c:pt>
                <c:pt idx="32">
                  <c:v>0.31382021793942727</c:v>
                </c:pt>
                <c:pt idx="33">
                  <c:v>0.31567081631560845</c:v>
                </c:pt>
                <c:pt idx="34">
                  <c:v>0.31758404262419582</c:v>
                </c:pt>
                <c:pt idx="35">
                  <c:v>0.31955619489957954</c:v>
                </c:pt>
                <c:pt idx="36">
                  <c:v>0.32158376289331736</c:v>
                </c:pt>
                <c:pt idx="37">
                  <c:v>0.32366342704679163</c:v>
                </c:pt>
                <c:pt idx="38">
                  <c:v>0.32579205454231697</c:v>
                </c:pt>
                <c:pt idx="39">
                  <c:v>0.32796669333355133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DE-4E22-A31C-8BD0CAD20B9E}"/>
            </c:ext>
          </c:extLst>
        </c:ser>
        <c:ser>
          <c:idx val="5"/>
          <c:order val="5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Hoja1!$AK$37:$AK$76</c:f>
              <c:numCache>
                <c:formatCode>0.00%</c:formatCode>
                <c:ptCount val="40"/>
                <c:pt idx="0">
                  <c:v>0.25918177931828212</c:v>
                </c:pt>
                <c:pt idx="1">
                  <c:v>0.25918177931828212</c:v>
                </c:pt>
                <c:pt idx="2">
                  <c:v>0.25918177931828212</c:v>
                </c:pt>
                <c:pt idx="3">
                  <c:v>0.25918177931828212</c:v>
                </c:pt>
                <c:pt idx="4">
                  <c:v>0.25918177931828235</c:v>
                </c:pt>
                <c:pt idx="5">
                  <c:v>0.25918177932506159</c:v>
                </c:pt>
                <c:pt idx="6">
                  <c:v>0.25918178209082865</c:v>
                </c:pt>
                <c:pt idx="7">
                  <c:v>0.25918189646642043</c:v>
                </c:pt>
                <c:pt idx="8">
                  <c:v>0.25918322942438199</c:v>
                </c:pt>
                <c:pt idx="9">
                  <c:v>0.2591904667968159</c:v>
                </c:pt>
                <c:pt idx="10">
                  <c:v>0.259214674187079</c:v>
                </c:pt>
                <c:pt idx="11">
                  <c:v>0.25927351925601461</c:v>
                </c:pt>
                <c:pt idx="12">
                  <c:v>0.25938861740777264</c:v>
                </c:pt>
                <c:pt idx="13">
                  <c:v>0.25958189348879002</c:v>
                </c:pt>
                <c:pt idx="14">
                  <c:v>0.25987266153701682</c:v>
                </c:pt>
                <c:pt idx="15">
                  <c:v>0.26027602373491088</c:v>
                </c:pt>
                <c:pt idx="16">
                  <c:v>0.26080242676162546</c:v>
                </c:pt>
                <c:pt idx="17">
                  <c:v>0.2614579627777639</c:v>
                </c:pt>
                <c:pt idx="18">
                  <c:v>0.26224503669771526</c:v>
                </c:pt>
                <c:pt idx="19">
                  <c:v>0.26316314215250336</c:v>
                </c:pt>
                <c:pt idx="20">
                  <c:v>0.26420960149094785</c:v>
                </c:pt>
                <c:pt idx="21">
                  <c:v>0.26538020399327678</c:v>
                </c:pt>
                <c:pt idx="22">
                  <c:v>0.2666697232473324</c:v>
                </c:pt>
                <c:pt idx="23">
                  <c:v>0.26807231881373439</c:v>
                </c:pt>
                <c:pt idx="24">
                  <c:v>0.26958183769752286</c:v>
                </c:pt>
                <c:pt idx="25">
                  <c:v>0.27119203398040337</c:v>
                </c:pt>
                <c:pt idx="26">
                  <c:v>0.27289672410579713</c:v>
                </c:pt>
                <c:pt idx="27">
                  <c:v>0.27468989292989276</c:v>
                </c:pt>
                <c:pt idx="28">
                  <c:v>0.27656576289319013</c:v>
                </c:pt>
                <c:pt idx="29">
                  <c:v>0.27851883606405448</c:v>
                </c:pt>
                <c:pt idx="30">
                  <c:v>0.28054391656894495</c:v>
                </c:pt>
                <c:pt idx="31">
                  <c:v>0.28263611909966924</c:v>
                </c:pt>
                <c:pt idx="32">
                  <c:v>0.28479086774798335</c:v>
                </c:pt>
                <c:pt idx="33">
                  <c:v>0.28700388830570511</c:v>
                </c:pt>
                <c:pt idx="34">
                  <c:v>0.28927119632271092</c:v>
                </c:pt>
                <c:pt idx="35">
                  <c:v>0.29158908257928129</c:v>
                </c:pt>
                <c:pt idx="36">
                  <c:v>0.29395409715539267</c:v>
                </c:pt>
                <c:pt idx="37">
                  <c:v>0.29636303292909616</c:v>
                </c:pt>
                <c:pt idx="38">
                  <c:v>0.29881290907867275</c:v>
                </c:pt>
                <c:pt idx="39">
                  <c:v>0.30130095497540699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DE-4E22-A31C-8BD0CAD20B9E}"/>
            </c:ext>
          </c:extLst>
        </c:ser>
        <c:ser>
          <c:idx val="6"/>
          <c:order val="6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Hoja1!$AL$37:$AL$76</c:f>
              <c:numCache>
                <c:formatCode>0.00%</c:formatCode>
                <c:ptCount val="40"/>
                <c:pt idx="0">
                  <c:v>0.22119921692859512</c:v>
                </c:pt>
                <c:pt idx="1">
                  <c:v>0.22119921692859512</c:v>
                </c:pt>
                <c:pt idx="2">
                  <c:v>0.22119921692859512</c:v>
                </c:pt>
                <c:pt idx="3">
                  <c:v>0.22119921692859512</c:v>
                </c:pt>
                <c:pt idx="4">
                  <c:v>0.22119921692971278</c:v>
                </c:pt>
                <c:pt idx="5">
                  <c:v>0.22119921930004116</c:v>
                </c:pt>
                <c:pt idx="6">
                  <c:v>0.22119939590020954</c:v>
                </c:pt>
                <c:pt idx="7">
                  <c:v>0.22120193429796731</c:v>
                </c:pt>
                <c:pt idx="8">
                  <c:v>0.22121646172065745</c:v>
                </c:pt>
                <c:pt idx="9">
                  <c:v>0.22126435243860187</c:v>
                </c:pt>
                <c:pt idx="10">
                  <c:v>0.22137605211022515</c:v>
                </c:pt>
                <c:pt idx="11">
                  <c:v>0.22158389307345538</c:v>
                </c:pt>
                <c:pt idx="12">
                  <c:v>0.22191576979329608</c:v>
                </c:pt>
                <c:pt idx="13">
                  <c:v>0.22239196384627169</c:v>
                </c:pt>
                <c:pt idx="14">
                  <c:v>0.2230246845021826</c:v>
                </c:pt>
                <c:pt idx="15">
                  <c:v>0.22381911858890702</c:v>
                </c:pt>
                <c:pt idx="16">
                  <c:v>0.22477501741577688</c:v>
                </c:pt>
                <c:pt idx="17">
                  <c:v>0.22588827137043577</c:v>
                </c:pt>
                <c:pt idx="18">
                  <c:v>0.22715223824709485</c:v>
                </c:pt>
                <c:pt idx="19">
                  <c:v>0.22855876840947476</c:v>
                </c:pt>
                <c:pt idx="20">
                  <c:v>0.23009895080118281</c:v>
                </c:pt>
                <c:pt idx="21">
                  <c:v>0.23176363150443335</c:v>
                </c:pt>
                <c:pt idx="22">
                  <c:v>0.23354375907076497</c:v>
                </c:pt>
                <c:pt idx="23">
                  <c:v>0.23543060350583533</c:v>
                </c:pt>
                <c:pt idx="24">
                  <c:v>0.2374158859522566</c:v>
                </c:pt>
                <c:pt idx="25">
                  <c:v>0.23949184688129854</c:v>
                </c:pt>
                <c:pt idx="26">
                  <c:v>0.241651273002367</c:v>
                </c:pt>
                <c:pt idx="27">
                  <c:v>0.24388749724266456</c:v>
                </c:pt>
                <c:pt idx="28">
                  <c:v>0.24619438180991315</c:v>
                </c:pt>
                <c:pt idx="29">
                  <c:v>0.24856629121472673</c:v>
                </c:pt>
                <c:pt idx="30">
                  <c:v>0.25099805990111823</c:v>
                </c:pt>
                <c:pt idx="31">
                  <c:v>0.25348495757087286</c:v>
                </c:pt>
                <c:pt idx="32">
                  <c:v>0.25602265420289227</c:v>
                </c:pt>
                <c:pt idx="33">
                  <c:v>0.25860718602316368</c:v>
                </c:pt>
                <c:pt idx="34">
                  <c:v>0.26123492317386021</c:v>
                </c:pt>
                <c:pt idx="35">
                  <c:v>0.26390253948918552</c:v>
                </c:pt>
                <c:pt idx="36">
                  <c:v>0.26660698455991749</c:v>
                </c:pt>
                <c:pt idx="37">
                  <c:v>0.2693454581223369</c:v>
                </c:pt>
                <c:pt idx="38">
                  <c:v>0.27211538671529478</c:v>
                </c:pt>
                <c:pt idx="39">
                  <c:v>0.27491440249411059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DE-4E22-A31C-8BD0CAD20B9E}"/>
            </c:ext>
          </c:extLst>
        </c:ser>
        <c:ser>
          <c:idx val="7"/>
          <c:order val="7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Hoja1!$AM$37:$AM$76</c:f>
              <c:numCache>
                <c:formatCode>0.00%</c:formatCode>
                <c:ptCount val="40"/>
                <c:pt idx="0">
                  <c:v>0.18126924692201818</c:v>
                </c:pt>
                <c:pt idx="1">
                  <c:v>0.18126924692201818</c:v>
                </c:pt>
                <c:pt idx="2">
                  <c:v>0.18126924692201818</c:v>
                </c:pt>
                <c:pt idx="3">
                  <c:v>0.18126924692207014</c:v>
                </c:pt>
                <c:pt idx="4">
                  <c:v>0.18126924887011198</c:v>
                </c:pt>
                <c:pt idx="5">
                  <c:v>0.18126957130747068</c:v>
                </c:pt>
                <c:pt idx="6">
                  <c:v>0.18127534320176408</c:v>
                </c:pt>
                <c:pt idx="7">
                  <c:v>0.18130902163873164</c:v>
                </c:pt>
                <c:pt idx="8">
                  <c:v>0.18141438239431384</c:v>
                </c:pt>
                <c:pt idx="9">
                  <c:v>0.1816427630927282</c:v>
                </c:pt>
                <c:pt idx="10">
                  <c:v>0.18203725077598132</c:v>
                </c:pt>
                <c:pt idx="11">
                  <c:v>0.18262550814956335</c:v>
                </c:pt>
                <c:pt idx="12">
                  <c:v>0.18342003145973318</c:v>
                </c:pt>
                <c:pt idx="13">
                  <c:v>0.18442162533900086</c:v>
                </c:pt>
                <c:pt idx="14">
                  <c:v>0.18562331446616775</c:v>
                </c:pt>
                <c:pt idx="15">
                  <c:v>0.18701356286735282</c:v>
                </c:pt>
                <c:pt idx="16">
                  <c:v>0.1885785764818193</c:v>
                </c:pt>
                <c:pt idx="17">
                  <c:v>0.19030381441399569</c:v>
                </c:pt>
                <c:pt idx="18">
                  <c:v>0.19217491480834192</c:v>
                </c:pt>
                <c:pt idx="19">
                  <c:v>0.19417822115241612</c:v>
                </c:pt>
                <c:pt idx="20">
                  <c:v>0.19630104958810268</c:v>
                </c:pt>
                <c:pt idx="21">
                  <c:v>0.19853179511916241</c:v>
                </c:pt>
                <c:pt idx="22">
                  <c:v>0.20085994170300125</c:v>
                </c:pt>
                <c:pt idx="23">
                  <c:v>0.20327601801452222</c:v>
                </c:pt>
                <c:pt idx="24">
                  <c:v>0.20577152507255114</c:v>
                </c:pt>
                <c:pt idx="25">
                  <c:v>0.2083388517337228</c:v>
                </c:pt>
                <c:pt idx="26">
                  <c:v>0.21097118753923372</c:v>
                </c:pt>
                <c:pt idx="27">
                  <c:v>0.21366243829396425</c:v>
                </c:pt>
                <c:pt idx="28">
                  <c:v>0.21640714721227072</c:v>
                </c:pt>
                <c:pt idx="29">
                  <c:v>0.21920042291613762</c:v>
                </c:pt>
                <c:pt idx="30">
                  <c:v>0.2220378746527264</c:v>
                </c:pt>
                <c:pt idx="31">
                  <c:v>0.22491555457395274</c:v>
                </c:pt>
                <c:pt idx="32">
                  <c:v>0.22782990664019787</c:v>
                </c:pt>
                <c:pt idx="33">
                  <c:v>0.2307777215782858</c:v>
                </c:pt>
                <c:pt idx="34">
                  <c:v>0.23375609728035551</c:v>
                </c:pt>
                <c:pt idx="35">
                  <c:v>0.2367624040376185</c:v>
                </c:pt>
                <c:pt idx="36">
                  <c:v>0.23979425403796495</c:v>
                </c:pt>
                <c:pt idx="37">
                  <c:v>0.24284947460467765</c:v>
                </c:pt>
                <c:pt idx="38">
                  <c:v>0.24592608470667154</c:v>
                </c:pt>
                <c:pt idx="39">
                  <c:v>0.2490222743237005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DE-4E22-A31C-8BD0CAD20B9E}"/>
            </c:ext>
          </c:extLst>
        </c:ser>
        <c:ser>
          <c:idx val="8"/>
          <c:order val="8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Hoja1!$AN$37:$AN$76</c:f>
              <c:numCache>
                <c:formatCode>0.00%</c:formatCode>
                <c:ptCount val="40"/>
                <c:pt idx="0">
                  <c:v>0.1392920235749423</c:v>
                </c:pt>
                <c:pt idx="1">
                  <c:v>0.1392920235749423</c:v>
                </c:pt>
                <c:pt idx="2">
                  <c:v>0.13929202357494241</c:v>
                </c:pt>
                <c:pt idx="3">
                  <c:v>0.13929202507659555</c:v>
                </c:pt>
                <c:pt idx="4">
                  <c:v>0.13929280716043602</c:v>
                </c:pt>
                <c:pt idx="5">
                  <c:v>0.1393097869793033</c:v>
                </c:pt>
                <c:pt idx="6">
                  <c:v>0.13940370395608059</c:v>
                </c:pt>
                <c:pt idx="7">
                  <c:v>0.13966510372432006</c:v>
                </c:pt>
                <c:pt idx="8">
                  <c:v>0.14016739825613123</c:v>
                </c:pt>
                <c:pt idx="9">
                  <c:v>0.14094715075390241</c:v>
                </c:pt>
                <c:pt idx="10">
                  <c:v>0.14200968604440012</c:v>
                </c:pt>
                <c:pt idx="11">
                  <c:v>0.14334119291816372</c:v>
                </c:pt>
                <c:pt idx="12">
                  <c:v>0.1449185956010185</c:v>
                </c:pt>
                <c:pt idx="13">
                  <c:v>0.14671575188624997</c:v>
                </c:pt>
                <c:pt idx="14">
                  <c:v>0.14870682508380639</c:v>
                </c:pt>
                <c:pt idx="15">
                  <c:v>0.15086789199589012</c:v>
                </c:pt>
                <c:pt idx="16">
                  <c:v>0.15317755831925173</c:v>
                </c:pt>
                <c:pt idx="17">
                  <c:v>0.15561705623919375</c:v>
                </c:pt>
                <c:pt idx="18">
                  <c:v>0.15817009417095462</c:v>
                </c:pt>
                <c:pt idx="19">
                  <c:v>0.16082260451230301</c:v>
                </c:pt>
                <c:pt idx="20">
                  <c:v>0.16356246460029333</c:v>
                </c:pt>
                <c:pt idx="21">
                  <c:v>0.16637922727550214</c:v>
                </c:pt>
                <c:pt idx="22">
                  <c:v>0.16926387678294219</c:v>
                </c:pt>
                <c:pt idx="23">
                  <c:v>0.17220861507805219</c:v>
                </c:pt>
                <c:pt idx="24">
                  <c:v>0.17520667837308201</c:v>
                </c:pt>
                <c:pt idx="25">
                  <c:v>0.17825218141240629</c:v>
                </c:pt>
                <c:pt idx="26">
                  <c:v>0.18133998611501223</c:v>
                </c:pt>
                <c:pt idx="27">
                  <c:v>0.18446559111714622</c:v>
                </c:pt>
                <c:pt idx="28">
                  <c:v>0.18762503898716332</c:v>
                </c:pt>
                <c:pt idx="29">
                  <c:v>0.19081483825864098</c:v>
                </c:pt>
                <c:pt idx="30">
                  <c:v>0.19403189783115882</c:v>
                </c:pt>
                <c:pt idx="31">
                  <c:v>0.19727347167072706</c:v>
                </c:pt>
                <c:pt idx="32">
                  <c:v>0.20053711208288083</c:v>
                </c:pt>
                <c:pt idx="33">
                  <c:v>0.20382063012511797</c:v>
                </c:pt>
                <c:pt idx="34">
                  <c:v>0.20712206197307736</c:v>
                </c:pt>
                <c:pt idx="35">
                  <c:v>0.21043964026117334</c:v>
                </c:pt>
                <c:pt idx="36">
                  <c:v>0.21377176958894906</c:v>
                </c:pt>
                <c:pt idx="37">
                  <c:v>0.21711700552473112</c:v>
                </c:pt>
                <c:pt idx="38">
                  <c:v>0.22047403655335485</c:v>
                </c:pt>
                <c:pt idx="39">
                  <c:v>0.22384166850920412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DE-4E22-A31C-8BD0CAD20B9E}"/>
            </c:ext>
          </c:extLst>
        </c:ser>
        <c:ser>
          <c:idx val="9"/>
          <c:order val="9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Hoja1!$AO$37:$AO$76</c:f>
              <c:numCache>
                <c:formatCode>0.00%</c:formatCode>
                <c:ptCount val="40"/>
                <c:pt idx="0">
                  <c:v>9.5162581964040482E-2</c:v>
                </c:pt>
                <c:pt idx="1">
                  <c:v>9.5162581964040482E-2</c:v>
                </c:pt>
                <c:pt idx="2">
                  <c:v>9.5162582995308886E-2</c:v>
                </c:pt>
                <c:pt idx="3">
                  <c:v>9.5165794695889483E-2</c:v>
                </c:pt>
                <c:pt idx="4">
                  <c:v>9.5238991877357182E-2</c:v>
                </c:pt>
                <c:pt idx="5">
                  <c:v>9.5566826681852013E-2</c:v>
                </c:pt>
                <c:pt idx="6">
                  <c:v>9.6294723900371526E-2</c:v>
                </c:pt>
                <c:pt idx="7">
                  <c:v>9.7454915731613689E-2</c:v>
                </c:pt>
                <c:pt idx="8">
                  <c:v>9.9011793704498641E-2</c:v>
                </c:pt>
                <c:pt idx="9">
                  <c:v>0.10090746293043351</c:v>
                </c:pt>
                <c:pt idx="10">
                  <c:v>0.10308380819239715</c:v>
                </c:pt>
                <c:pt idx="11">
                  <c:v>0.10549017760085455</c:v>
                </c:pt>
                <c:pt idx="12">
                  <c:v>0.1080848223325509</c:v>
                </c:pt>
                <c:pt idx="13">
                  <c:v>0.11083410200457033</c:v>
                </c:pt>
                <c:pt idx="14">
                  <c:v>0.11371110882619351</c:v>
                </c:pt>
                <c:pt idx="15">
                  <c:v>0.11669431507632766</c:v>
                </c:pt>
                <c:pt idx="16">
                  <c:v>0.11976642575107399</c:v>
                </c:pt>
                <c:pt idx="17">
                  <c:v>0.1229134605868526</c:v>
                </c:pt>
                <c:pt idx="18">
                  <c:v>0.12612403804127947</c:v>
                </c:pt>
                <c:pt idx="19">
                  <c:v>0.12938882244353722</c:v>
                </c:pt>
                <c:pt idx="20">
                  <c:v>0.13270009811263039</c:v>
                </c:pt>
                <c:pt idx="21">
                  <c:v>0.13605144063661245</c:v>
                </c:pt>
                <c:pt idx="22">
                  <c:v>0.13943746203959417</c:v>
                </c:pt>
                <c:pt idx="23">
                  <c:v>0.1428536121055709</c:v>
                </c:pt>
                <c:pt idx="24">
                  <c:v>0.14629602249608586</c:v>
                </c:pt>
                <c:pt idx="25">
                  <c:v>0.14976138362579194</c:v>
                </c:pt>
                <c:pt idx="26">
                  <c:v>0.15324684675348044</c:v>
                </c:pt>
                <c:pt idx="27">
                  <c:v>0.15674994560226141</c:v>
                </c:pt>
                <c:pt idx="28">
                  <c:v>0.16026853320212742</c:v>
                </c:pt>
                <c:pt idx="29">
                  <c:v>0.16380073067513967</c:v>
                </c:pt>
                <c:pt idx="30">
                  <c:v>0.16734488545070159</c:v>
                </c:pt>
                <c:pt idx="31">
                  <c:v>0.17089953697424065</c:v>
                </c:pt>
                <c:pt idx="32">
                  <c:v>0.1744633884071527</c:v>
                </c:pt>
                <c:pt idx="33">
                  <c:v>0.17803528314563521</c:v>
                </c:pt>
                <c:pt idx="34">
                  <c:v>0.18161418523782108</c:v>
                </c:pt>
                <c:pt idx="35">
                  <c:v>0.18519916297199224</c:v>
                </c:pt>
                <c:pt idx="36">
                  <c:v>0.18878937505807292</c:v>
                </c:pt>
                <c:pt idx="37">
                  <c:v>0.19238405894072691</c:v>
                </c:pt>
                <c:pt idx="38">
                  <c:v>0.19598252087317258</c:v>
                </c:pt>
                <c:pt idx="39">
                  <c:v>0.1995841274521919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DE-4E22-A31C-8BD0CAD20B9E}"/>
            </c:ext>
          </c:extLst>
        </c:ser>
        <c:ser>
          <c:idx val="10"/>
          <c:order val="10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Hoja1!$AP$37:$AP$76</c:f>
              <c:numCache>
                <c:formatCode>0.00%</c:formatCode>
                <c:ptCount val="40"/>
                <c:pt idx="0">
                  <c:v>4.8770575499286095E-2</c:v>
                </c:pt>
                <c:pt idx="1">
                  <c:v>4.8770576035379376E-2</c:v>
                </c:pt>
                <c:pt idx="2">
                  <c:v>4.8809838184076582E-2</c:v>
                </c:pt>
                <c:pt idx="3">
                  <c:v>4.9351608302323213E-2</c:v>
                </c:pt>
                <c:pt idx="4">
                  <c:v>5.074560240446313E-2</c:v>
                </c:pt>
                <c:pt idx="5">
                  <c:v>5.2835049339329698E-2</c:v>
                </c:pt>
                <c:pt idx="6">
                  <c:v>5.540198333442703E-2</c:v>
                </c:pt>
                <c:pt idx="7">
                  <c:v>5.829106790303773E-2</c:v>
                </c:pt>
                <c:pt idx="8">
                  <c:v>6.1402038653292745E-2</c:v>
                </c:pt>
                <c:pt idx="9">
                  <c:v>6.4670244027986712E-2</c:v>
                </c:pt>
                <c:pt idx="10">
                  <c:v>6.8053006569207097E-2</c:v>
                </c:pt>
                <c:pt idx="11">
                  <c:v>7.1521330769178548E-2</c:v>
                </c:pt>
                <c:pt idx="12">
                  <c:v>7.5054949768453172E-2</c:v>
                </c:pt>
                <c:pt idx="13">
                  <c:v>7.863932161232523E-2</c:v>
                </c:pt>
                <c:pt idx="14">
                  <c:v>8.2263762218555914E-2</c:v>
                </c:pt>
                <c:pt idx="15">
                  <c:v>8.5920253452521078E-2</c:v>
                </c:pt>
                <c:pt idx="16">
                  <c:v>8.9602662134906197E-2</c:v>
                </c:pt>
                <c:pt idx="17">
                  <c:v>9.3306215702766648E-2</c:v>
                </c:pt>
                <c:pt idx="18">
                  <c:v>9.7027142218664375E-2</c:v>
                </c:pt>
                <c:pt idx="19">
                  <c:v>0.10076241811740083</c:v>
                </c:pt>
                <c:pt idx="20">
                  <c:v>0.10450958813024969</c:v>
                </c:pt>
                <c:pt idx="21">
                  <c:v>0.10826663453967578</c:v>
                </c:pt>
                <c:pt idx="22">
                  <c:v>0.11203188077373938</c:v>
                </c:pt>
                <c:pt idx="23">
                  <c:v>0.11580391931078071</c:v>
                </c:pt>
                <c:pt idx="24">
                  <c:v>0.11958155706252172</c:v>
                </c:pt>
                <c:pt idx="25">
                  <c:v>0.1233637735038513</c:v>
                </c:pt>
                <c:pt idx="26">
                  <c:v>0.1271496882213623</c:v>
                </c:pt>
                <c:pt idx="27">
                  <c:v>0.1309385355065239</c:v>
                </c:pt>
                <c:pt idx="28">
                  <c:v>0.13472964427733153</c:v>
                </c:pt>
                <c:pt idx="29">
                  <c:v>0.13852242207261717</c:v>
                </c:pt>
                <c:pt idx="30">
                  <c:v>0.14231634218952322</c:v>
                </c:pt>
                <c:pt idx="31">
                  <c:v>0.14611093326882929</c:v>
                </c:pt>
                <c:pt idx="32">
                  <c:v>0.14990577080281375</c:v>
                </c:pt>
                <c:pt idx="33">
                  <c:v>0.15370047016506294</c:v>
                </c:pt>
                <c:pt idx="34">
                  <c:v>0.15749468085408058</c:v>
                </c:pt>
                <c:pt idx="35">
                  <c:v>0.16128808171171655</c:v>
                </c:pt>
                <c:pt idx="36">
                  <c:v>0.16508037692963745</c:v>
                </c:pt>
                <c:pt idx="37">
                  <c:v>0.16887129269680606</c:v>
                </c:pt>
                <c:pt idx="38">
                  <c:v>0.17266057437142035</c:v>
                </c:pt>
                <c:pt idx="39">
                  <c:v>0.17644798408433532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DE-4E22-A31C-8BD0CAD20B9E}"/>
            </c:ext>
          </c:extLst>
        </c:ser>
        <c:ser>
          <c:idx val="11"/>
          <c:order val="11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Hoja1!$AQ$37:$AQ$76</c:f>
              <c:numCache>
                <c:formatCode>0.00%</c:formatCode>
                <c:ptCount val="40"/>
                <c:pt idx="0">
                  <c:v>3.9894228041070789E-6</c:v>
                </c:pt>
                <c:pt idx="1">
                  <c:v>3.9933955543683397E-3</c:v>
                </c:pt>
                <c:pt idx="2">
                  <c:v>7.9827018525013838E-3</c:v>
                </c:pt>
                <c:pt idx="3">
                  <c:v>1.1971808590994115E-2</c:v>
                </c:pt>
                <c:pt idx="4">
                  <c:v>1.5960616058603827E-2</c:v>
                </c:pt>
                <c:pt idx="5">
                  <c:v>1.9949024566531082E-2</c:v>
                </c:pt>
                <c:pt idx="6">
                  <c:v>2.3936934455893955E-2</c:v>
                </c:pt>
                <c:pt idx="7">
                  <c:v>2.7924246105198613E-2</c:v>
                </c:pt>
                <c:pt idx="8">
                  <c:v>3.1910859937805069E-2</c:v>
                </c:pt>
                <c:pt idx="9">
                  <c:v>3.5896676429387431E-2</c:v>
                </c:pt>
                <c:pt idx="10">
                  <c:v>3.9881596115387885E-2</c:v>
                </c:pt>
                <c:pt idx="11">
                  <c:v>4.3865519598462244E-2</c:v>
                </c:pt>
                <c:pt idx="12">
                  <c:v>4.784834755591838E-2</c:v>
                </c:pt>
                <c:pt idx="13">
                  <c:v>5.1829980747144511E-2</c:v>
                </c:pt>
                <c:pt idx="14">
                  <c:v>5.5810320021027482E-2</c:v>
                </c:pt>
                <c:pt idx="15">
                  <c:v>5.9789266323359791E-2</c:v>
                </c:pt>
                <c:pt idx="16">
                  <c:v>6.3766720704234503E-2</c:v>
                </c:pt>
                <c:pt idx="17">
                  <c:v>6.774258432542779E-2</c:v>
                </c:pt>
                <c:pt idx="18">
                  <c:v>7.171675846776604E-2</c:v>
                </c:pt>
                <c:pt idx="19">
                  <c:v>7.5689144538479691E-2</c:v>
                </c:pt>
                <c:pt idx="20">
                  <c:v>7.9659644078540426E-2</c:v>
                </c:pt>
                <c:pt idx="21">
                  <c:v>8.3628158769982086E-2</c:v>
                </c:pt>
                <c:pt idx="22">
                  <c:v>8.7594590443203668E-2</c:v>
                </c:pt>
                <c:pt idx="23">
                  <c:v>9.155884108425405E-2</c:v>
                </c:pt>
                <c:pt idx="24">
                  <c:v>9.5520812842097513E-2</c:v>
                </c:pt>
                <c:pt idx="25">
                  <c:v>9.9480408035858281E-2</c:v>
                </c:pt>
                <c:pt idx="26">
                  <c:v>0.10343752916204513</c:v>
                </c:pt>
                <c:pt idx="27">
                  <c:v>0.10739207890175206</c:v>
                </c:pt>
                <c:pt idx="28">
                  <c:v>0.11134396012783859</c:v>
                </c:pt>
                <c:pt idx="29">
                  <c:v>0.11529307591208326</c:v>
                </c:pt>
                <c:pt idx="30">
                  <c:v>0.11923932953231492</c:v>
                </c:pt>
                <c:pt idx="31">
                  <c:v>0.123182624479517</c:v>
                </c:pt>
                <c:pt idx="32">
                  <c:v>0.12712286446490595</c:v>
                </c:pt>
                <c:pt idx="33">
                  <c:v>0.13105995342698212</c:v>
                </c:pt>
                <c:pt idx="34">
                  <c:v>0.13499379553855201</c:v>
                </c:pt>
                <c:pt idx="35">
                  <c:v>0.13892429521372301</c:v>
                </c:pt>
                <c:pt idx="36">
                  <c:v>0.14285135711486635</c:v>
                </c:pt>
                <c:pt idx="37">
                  <c:v>0.14677488615955026</c:v>
                </c:pt>
                <c:pt idx="38">
                  <c:v>0.15069478752744175</c:v>
                </c:pt>
                <c:pt idx="39">
                  <c:v>0.15461096666717572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DE-4E22-A31C-8BD0CAD20B9E}"/>
            </c:ext>
          </c:extLst>
        </c:ser>
        <c:ser>
          <c:idx val="12"/>
          <c:order val="12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Hoja1!$AR$37:$AR$76</c:f>
              <c:numCache>
                <c:formatCode>0.00%</c:formatCode>
                <c:ptCount val="40"/>
                <c:pt idx="0">
                  <c:v>0</c:v>
                </c:pt>
                <c:pt idx="1">
                  <c:v>5.6357933530848653E-10</c:v>
                </c:pt>
                <c:pt idx="2">
                  <c:v>4.1275725686267493E-5</c:v>
                </c:pt>
                <c:pt idx="3">
                  <c:v>6.108229918792632E-4</c:v>
                </c:pt>
                <c:pt idx="4">
                  <c:v>2.0762886999775715E-3</c:v>
                </c:pt>
                <c:pt idx="5">
                  <c:v>4.2728638700144372E-3</c:v>
                </c:pt>
                <c:pt idx="6">
                  <c:v>6.9714073853652803E-3</c:v>
                </c:pt>
                <c:pt idx="7">
                  <c:v>1.0008618487331589E-2</c:v>
                </c:pt>
                <c:pt idx="8">
                  <c:v>1.3279092118746005E-2</c:v>
                </c:pt>
                <c:pt idx="9">
                  <c:v>1.6714861966182382E-2</c:v>
                </c:pt>
                <c:pt idx="10">
                  <c:v>2.0271062451671151E-2</c:v>
                </c:pt>
                <c:pt idx="11">
                  <c:v>2.3917211435962482E-2</c:v>
                </c:pt>
                <c:pt idx="12">
                  <c:v>2.7632002955505164E-2</c:v>
                </c:pt>
                <c:pt idx="13">
                  <c:v>3.1400149473631733E-2</c:v>
                </c:pt>
                <c:pt idx="14">
                  <c:v>3.5210419123493708E-2</c:v>
                </c:pt>
                <c:pt idx="15">
                  <c:v>3.9054382671913579E-2</c:v>
                </c:pt>
                <c:pt idx="16">
                  <c:v>4.2925592484749253E-2</c:v>
                </c:pt>
                <c:pt idx="17">
                  <c:v>4.6819031304521197E-2</c:v>
                </c:pt>
                <c:pt idx="18">
                  <c:v>5.0730733802423655E-2</c:v>
                </c:pt>
                <c:pt idx="19">
                  <c:v>5.4657521391755226E-2</c:v>
                </c:pt>
                <c:pt idx="20">
                  <c:v>5.859681291947022E-2</c:v>
                </c:pt>
                <c:pt idx="21">
                  <c:v>6.2546487217443159E-2</c:v>
                </c:pt>
                <c:pt idx="22">
                  <c:v>6.6504781754053055E-2</c:v>
                </c:pt>
                <c:pt idx="23">
                  <c:v>7.047021684246102E-2</c:v>
                </c:pt>
                <c:pt idx="24">
                  <c:v>7.4441538223445292E-2</c:v>
                </c:pt>
                <c:pt idx="25">
                  <c:v>7.8417673048453262E-2</c:v>
                </c:pt>
                <c:pt idx="26">
                  <c:v>8.2397695764317214E-2</c:v>
                </c:pt>
                <c:pt idx="27">
                  <c:v>8.6380801403790231E-2</c:v>
                </c:pt>
                <c:pt idx="28">
                  <c:v>9.0366284477757908E-2</c:v>
                </c:pt>
                <c:pt idx="29">
                  <c:v>9.4353522148918567E-2</c:v>
                </c:pt>
                <c:pt idx="30">
                  <c:v>9.8341960709781517E-2</c:v>
                </c:pt>
                <c:pt idx="31">
                  <c:v>0.10233110463402217</c:v>
                </c:pt>
                <c:pt idx="32">
                  <c:v>0.10632050764894296</c:v>
                </c:pt>
                <c:pt idx="33">
                  <c:v>0.11030976540791204</c:v>
                </c:pt>
                <c:pt idx="34">
                  <c:v>0.11429850943883713</c:v>
                </c:pt>
                <c:pt idx="35">
                  <c:v>0.11828640211743796</c:v>
                </c:pt>
                <c:pt idx="36">
                  <c:v>0.12227313246896326</c:v>
                </c:pt>
                <c:pt idx="37">
                  <c:v>0.12625841264378374</c:v>
                </c:pt>
                <c:pt idx="38">
                  <c:v>0.13024197494433304</c:v>
                </c:pt>
                <c:pt idx="39">
                  <c:v>0.13422356930565432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DE-4E22-A31C-8BD0CAD20B9E}"/>
            </c:ext>
          </c:extLst>
        </c:ser>
        <c:ser>
          <c:idx val="13"/>
          <c:order val="13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Hoja1!$AS$37:$AS$76</c:f>
              <c:numCache>
                <c:formatCode>0.00%</c:formatCode>
                <c:ptCount val="40"/>
                <c:pt idx="0">
                  <c:v>0</c:v>
                </c:pt>
                <c:pt idx="1">
                  <c:v>8.7083776027689314E-27</c:v>
                </c:pt>
                <c:pt idx="2">
                  <c:v>1.139727944577405E-9</c:v>
                </c:pt>
                <c:pt idx="3">
                  <c:v>3.5506178070463033E-6</c:v>
                </c:pt>
                <c:pt idx="4">
                  <c:v>8.4446014050227301E-5</c:v>
                </c:pt>
                <c:pt idx="5">
                  <c:v>4.4675950591100549E-4</c:v>
                </c:pt>
                <c:pt idx="6">
                  <c:v>1.2512103431668239E-3</c:v>
                </c:pt>
                <c:pt idx="7">
                  <c:v>2.5334206144447674E-3</c:v>
                </c:pt>
                <c:pt idx="8">
                  <c:v>4.2540368730696887E-3</c:v>
                </c:pt>
                <c:pt idx="9">
                  <c:v>6.3490753718639104E-3</c:v>
                </c:pt>
                <c:pt idx="10">
                  <c:v>8.7543088630776811E-3</c:v>
                </c:pt>
                <c:pt idx="11">
                  <c:v>1.141375835145178E-2</c:v>
                </c:pt>
                <c:pt idx="12">
                  <c:v>1.4281284251660892E-2</c:v>
                </c:pt>
                <c:pt idx="13">
                  <c:v>1.7319708190833283E-2</c:v>
                </c:pt>
                <c:pt idx="14">
                  <c:v>2.04992924611965E-2</c:v>
                </c:pt>
                <c:pt idx="15">
                  <c:v>2.3796245251466286E-2</c:v>
                </c:pt>
                <c:pt idx="16">
                  <c:v>2.7191452626305845E-2</c:v>
                </c:pt>
                <c:pt idx="17">
                  <c:v>3.066946400497933E-2</c:v>
                </c:pt>
                <c:pt idx="18">
                  <c:v>3.4217700837841036E-2</c:v>
                </c:pt>
                <c:pt idx="19">
                  <c:v>3.7825845613003228E-2</c:v>
                </c:pt>
                <c:pt idx="20">
                  <c:v>4.1485371184216635E-2</c:v>
                </c:pt>
                <c:pt idx="21">
                  <c:v>4.5189177478231812E-2</c:v>
                </c:pt>
                <c:pt idx="22">
                  <c:v>4.8931309860788919E-2</c:v>
                </c:pt>
                <c:pt idx="23">
                  <c:v>5.2706739565488492E-2</c:v>
                </c:pt>
                <c:pt idx="24">
                  <c:v>5.6511191417167095E-2</c:v>
                </c:pt>
                <c:pt idx="25">
                  <c:v>6.0341007758348053E-2</c:v>
                </c:pt>
                <c:pt idx="26">
                  <c:v>6.4193040243094579E-2</c:v>
                </c:pt>
                <c:pt idx="27">
                  <c:v>6.8064563213911577E-2</c:v>
                </c:pt>
                <c:pt idx="28">
                  <c:v>7.1953203901985008E-2</c:v>
                </c:pt>
                <c:pt idx="29">
                  <c:v>7.5856885826058429E-2</c:v>
                </c:pt>
                <c:pt idx="30">
                  <c:v>7.9773782613168198E-2</c:v>
                </c:pt>
                <c:pt idx="31">
                  <c:v>8.3702280100877102E-2</c:v>
                </c:pt>
                <c:pt idx="32">
                  <c:v>8.7640945060873721E-2</c:v>
                </c:pt>
                <c:pt idx="33">
                  <c:v>9.1588499248271948E-2</c:v>
                </c:pt>
                <c:pt idx="34">
                  <c:v>9.5543797759195748E-2</c:v>
                </c:pt>
                <c:pt idx="35">
                  <c:v>9.9505810892950519E-2</c:v>
                </c:pt>
                <c:pt idx="36">
                  <c:v>0.10347360888021062</c:v>
                </c:pt>
                <c:pt idx="37">
                  <c:v>0.10744634896699501</c:v>
                </c:pt>
                <c:pt idx="38">
                  <c:v>0.11142326444453632</c:v>
                </c:pt>
                <c:pt idx="39">
                  <c:v>0.11540365529401825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DE-4E22-A31C-8BD0CAD20B9E}"/>
            </c:ext>
          </c:extLst>
        </c:ser>
        <c:ser>
          <c:idx val="14"/>
          <c:order val="14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Hoja1!$AT$37:$AT$76</c:f>
              <c:numCache>
                <c:formatCode>0.00%</c:formatCode>
                <c:ptCount val="40"/>
                <c:pt idx="0">
                  <c:v>0</c:v>
                </c:pt>
                <c:pt idx="1">
                  <c:v>3.2833928771849299E-54</c:v>
                </c:pt>
                <c:pt idx="2">
                  <c:v>9.1370415416817998E-17</c:v>
                </c:pt>
                <c:pt idx="3">
                  <c:v>1.7446722676910729E-9</c:v>
                </c:pt>
                <c:pt idx="4">
                  <c:v>9.1039645869619784E-7</c:v>
                </c:pt>
                <c:pt idx="5">
                  <c:v>2.063813145397695E-5</c:v>
                </c:pt>
                <c:pt idx="6">
                  <c:v>1.2975409104740761E-4</c:v>
                </c:pt>
                <c:pt idx="7">
                  <c:v>4.3345729282922782E-4</c:v>
                </c:pt>
                <c:pt idx="8">
                  <c:v>1.0170402798226966E-3</c:v>
                </c:pt>
                <c:pt idx="9">
                  <c:v>1.9229834325861853E-3</c:v>
                </c:pt>
                <c:pt idx="10">
                  <c:v>3.1574733171936403E-3</c:v>
                </c:pt>
                <c:pt idx="11">
                  <c:v>4.704463597560396E-3</c:v>
                </c:pt>
                <c:pt idx="12">
                  <c:v>6.5371440490724214E-3</c:v>
                </c:pt>
                <c:pt idx="13">
                  <c:v>8.6251417607888237E-3</c:v>
                </c:pt>
                <c:pt idx="14">
                  <c:v>1.0938438781488202E-2</c:v>
                </c:pt>
                <c:pt idx="15">
                  <c:v>1.3449240320774103E-2</c:v>
                </c:pt>
                <c:pt idx="16">
                  <c:v>1.6132689744532053E-2</c:v>
                </c:pt>
                <c:pt idx="17">
                  <c:v>1.8966981962985213E-2</c:v>
                </c:pt>
                <c:pt idx="18">
                  <c:v>2.193318885508902E-2</c:v>
                </c:pt>
                <c:pt idx="19">
                  <c:v>2.5014966198858346E-2</c:v>
                </c:pt>
                <c:pt idx="20">
                  <c:v>2.8198229469370228E-2</c:v>
                </c:pt>
                <c:pt idx="21">
                  <c:v>3.1470840799066924E-2</c:v>
                </c:pt>
                <c:pt idx="22">
                  <c:v>3.4822325375079705E-2</c:v>
                </c:pt>
                <c:pt idx="23">
                  <c:v>3.8243623162211859E-2</c:v>
                </c:pt>
                <c:pt idx="24">
                  <c:v>4.1726875760244475E-2</c:v>
                </c:pt>
                <c:pt idx="25">
                  <c:v>4.5265245477664473E-2</c:v>
                </c:pt>
                <c:pt idx="26">
                  <c:v>4.8852762716009357E-2</c:v>
                </c:pt>
                <c:pt idx="27">
                  <c:v>5.2484197636731511E-2</c:v>
                </c:pt>
                <c:pt idx="28">
                  <c:v>5.615495236023238E-2</c:v>
                </c:pt>
                <c:pt idx="29">
                  <c:v>5.98609703812647E-2</c:v>
                </c:pt>
                <c:pt idx="30">
                  <c:v>6.3598660353512748E-2</c:v>
                </c:pt>
                <c:pt idx="31">
                  <c:v>6.7364831840655504E-2</c:v>
                </c:pt>
                <c:pt idx="32">
                  <c:v>7.1156641027447454E-2</c:v>
                </c:pt>
                <c:pt idx="33">
                  <c:v>7.4971544725534855E-2</c:v>
                </c:pt>
                <c:pt idx="34">
                  <c:v>7.8807261296527709E-2</c:v>
                </c:pt>
                <c:pt idx="35">
                  <c:v>8.2661737354569442E-2</c:v>
                </c:pt>
                <c:pt idx="36">
                  <c:v>8.6533119308778494E-2</c:v>
                </c:pt>
                <c:pt idx="37">
                  <c:v>9.0419728968975377E-2</c:v>
                </c:pt>
                <c:pt idx="38">
                  <c:v>9.4320042571931662E-2</c:v>
                </c:pt>
                <c:pt idx="39">
                  <c:v>9.8232672695143297E-2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BDE-4E22-A31C-8BD0CAD20B9E}"/>
            </c:ext>
          </c:extLst>
        </c:ser>
        <c:ser>
          <c:idx val="15"/>
          <c:order val="15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Hoja1!$AU$37:$AU$76</c:f>
              <c:numCache>
                <c:formatCode>0.00%</c:formatCode>
                <c:ptCount val="40"/>
                <c:pt idx="0">
                  <c:v>0</c:v>
                </c:pt>
                <c:pt idx="1">
                  <c:v>2.2641330944077969E-92</c:v>
                </c:pt>
                <c:pt idx="2">
                  <c:v>1.739247108613646E-26</c:v>
                </c:pt>
                <c:pt idx="3">
                  <c:v>6.3410986964666513E-14</c:v>
                </c:pt>
                <c:pt idx="4">
                  <c:v>2.3794070519741187E-9</c:v>
                </c:pt>
                <c:pt idx="5">
                  <c:v>3.9620528648561291E-7</c:v>
                </c:pt>
                <c:pt idx="6">
                  <c:v>7.4460128961464271E-6</c:v>
                </c:pt>
                <c:pt idx="7">
                  <c:v>4.8580948698819047E-5</c:v>
                </c:pt>
                <c:pt idx="8">
                  <c:v>1.7726886616864328E-4</c:v>
                </c:pt>
                <c:pt idx="9">
                  <c:v>4.562136811225824E-4</c:v>
                </c:pt>
                <c:pt idx="10">
                  <c:v>9.380420255081616E-4</c:v>
                </c:pt>
                <c:pt idx="11">
                  <c:v>1.6565412041093588E-3</c:v>
                </c:pt>
                <c:pt idx="12">
                  <c:v>2.6269741665733495E-3</c:v>
                </c:pt>
                <c:pt idx="13">
                  <c:v>3.8503236932672796E-3</c:v>
                </c:pt>
                <c:pt idx="14">
                  <c:v>5.3180701076399883E-3</c:v>
                </c:pt>
                <c:pt idx="15">
                  <c:v>7.0161233393751382E-3</c:v>
                </c:pt>
                <c:pt idx="16">
                  <c:v>8.9276352846428125E-3</c:v>
                </c:pt>
                <c:pt idx="17">
                  <c:v>1.1034845653485476E-2</c:v>
                </c:pt>
                <c:pt idx="18">
                  <c:v>1.3320212835934597E-2</c:v>
                </c:pt>
                <c:pt idx="19">
                  <c:v>1.5767056730026568E-2</c:v>
                </c:pt>
                <c:pt idx="20">
                  <c:v>1.8359885236474804E-2</c:v>
                </c:pt>
                <c:pt idx="21">
                  <c:v>2.1084523980864828E-2</c:v>
                </c:pt>
                <c:pt idx="22">
                  <c:v>2.3928128639766705E-2</c:v>
                </c:pt>
                <c:pt idx="23">
                  <c:v>2.6879130910583804E-2</c:v>
                </c:pt>
                <c:pt idx="24">
                  <c:v>2.9927150114268608E-2</c:v>
                </c:pt>
                <c:pt idx="25">
                  <c:v>3.3062889979321747E-2</c:v>
                </c:pt>
                <c:pt idx="26">
                  <c:v>3.6278032192576581E-2</c:v>
                </c:pt>
                <c:pt idx="27">
                  <c:v>3.9565133287305154E-2</c:v>
                </c:pt>
                <c:pt idx="28">
                  <c:v>4.2917528330471549E-2</c:v>
                </c:pt>
                <c:pt idx="29">
                  <c:v>4.6329242979476271E-2</c:v>
                </c:pt>
                <c:pt idx="30">
                  <c:v>4.9794914356692199E-2</c:v>
                </c:pt>
                <c:pt idx="31">
                  <c:v>5.3309720549580331E-2</c:v>
                </c:pt>
                <c:pt idx="32">
                  <c:v>5.686931820154173E-2</c:v>
                </c:pt>
                <c:pt idx="33">
                  <c:v>6.0469787497468286E-2</c:v>
                </c:pt>
                <c:pt idx="34">
                  <c:v>6.410758379481335E-2</c:v>
                </c:pt>
                <c:pt idx="35">
                  <c:v>6.7779495160010028E-2</c:v>
                </c:pt>
                <c:pt idx="36">
                  <c:v>7.1482605112760889E-2</c:v>
                </c:pt>
                <c:pt idx="37">
                  <c:v>7.521425993973152E-2</c:v>
                </c:pt>
                <c:pt idx="38">
                  <c:v>7.8972040004090194E-2</c:v>
                </c:pt>
                <c:pt idx="39">
                  <c:v>8.2753734542116208E-2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DE-4E22-A31C-8BD0CAD20B9E}"/>
            </c:ext>
          </c:extLst>
        </c:ser>
        <c:ser>
          <c:idx val="16"/>
          <c:order val="16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Hoja1!$AV$37:$AV$76</c:f>
              <c:numCache>
                <c:formatCode>0.00%</c:formatCode>
                <c:ptCount val="40"/>
                <c:pt idx="0">
                  <c:v>0</c:v>
                </c:pt>
                <c:pt idx="1">
                  <c:v>2.5854630210571948E-141</c:v>
                </c:pt>
                <c:pt idx="2">
                  <c:v>7.2363071984757843E-39</c:v>
                </c:pt>
                <c:pt idx="3">
                  <c:v>1.5978616211981729E-19</c:v>
                </c:pt>
                <c:pt idx="4">
                  <c:v>1.4350748765748079E-12</c:v>
                </c:pt>
                <c:pt idx="5">
                  <c:v>3.0449970487079158E-9</c:v>
                </c:pt>
                <c:pt idx="6">
                  <c:v>2.2980410165806186E-7</c:v>
                </c:pt>
                <c:pt idx="7">
                  <c:v>3.4891713404316363E-6</c:v>
                </c:pt>
                <c:pt idx="8">
                  <c:v>2.2142751313518512E-5</c:v>
                </c:pt>
                <c:pt idx="9">
                  <c:v>8.3635650377556804E-5</c:v>
                </c:pt>
                <c:pt idx="10">
                  <c:v>2.2706086777751246E-4</c:v>
                </c:pt>
                <c:pt idx="11">
                  <c:v>4.9393394719412197E-4</c:v>
                </c:pt>
                <c:pt idx="12">
                  <c:v>9.200720906765332E-4</c:v>
                </c:pt>
                <c:pt idx="13">
                  <c:v>1.5315173579727032E-3</c:v>
                </c:pt>
                <c:pt idx="14">
                  <c:v>2.3439467618256021E-3</c:v>
                </c:pt>
                <c:pt idx="15">
                  <c:v>3.3640203210628661E-3</c:v>
                </c:pt>
                <c:pt idx="16">
                  <c:v>4.591418710545761E-3</c:v>
                </c:pt>
                <c:pt idx="17">
                  <c:v>6.0208650835558847E-3</c:v>
                </c:pt>
                <c:pt idx="18">
                  <c:v>7.6438306790375665E-3</c:v>
                </c:pt>
                <c:pt idx="19">
                  <c:v>9.449851156871511E-3</c:v>
                </c:pt>
                <c:pt idx="20">
                  <c:v>1.1427484494159423E-2</c:v>
                </c:pt>
                <c:pt idx="21">
                  <c:v>1.3564976827802805E-2</c:v>
                </c:pt>
                <c:pt idx="22">
                  <c:v>1.5850705867919063E-2</c:v>
                </c:pt>
                <c:pt idx="23">
                  <c:v>1.8273462079885144E-2</c:v>
                </c:pt>
                <c:pt idx="24">
                  <c:v>2.0822615200394329E-2</c:v>
                </c:pt>
                <c:pt idx="25">
                  <c:v>2.3488201797334768E-2</c:v>
                </c:pt>
                <c:pt idx="26">
                  <c:v>2.6260959822246022E-2</c:v>
                </c:pt>
                <c:pt idx="27">
                  <c:v>2.9132328584201311E-2</c:v>
                </c:pt>
                <c:pt idx="28">
                  <c:v>3.2094427001913284E-2</c:v>
                </c:pt>
                <c:pt idx="29">
                  <c:v>3.5140018963774472E-2</c:v>
                </c:pt>
                <c:pt idx="30">
                  <c:v>3.8262471764606426E-2</c:v>
                </c:pt>
                <c:pt idx="31">
                  <c:v>4.1455711581272897E-2</c:v>
                </c:pt>
                <c:pt idx="32">
                  <c:v>4.4714178556628709E-2</c:v>
                </c:pt>
                <c:pt idx="33">
                  <c:v>4.80327831040957E-2</c:v>
                </c:pt>
                <c:pt idx="34">
                  <c:v>5.1406864393964663E-2</c:v>
                </c:pt>
                <c:pt idx="35">
                  <c:v>5.483215154481319E-2</c:v>
                </c:pt>
                <c:pt idx="36">
                  <c:v>5.8304727753668767E-2</c:v>
                </c:pt>
                <c:pt idx="37">
                  <c:v>6.1820997410742762E-2</c:v>
                </c:pt>
                <c:pt idx="38">
                  <c:v>6.5377656126510753E-2</c:v>
                </c:pt>
                <c:pt idx="39">
                  <c:v>6.8971663528220317E-2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DE-4E22-A31C-8BD0CAD20B9E}"/>
            </c:ext>
          </c:extLst>
        </c:ser>
        <c:ser>
          <c:idx val="17"/>
          <c:order val="17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Hoja1!$AW$37:$AW$76</c:f>
              <c:numCache>
                <c:formatCode>0.00%</c:formatCode>
                <c:ptCount val="40"/>
                <c:pt idx="0">
                  <c:v>0</c:v>
                </c:pt>
                <c:pt idx="1">
                  <c:v>4.6711763172824631E-201</c:v>
                </c:pt>
                <c:pt idx="2">
                  <c:v>6.3170610842369141E-54</c:v>
                </c:pt>
                <c:pt idx="3">
                  <c:v>2.6958668395419366E-26</c:v>
                </c:pt>
                <c:pt idx="4">
                  <c:v>1.9405683256752809E-16</c:v>
                </c:pt>
                <c:pt idx="5">
                  <c:v>9.1511642034288272E-12</c:v>
                </c:pt>
                <c:pt idx="6">
                  <c:v>3.7425463614531288E-9</c:v>
                </c:pt>
                <c:pt idx="7">
                  <c:v>1.5813344622498276E-7</c:v>
                </c:pt>
                <c:pt idx="8">
                  <c:v>1.9574384907621956E-6</c:v>
                </c:pt>
                <c:pt idx="9">
                  <c:v>1.1726869414452963E-5</c:v>
                </c:pt>
                <c:pt idx="10">
                  <c:v>4.4403428369563279E-5</c:v>
                </c:pt>
                <c:pt idx="11">
                  <c:v>1.2383596295461067E-4</c:v>
                </c:pt>
                <c:pt idx="12">
                  <c:v>2.7920221684097322E-4</c:v>
                </c:pt>
                <c:pt idx="13">
                  <c:v>5.4009763709605106E-4</c:v>
                </c:pt>
                <c:pt idx="14">
                  <c:v>9.3259344795659435E-4</c:v>
                </c:pt>
                <c:pt idx="15">
                  <c:v>1.4770754634271521E-3</c:v>
                </c:pt>
                <c:pt idx="16">
                  <c:v>2.1876452253725975E-3</c:v>
                </c:pt>
                <c:pt idx="17">
                  <c:v>3.072526290440282E-3</c:v>
                </c:pt>
                <c:pt idx="18">
                  <c:v>4.1349649535000338E-3</c:v>
                </c:pt>
                <c:pt idx="19">
                  <c:v>5.3742776879294324E-3</c:v>
                </c:pt>
                <c:pt idx="20">
                  <c:v>6.7868500426988276E-3</c:v>
                </c:pt>
                <c:pt idx="21">
                  <c:v>8.3669981406379601E-3</c:v>
                </c:pt>
                <c:pt idx="22">
                  <c:v>1.0107667063263784E-2</c:v>
                </c:pt>
                <c:pt idx="23">
                  <c:v>1.2000973042038732E-2</c:v>
                </c:pt>
                <c:pt idx="24">
                  <c:v>1.4038610402522675E-2</c:v>
                </c:pt>
                <c:pt idx="25">
                  <c:v>1.6212148036895274E-2</c:v>
                </c:pt>
                <c:pt idx="26">
                  <c:v>1.8513239016845789E-2</c:v>
                </c:pt>
                <c:pt idx="27">
                  <c:v>2.09337637475219E-2</c:v>
                </c:pt>
                <c:pt idx="28">
                  <c:v>2.3465923339346079E-2</c:v>
                </c:pt>
                <c:pt idx="29">
                  <c:v>2.6102296360877769E-2</c:v>
                </c:pt>
                <c:pt idx="30">
                  <c:v>2.8835869116454693E-2</c:v>
                </c:pt>
                <c:pt idx="31">
                  <c:v>3.1660047129785429E-2</c:v>
                </c:pt>
                <c:pt idx="32">
                  <c:v>3.4568653570824864E-2</c:v>
                </c:pt>
                <c:pt idx="33">
                  <c:v>3.7555918862012316E-2</c:v>
                </c:pt>
                <c:pt idx="34">
                  <c:v>4.0616464558255461E-2</c:v>
                </c:pt>
                <c:pt idx="35">
                  <c:v>4.3745283736646295E-2</c:v>
                </c:pt>
                <c:pt idx="36">
                  <c:v>4.6937719492255808E-2</c:v>
                </c:pt>
                <c:pt idx="37">
                  <c:v>5.0189442663274492E-2</c:v>
                </c:pt>
                <c:pt idx="38">
                  <c:v>5.3496429561250641E-2</c:v>
                </c:pt>
                <c:pt idx="39">
                  <c:v>5.6854940228610901E-2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DE-4E22-A31C-8BD0CAD20B9E}"/>
            </c:ext>
          </c:extLst>
        </c:ser>
        <c:ser>
          <c:idx val="18"/>
          <c:order val="18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Hoja1!$AX$37:$AX$76</c:f>
              <c:numCache>
                <c:formatCode>0.00%</c:formatCode>
                <c:ptCount val="40"/>
                <c:pt idx="0">
                  <c:v>0</c:v>
                </c:pt>
                <c:pt idx="1">
                  <c:v>1.3027265442310487E-271</c:v>
                </c:pt>
                <c:pt idx="2">
                  <c:v>1.1308194542667033E-71</c:v>
                </c:pt>
                <c:pt idx="3">
                  <c:v>2.9834861148020977E-34</c:v>
                </c:pt>
                <c:pt idx="4">
                  <c:v>5.7791414907504804E-21</c:v>
                </c:pt>
                <c:pt idx="5">
                  <c:v>1.0591067856336835E-14</c:v>
                </c:pt>
                <c:pt idx="6">
                  <c:v>3.1748118290702318E-11</c:v>
                </c:pt>
                <c:pt idx="7">
                  <c:v>4.4731948786085674E-9</c:v>
                </c:pt>
                <c:pt idx="8">
                  <c:v>1.2133785696350686E-7</c:v>
                </c:pt>
                <c:pt idx="9">
                  <c:v>1.2478378125802952E-6</c:v>
                </c:pt>
                <c:pt idx="10">
                  <c:v>6.9691532511321152E-6</c:v>
                </c:pt>
                <c:pt idx="11">
                  <c:v>2.5959653929390767E-5</c:v>
                </c:pt>
                <c:pt idx="12">
                  <c:v>7.3057328867722187E-5</c:v>
                </c:pt>
                <c:pt idx="13">
                  <c:v>1.6817402724857156E-4</c:v>
                </c:pt>
                <c:pt idx="14">
                  <c:v>3.3376663964101213E-4</c:v>
                </c:pt>
                <c:pt idx="15">
                  <c:v>5.9209134241322223E-4</c:v>
                </c:pt>
                <c:pt idx="16">
                  <c:v>9.6306853231088035E-4</c:v>
                </c:pt>
                <c:pt idx="17">
                  <c:v>1.4630253652851526E-3</c:v>
                </c:pt>
                <c:pt idx="18">
                  <c:v>2.1042222247008129E-3</c:v>
                </c:pt>
                <c:pt idx="19">
                  <c:v>2.8949338193877336E-3</c:v>
                </c:pt>
                <c:pt idx="20">
                  <c:v>3.8398551810577206E-3</c:v>
                </c:pt>
                <c:pt idx="21">
                  <c:v>4.9406558622231214E-3</c:v>
                </c:pt>
                <c:pt idx="22">
                  <c:v>6.1965661051631427E-3</c:v>
                </c:pt>
                <c:pt idx="23">
                  <c:v>7.6049281482395009E-3</c:v>
                </c:pt>
                <c:pt idx="24">
                  <c:v>9.1616802934989111E-3</c:v>
                </c:pt>
                <c:pt idx="25">
                  <c:v>1.0861762932002528E-2</c:v>
                </c:pt>
                <c:pt idx="26">
                  <c:v>1.2699447944499356E-2</c:v>
                </c:pt>
                <c:pt idx="27">
                  <c:v>1.4668598987526205E-2</c:v>
                </c:pt>
                <c:pt idx="28">
                  <c:v>1.6762872553006514E-2</c:v>
                </c:pt>
                <c:pt idx="29">
                  <c:v>1.8975869983446414E-2</c:v>
                </c:pt>
                <c:pt idx="30">
                  <c:v>2.1301249861304467E-2</c:v>
                </c:pt>
                <c:pt idx="31">
                  <c:v>2.3732808979190084E-2</c:v>
                </c:pt>
                <c:pt idx="32">
                  <c:v>2.6264538777047514E-2</c:v>
                </c:pt>
                <c:pt idx="33">
                  <c:v>2.8890662878165579E-2</c:v>
                </c:pt>
                <c:pt idx="34">
                  <c:v>3.1605660245796918E-2</c:v>
                </c:pt>
                <c:pt idx="35">
                  <c:v>3.4404277540678263E-2</c:v>
                </c:pt>
                <c:pt idx="36">
                  <c:v>3.7281533483157825E-2</c:v>
                </c:pt>
                <c:pt idx="37">
                  <c:v>4.0232717395325829E-2</c:v>
                </c:pt>
                <c:pt idx="38">
                  <c:v>4.3253383597269213E-2</c:v>
                </c:pt>
                <c:pt idx="39">
                  <c:v>4.6339342935821898E-2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BDE-4E22-A31C-8BD0CAD20B9E}"/>
            </c:ext>
          </c:extLst>
        </c:ser>
        <c:ser>
          <c:idx val="19"/>
          <c:order val="19"/>
          <c:cat>
            <c:numRef>
              <c:f>Hoja1!$AE$37:$AE$76</c:f>
              <c:numCache>
                <c:formatCode>0.0%</c:formatCode>
                <c:ptCount val="40"/>
                <c:pt idx="0">
                  <c:v>1.0000000000000001E-5</c:v>
                </c:pt>
                <c:pt idx="1">
                  <c:v>1.001E-2</c:v>
                </c:pt>
                <c:pt idx="2">
                  <c:v>2.001E-2</c:v>
                </c:pt>
                <c:pt idx="3">
                  <c:v>3.0010000000000002E-2</c:v>
                </c:pt>
                <c:pt idx="4">
                  <c:v>4.0010000000000004E-2</c:v>
                </c:pt>
                <c:pt idx="5">
                  <c:v>5.0010000000000006E-2</c:v>
                </c:pt>
                <c:pt idx="6">
                  <c:v>6.0010000000000008E-2</c:v>
                </c:pt>
                <c:pt idx="7">
                  <c:v>7.0010000000000003E-2</c:v>
                </c:pt>
                <c:pt idx="8">
                  <c:v>8.0009999999999998E-2</c:v>
                </c:pt>
                <c:pt idx="9">
                  <c:v>9.0009999999999993E-2</c:v>
                </c:pt>
                <c:pt idx="10">
                  <c:v>0.10000999999999999</c:v>
                </c:pt>
                <c:pt idx="11">
                  <c:v>0.11000999999999998</c:v>
                </c:pt>
                <c:pt idx="12">
                  <c:v>0.12000999999999998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</c:v>
                </c:pt>
                <c:pt idx="16">
                  <c:v>0.16001000000000001</c:v>
                </c:pt>
                <c:pt idx="17">
                  <c:v>0.17001000000000002</c:v>
                </c:pt>
                <c:pt idx="18">
                  <c:v>0.18001000000000003</c:v>
                </c:pt>
                <c:pt idx="19">
                  <c:v>0.19001000000000004</c:v>
                </c:pt>
                <c:pt idx="20">
                  <c:v>0.20001000000000005</c:v>
                </c:pt>
                <c:pt idx="21">
                  <c:v>0.21001000000000006</c:v>
                </c:pt>
                <c:pt idx="22">
                  <c:v>0.22001000000000007</c:v>
                </c:pt>
                <c:pt idx="23">
                  <c:v>0.23001000000000008</c:v>
                </c:pt>
                <c:pt idx="24">
                  <c:v>0.24001000000000008</c:v>
                </c:pt>
                <c:pt idx="25">
                  <c:v>0.25001000000000007</c:v>
                </c:pt>
                <c:pt idx="26">
                  <c:v>0.26001000000000007</c:v>
                </c:pt>
                <c:pt idx="27">
                  <c:v>0.27001000000000008</c:v>
                </c:pt>
                <c:pt idx="28">
                  <c:v>0.28001000000000009</c:v>
                </c:pt>
                <c:pt idx="29">
                  <c:v>0.2900100000000001</c:v>
                </c:pt>
                <c:pt idx="30">
                  <c:v>0.30001000000000011</c:v>
                </c:pt>
                <c:pt idx="31">
                  <c:v>0.31001000000000012</c:v>
                </c:pt>
                <c:pt idx="32">
                  <c:v>0.32001000000000013</c:v>
                </c:pt>
                <c:pt idx="33">
                  <c:v>0.33001000000000014</c:v>
                </c:pt>
                <c:pt idx="34">
                  <c:v>0.34001000000000015</c:v>
                </c:pt>
                <c:pt idx="35">
                  <c:v>0.35001000000000015</c:v>
                </c:pt>
                <c:pt idx="36">
                  <c:v>0.36001000000000016</c:v>
                </c:pt>
                <c:pt idx="37">
                  <c:v>0.37001000000000017</c:v>
                </c:pt>
                <c:pt idx="38">
                  <c:v>0.38001000000000018</c:v>
                </c:pt>
                <c:pt idx="39">
                  <c:v>0.39001000000000019</c:v>
                </c:pt>
              </c:numCache>
            </c:numRef>
          </c:cat>
          <c:val>
            <c:numRef>
              <c:f>Hoja1!$AY$37:$AY$76</c:f>
              <c:numCache>
                <c:formatCode>0.00%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4.0929238329306393E-92</c:v>
                </c:pt>
                <c:pt idx="3">
                  <c:v>2.1378318878105839E-43</c:v>
                </c:pt>
                <c:pt idx="4">
                  <c:v>3.7462101247762601E-26</c:v>
                </c:pt>
                <c:pt idx="5">
                  <c:v>4.6716414152998224E-18</c:v>
                </c:pt>
                <c:pt idx="6">
                  <c:v>1.3901444100707694E-13</c:v>
                </c:pt>
                <c:pt idx="7">
                  <c:v>7.8355006265119504E-11</c:v>
                </c:pt>
                <c:pt idx="8">
                  <c:v>5.2381180898282294E-9</c:v>
                </c:pt>
                <c:pt idx="9">
                  <c:v>1.0017009361459964E-7</c:v>
                </c:pt>
                <c:pt idx="10">
                  <c:v>8.7336557495057068E-7</c:v>
                </c:pt>
                <c:pt idx="11">
                  <c:v>4.52985067700911E-6</c:v>
                </c:pt>
                <c:pt idx="12">
                  <c:v>1.6419786135934934E-5</c:v>
                </c:pt>
                <c:pt idx="13">
                  <c:v>4.6079492431699669E-5</c:v>
                </c:pt>
                <c:pt idx="14">
                  <c:v>1.0712936953552726E-4</c:v>
                </c:pt>
                <c:pt idx="15">
                  <c:v>2.1611369768362657E-4</c:v>
                </c:pt>
                <c:pt idx="16">
                  <c:v>3.9082948516454882E-4</c:v>
                </c:pt>
                <c:pt idx="17">
                  <c:v>6.4869727798589488E-4</c:v>
                </c:pt>
                <c:pt idx="18">
                  <c:v>1.0055037997751867E-3</c:v>
                </c:pt>
                <c:pt idx="19">
                  <c:v>1.4746173685160624E-3</c:v>
                </c:pt>
                <c:pt idx="20">
                  <c:v>2.0666322349421097E-3</c:v>
                </c:pt>
                <c:pt idx="21">
                  <c:v>2.7893370483324728E-3</c:v>
                </c:pt>
                <c:pt idx="22">
                  <c:v>3.6478954522363993E-3</c:v>
                </c:pt>
                <c:pt idx="23">
                  <c:v>4.6451448994440994E-3</c:v>
                </c:pt>
                <c:pt idx="24">
                  <c:v>5.7819450358534072E-3</c:v>
                </c:pt>
                <c:pt idx="25">
                  <c:v>7.0575304624914265E-3</c:v>
                </c:pt>
                <c:pt idx="26">
                  <c:v>8.4698411078383551E-3</c:v>
                </c:pt>
                <c:pt idx="27">
                  <c:v>1.0015816509151662E-2</c:v>
                </c:pt>
                <c:pt idx="28">
                  <c:v>1.1691648868986715E-2</c:v>
                </c:pt>
                <c:pt idx="29">
                  <c:v>1.3492994959985224E-2</c:v>
                </c:pt>
                <c:pt idx="30">
                  <c:v>1.541514983177146E-2</c:v>
                </c:pt>
                <c:pt idx="31">
                  <c:v>1.7453186638227286E-2</c:v>
                </c:pt>
                <c:pt idx="32">
                  <c:v>1.9602067334314133E-2</c:v>
                </c:pt>
                <c:pt idx="33">
                  <c:v>2.1856728884779547E-2</c:v>
                </c:pt>
                <c:pt idx="34">
                  <c:v>2.4212149239187436E-2</c:v>
                </c:pt>
                <c:pt idx="35">
                  <c:v>2.6663396817894092E-2</c:v>
                </c:pt>
                <c:pt idx="36">
                  <c:v>2.9205666715807543E-2</c:v>
                </c:pt>
                <c:pt idx="37">
                  <c:v>3.1834306316819078E-2</c:v>
                </c:pt>
                <c:pt idx="38">
                  <c:v>3.4544832547267229E-2</c:v>
                </c:pt>
                <c:pt idx="39">
                  <c:v>3.7332942591509988E-2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BDE-4E22-A31C-8BD0CAD20B9E}"/>
            </c:ext>
          </c:extLst>
        </c:ser>
        <c:bandFmts/>
        <c:axId val="191914752"/>
        <c:axId val="191916288"/>
        <c:axId val="191918976"/>
      </c:surface3DChart>
      <c:catAx>
        <c:axId val="191914752"/>
        <c:scaling>
          <c:orientation val="minMax"/>
        </c:scaling>
        <c:delete val="0"/>
        <c:axPos val="b"/>
        <c:numFmt formatCode="0.0%" sourceLinked="1"/>
        <c:majorTickMark val="out"/>
        <c:minorTickMark val="none"/>
        <c:tickLblPos val="nextTo"/>
        <c:crossAx val="191916288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191916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1914752"/>
        <c:crosses val="max"/>
        <c:crossBetween val="midCat"/>
      </c:valAx>
      <c:serAx>
        <c:axId val="191918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1916288"/>
        <c:crosses val="autoZero"/>
        <c:tickLblSkip val="4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Hoja1!$C$36:$C$86</c:f>
              <c:numCache>
                <c:formatCode>General</c:formatCode>
                <c:ptCount val="51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26.5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28.5</c:v>
                </c:pt>
                <c:pt idx="8">
                  <c:v>29</c:v>
                </c:pt>
                <c:pt idx="9">
                  <c:v>29.5</c:v>
                </c:pt>
                <c:pt idx="10">
                  <c:v>30</c:v>
                </c:pt>
                <c:pt idx="11">
                  <c:v>30.5</c:v>
                </c:pt>
                <c:pt idx="12">
                  <c:v>31</c:v>
                </c:pt>
                <c:pt idx="13">
                  <c:v>31.5</c:v>
                </c:pt>
                <c:pt idx="14">
                  <c:v>32</c:v>
                </c:pt>
                <c:pt idx="15">
                  <c:v>32.5</c:v>
                </c:pt>
                <c:pt idx="16">
                  <c:v>33</c:v>
                </c:pt>
                <c:pt idx="17">
                  <c:v>33.5</c:v>
                </c:pt>
                <c:pt idx="18">
                  <c:v>34</c:v>
                </c:pt>
                <c:pt idx="19">
                  <c:v>34.5</c:v>
                </c:pt>
                <c:pt idx="20">
                  <c:v>35</c:v>
                </c:pt>
                <c:pt idx="21">
                  <c:v>35.5</c:v>
                </c:pt>
                <c:pt idx="22">
                  <c:v>36</c:v>
                </c:pt>
                <c:pt idx="23">
                  <c:v>36.5</c:v>
                </c:pt>
                <c:pt idx="24">
                  <c:v>37</c:v>
                </c:pt>
                <c:pt idx="25">
                  <c:v>37.5</c:v>
                </c:pt>
                <c:pt idx="26">
                  <c:v>38</c:v>
                </c:pt>
                <c:pt idx="27">
                  <c:v>38.5</c:v>
                </c:pt>
                <c:pt idx="28">
                  <c:v>39</c:v>
                </c:pt>
                <c:pt idx="29">
                  <c:v>39.5</c:v>
                </c:pt>
                <c:pt idx="30">
                  <c:v>40</c:v>
                </c:pt>
                <c:pt idx="31">
                  <c:v>40.5</c:v>
                </c:pt>
                <c:pt idx="32">
                  <c:v>41</c:v>
                </c:pt>
                <c:pt idx="33">
                  <c:v>41.5</c:v>
                </c:pt>
                <c:pt idx="34">
                  <c:v>42</c:v>
                </c:pt>
                <c:pt idx="35">
                  <c:v>42.5</c:v>
                </c:pt>
                <c:pt idx="36">
                  <c:v>43</c:v>
                </c:pt>
                <c:pt idx="37">
                  <c:v>43.5</c:v>
                </c:pt>
                <c:pt idx="38">
                  <c:v>44</c:v>
                </c:pt>
                <c:pt idx="39">
                  <c:v>44.5</c:v>
                </c:pt>
                <c:pt idx="40">
                  <c:v>45</c:v>
                </c:pt>
                <c:pt idx="41">
                  <c:v>45.5</c:v>
                </c:pt>
                <c:pt idx="42">
                  <c:v>46</c:v>
                </c:pt>
                <c:pt idx="43">
                  <c:v>46.5</c:v>
                </c:pt>
                <c:pt idx="44">
                  <c:v>47</c:v>
                </c:pt>
                <c:pt idx="45">
                  <c:v>47.5</c:v>
                </c:pt>
                <c:pt idx="46">
                  <c:v>48</c:v>
                </c:pt>
                <c:pt idx="47">
                  <c:v>48.5</c:v>
                </c:pt>
                <c:pt idx="48">
                  <c:v>49</c:v>
                </c:pt>
                <c:pt idx="49">
                  <c:v>49.5</c:v>
                </c:pt>
                <c:pt idx="50">
                  <c:v>50</c:v>
                </c:pt>
              </c:numCache>
            </c:numRef>
          </c:cat>
          <c:val>
            <c:numRef>
              <c:f>Hoja1!$D$36:$D$86</c:f>
              <c:numCache>
                <c:formatCode>_("€"* #,##0.00_);_("€"* \(#,##0.00\);_("€"* "-"??_);_(@_)</c:formatCode>
                <c:ptCount val="51"/>
                <c:pt idx="0">
                  <c:v>5.0335274411510932E-12</c:v>
                </c:pt>
                <c:pt idx="1">
                  <c:v>9.8600658488010821E-12</c:v>
                </c:pt>
                <c:pt idx="2">
                  <c:v>1.8909357406635475E-11</c:v>
                </c:pt>
                <c:pt idx="3">
                  <c:v>3.5537267924395292E-11</c:v>
                </c:pt>
                <c:pt idx="4">
                  <c:v>6.5508280766714024E-11</c:v>
                </c:pt>
                <c:pt idx="5">
                  <c:v>1.1854514467612855E-10</c:v>
                </c:pt>
                <c:pt idx="6">
                  <c:v>2.1076331896215852E-10</c:v>
                </c:pt>
                <c:pt idx="7">
                  <c:v>3.6843232674406033E-10</c:v>
                </c:pt>
                <c:pt idx="8">
                  <c:v>6.3369550550281055E-10</c:v>
                </c:pt>
                <c:pt idx="9">
                  <c:v>1.0731362829751816E-9</c:v>
                </c:pt>
                <c:pt idx="10">
                  <c:v>1.7904216091802028E-9</c:v>
                </c:pt>
                <c:pt idx="11">
                  <c:v>2.9447035669646917E-9</c:v>
                </c:pt>
                <c:pt idx="12">
                  <c:v>4.7770440545194257E-9</c:v>
                </c:pt>
                <c:pt idx="13">
                  <c:v>7.6478739557269473E-9</c:v>
                </c:pt>
                <c:pt idx="14">
                  <c:v>1.2089439995577407E-8</c:v>
                </c:pt>
                <c:pt idx="15">
                  <c:v>1.8878365224943806E-8</c:v>
                </c:pt>
                <c:pt idx="16">
                  <c:v>2.9134891046563417E-8</c:v>
                </c:pt>
                <c:pt idx="17">
                  <c:v>4.445711989874785E-8</c:v>
                </c:pt>
                <c:pt idx="18">
                  <c:v>6.7100678908557486E-8</c:v>
                </c:pt>
                <c:pt idx="19">
                  <c:v>1.0021671623227505E-7</c:v>
                </c:pt>
                <c:pt idx="20">
                  <c:v>1.4816406161438316E-7</c:v>
                </c:pt>
                <c:pt idx="21">
                  <c:v>2.1691476539482458E-7</c:v>
                </c:pt>
                <c:pt idx="22">
                  <c:v>3.1457610468384787E-7</c:v>
                </c:pt>
                <c:pt idx="23">
                  <c:v>4.5205653307873177E-7</c:v>
                </c:pt>
                <c:pt idx="24">
                  <c:v>6.4390796295148796E-7</c:v>
                </c:pt>
                <c:pt idx="25">
                  <c:v>9.0938220730289694E-7</c:v>
                </c:pt>
                <c:pt idx="26">
                  <c:v>1.273745358370625E-6</c:v>
                </c:pt>
                <c:pt idx="27">
                  <c:v>1.7699003144181402E-6</c:v>
                </c:pt>
                <c:pt idx="28">
                  <c:v>2.4403745397155637E-6</c:v>
                </c:pt>
                <c:pt idx="29">
                  <c:v>3.3397373933513255E-6</c:v>
                </c:pt>
                <c:pt idx="30">
                  <c:v>4.5375189095805615E-6</c:v>
                </c:pt>
                <c:pt idx="31">
                  <c:v>6.1217096568932992E-6</c:v>
                </c:pt>
                <c:pt idx="32">
                  <c:v>8.2029291275829096E-6</c:v>
                </c:pt>
                <c:pt idx="33">
                  <c:v>1.0919357879856197E-5</c:v>
                </c:pt>
                <c:pt idx="34">
                  <c:v>1.4442536220005933E-5</c:v>
                </c:pt>
                <c:pt idx="35">
                  <c:v>1.8984139408655565E-5</c:v>
                </c:pt>
                <c:pt idx="36">
                  <c:v>2.4803846026897301E-5</c:v>
                </c:pt>
                <c:pt idx="37">
                  <c:v>3.2218422061370102E-5</c:v>
                </c:pt>
                <c:pt idx="38">
                  <c:v>4.1612148273181392E-5</c:v>
                </c:pt>
                <c:pt idx="39">
                  <c:v>5.3448722313781047E-5</c:v>
                </c:pt>
                <c:pt idx="40">
                  <c:v>6.8284769654952454E-5</c:v>
                </c:pt>
                <c:pt idx="41">
                  <c:v>8.6785098529534822E-5</c:v>
                </c:pt>
                <c:pt idx="42">
                  <c:v>1.0973983356652285E-4</c:v>
                </c:pt>
                <c:pt idx="43">
                  <c:v>1.3808356049575332E-4</c:v>
                </c:pt>
                <c:pt idx="44">
                  <c:v>1.729166100602848E-4</c:v>
                </c:pt>
                <c:pt idx="45">
                  <c:v>2.1552860300067585E-4</c:v>
                </c:pt>
                <c:pt idx="46">
                  <c:v>2.6742436957982296E-4</c:v>
                </c:pt>
                <c:pt idx="47">
                  <c:v>3.3035234655030919E-4</c:v>
                </c:pt>
                <c:pt idx="48">
                  <c:v>4.0633554170587012E-4</c:v>
                </c:pt>
                <c:pt idx="49">
                  <c:v>4.9770514121902885E-4</c:v>
                </c:pt>
                <c:pt idx="50">
                  <c:v>6.0713681789921654E-4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9-4CB4-991F-059FCF61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85075200"/>
        <c:axId val="185077120"/>
      </c:lineChart>
      <c:catAx>
        <c:axId val="18507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S0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5077120"/>
        <c:crosses val="autoZero"/>
        <c:auto val="1"/>
        <c:lblAlgn val="ctr"/>
        <c:lblOffset val="100"/>
        <c:noMultiLvlLbl val="0"/>
      </c:catAx>
      <c:valAx>
        <c:axId val="1850771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8507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Hoja1!$I$36:$I$86</c:f>
              <c:numCache>
                <c:formatCode>General</c:formatCode>
                <c:ptCount val="51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26.5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28.5</c:v>
                </c:pt>
                <c:pt idx="8">
                  <c:v>29</c:v>
                </c:pt>
                <c:pt idx="9">
                  <c:v>29.5</c:v>
                </c:pt>
                <c:pt idx="10">
                  <c:v>30</c:v>
                </c:pt>
                <c:pt idx="11">
                  <c:v>30.5</c:v>
                </c:pt>
                <c:pt idx="12">
                  <c:v>31</c:v>
                </c:pt>
                <c:pt idx="13">
                  <c:v>31.5</c:v>
                </c:pt>
                <c:pt idx="14">
                  <c:v>32</c:v>
                </c:pt>
                <c:pt idx="15">
                  <c:v>32.5</c:v>
                </c:pt>
                <c:pt idx="16">
                  <c:v>33</c:v>
                </c:pt>
                <c:pt idx="17">
                  <c:v>33.5</c:v>
                </c:pt>
                <c:pt idx="18">
                  <c:v>34</c:v>
                </c:pt>
                <c:pt idx="19">
                  <c:v>34.5</c:v>
                </c:pt>
                <c:pt idx="20">
                  <c:v>35</c:v>
                </c:pt>
                <c:pt idx="21">
                  <c:v>35.5</c:v>
                </c:pt>
                <c:pt idx="22">
                  <c:v>36</c:v>
                </c:pt>
                <c:pt idx="23">
                  <c:v>36.5</c:v>
                </c:pt>
                <c:pt idx="24">
                  <c:v>37</c:v>
                </c:pt>
                <c:pt idx="25">
                  <c:v>37.5</c:v>
                </c:pt>
                <c:pt idx="26">
                  <c:v>38</c:v>
                </c:pt>
                <c:pt idx="27">
                  <c:v>38.5</c:v>
                </c:pt>
                <c:pt idx="28">
                  <c:v>39</c:v>
                </c:pt>
                <c:pt idx="29">
                  <c:v>39.5</c:v>
                </c:pt>
                <c:pt idx="30">
                  <c:v>40</c:v>
                </c:pt>
                <c:pt idx="31">
                  <c:v>40.5</c:v>
                </c:pt>
                <c:pt idx="32">
                  <c:v>41</c:v>
                </c:pt>
                <c:pt idx="33">
                  <c:v>41.5</c:v>
                </c:pt>
                <c:pt idx="34">
                  <c:v>42</c:v>
                </c:pt>
                <c:pt idx="35">
                  <c:v>42.5</c:v>
                </c:pt>
                <c:pt idx="36">
                  <c:v>43</c:v>
                </c:pt>
                <c:pt idx="37">
                  <c:v>43.5</c:v>
                </c:pt>
                <c:pt idx="38">
                  <c:v>44</c:v>
                </c:pt>
                <c:pt idx="39">
                  <c:v>44.5</c:v>
                </c:pt>
                <c:pt idx="40">
                  <c:v>45</c:v>
                </c:pt>
                <c:pt idx="41">
                  <c:v>45.5</c:v>
                </c:pt>
                <c:pt idx="42">
                  <c:v>46</c:v>
                </c:pt>
                <c:pt idx="43">
                  <c:v>46.5</c:v>
                </c:pt>
                <c:pt idx="44">
                  <c:v>47</c:v>
                </c:pt>
                <c:pt idx="45">
                  <c:v>47.5</c:v>
                </c:pt>
                <c:pt idx="46">
                  <c:v>48</c:v>
                </c:pt>
                <c:pt idx="47">
                  <c:v>48.5</c:v>
                </c:pt>
                <c:pt idx="48">
                  <c:v>49</c:v>
                </c:pt>
                <c:pt idx="49">
                  <c:v>49.5</c:v>
                </c:pt>
                <c:pt idx="50">
                  <c:v>50</c:v>
                </c:pt>
              </c:numCache>
            </c:numRef>
          </c:cat>
          <c:val>
            <c:numRef>
              <c:f>Hoja1!$J$36:$J$86</c:f>
              <c:numCache>
                <c:formatCode>_("€"* #,##0.00_);_("€"* \(#,##0.00\);_("€"* "-"??_);_(@_)</c:formatCode>
                <c:ptCount val="51"/>
                <c:pt idx="0">
                  <c:v>75.617252199313256</c:v>
                </c:pt>
                <c:pt idx="1">
                  <c:v>75.129597243318983</c:v>
                </c:pt>
                <c:pt idx="2">
                  <c:v>74.641942287341408</c:v>
                </c:pt>
                <c:pt idx="3">
                  <c:v>74.154287331393192</c:v>
                </c:pt>
                <c:pt idx="4">
                  <c:v>73.666632375495738</c:v>
                </c:pt>
                <c:pt idx="5">
                  <c:v>73.178977419684372</c:v>
                </c:pt>
                <c:pt idx="6">
                  <c:v>72.691322464016579</c:v>
                </c:pt>
                <c:pt idx="7">
                  <c:v>72.203667508584331</c:v>
                </c:pt>
                <c:pt idx="8">
                  <c:v>71.716012553532494</c:v>
                </c:pt>
                <c:pt idx="9">
                  <c:v>71.228357599085825</c:v>
                </c:pt>
                <c:pt idx="10">
                  <c:v>70.740702645588073</c:v>
                </c:pt>
                <c:pt idx="11">
                  <c:v>70.253047693557818</c:v>
                </c:pt>
                <c:pt idx="12">
                  <c:v>69.76539274376718</c:v>
                </c:pt>
                <c:pt idx="13">
                  <c:v>69.27773779735108</c:v>
                </c:pt>
                <c:pt idx="14">
                  <c:v>68.790082855957735</c:v>
                </c:pt>
                <c:pt idx="15">
                  <c:v>68.302427921952798</c:v>
                </c:pt>
                <c:pt idx="16">
                  <c:v>67.814772998693684</c:v>
                </c:pt>
                <c:pt idx="17">
                  <c:v>67.327118090893975</c:v>
                </c:pt>
                <c:pt idx="18">
                  <c:v>66.839463205102405</c:v>
                </c:pt>
                <c:pt idx="19">
                  <c:v>66.351808350326479</c:v>
                </c:pt>
                <c:pt idx="20">
                  <c:v>65.864153538836078</c:v>
                </c:pt>
                <c:pt idx="21">
                  <c:v>65.376498787189391</c:v>
                </c:pt>
                <c:pt idx="22">
                  <c:v>64.888844117531391</c:v>
                </c:pt>
                <c:pt idx="23">
                  <c:v>64.40118955922199</c:v>
                </c:pt>
                <c:pt idx="24">
                  <c:v>63.913535150860895</c:v>
                </c:pt>
                <c:pt idx="25">
                  <c:v>63.425880942784993</c:v>
                </c:pt>
                <c:pt idx="26">
                  <c:v>62.938227000124158</c:v>
                </c:pt>
                <c:pt idx="27">
                  <c:v>62.450573406511296</c:v>
                </c:pt>
                <c:pt idx="28">
                  <c:v>61.962920268553376</c:v>
                </c:pt>
                <c:pt idx="29">
                  <c:v>61.475267721180067</c:v>
                </c:pt>
                <c:pt idx="30">
                  <c:v>60.987615933997468</c:v>
                </c:pt>
                <c:pt idx="31">
                  <c:v>60.499965118783791</c:v>
                </c:pt>
                <c:pt idx="32">
                  <c:v>60.012315538273434</c:v>
                </c:pt>
                <c:pt idx="33">
                  <c:v>59.524667516383907</c:v>
                </c:pt>
                <c:pt idx="34">
                  <c:v>59.037021450047376</c:v>
                </c:pt>
                <c:pt idx="35">
                  <c:v>58.549377822813959</c:v>
                </c:pt>
                <c:pt idx="36">
                  <c:v>58.061737220397973</c:v>
                </c:pt>
                <c:pt idx="37">
                  <c:v>57.574100348339968</c:v>
                </c:pt>
                <c:pt idx="38">
                  <c:v>57.086468051957183</c:v>
                </c:pt>
                <c:pt idx="39">
                  <c:v>56.598841338751619</c:v>
                </c:pt>
                <c:pt idx="40">
                  <c:v>56.111221403440062</c:v>
                </c:pt>
                <c:pt idx="41">
                  <c:v>55.623609655760994</c:v>
                </c:pt>
                <c:pt idx="42">
                  <c:v>55.136007751202669</c:v>
                </c:pt>
                <c:pt idx="43">
                  <c:v>54.648417624781437</c:v>
                </c:pt>
                <c:pt idx="44">
                  <c:v>54.16084152798237</c:v>
                </c:pt>
                <c:pt idx="45">
                  <c:v>53.673282068953142</c:v>
                </c:pt>
                <c:pt idx="46">
                  <c:v>53.185742256018941</c:v>
                </c:pt>
                <c:pt idx="47">
                  <c:v>52.6982255445592</c:v>
                </c:pt>
                <c:pt idx="48">
                  <c:v>52.210735887258913</c:v>
                </c:pt>
                <c:pt idx="49">
                  <c:v>51.723277787714316</c:v>
                </c:pt>
                <c:pt idx="50">
                  <c:v>51.235856357341063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A-495F-9EA3-A305A11BC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85089408"/>
        <c:axId val="185062912"/>
      </c:lineChart>
      <c:catAx>
        <c:axId val="18508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5062912"/>
        <c:crosses val="autoZero"/>
        <c:auto val="1"/>
        <c:lblAlgn val="ctr"/>
        <c:lblOffset val="100"/>
        <c:noMultiLvlLbl val="0"/>
      </c:catAx>
      <c:valAx>
        <c:axId val="18506291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8508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Hoja1!$M$36:$M$86</c:f>
              <c:numCache>
                <c:formatCode>0.0%</c:formatCode>
                <c:ptCount val="5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6.0000000000000005E-2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9.9999999999999992E-2</c:v>
                </c:pt>
                <c:pt idx="8">
                  <c:v>0.10999999999999999</c:v>
                </c:pt>
                <c:pt idx="9">
                  <c:v>0.11999999999999998</c:v>
                </c:pt>
                <c:pt idx="10">
                  <c:v>0.12999999999999998</c:v>
                </c:pt>
                <c:pt idx="11">
                  <c:v>0.13999999999999999</c:v>
                </c:pt>
                <c:pt idx="12">
                  <c:v>0.15</c:v>
                </c:pt>
                <c:pt idx="13">
                  <c:v>0.16</c:v>
                </c:pt>
                <c:pt idx="14">
                  <c:v>0.17</c:v>
                </c:pt>
                <c:pt idx="15">
                  <c:v>0.18000000000000002</c:v>
                </c:pt>
                <c:pt idx="16">
                  <c:v>0.19000000000000003</c:v>
                </c:pt>
                <c:pt idx="17">
                  <c:v>0.20000000000000004</c:v>
                </c:pt>
                <c:pt idx="18">
                  <c:v>0.21000000000000005</c:v>
                </c:pt>
                <c:pt idx="19">
                  <c:v>0.22000000000000006</c:v>
                </c:pt>
                <c:pt idx="20">
                  <c:v>0.23000000000000007</c:v>
                </c:pt>
                <c:pt idx="21">
                  <c:v>0.24000000000000007</c:v>
                </c:pt>
                <c:pt idx="22">
                  <c:v>0.25000000000000006</c:v>
                </c:pt>
                <c:pt idx="23">
                  <c:v>0.26000000000000006</c:v>
                </c:pt>
                <c:pt idx="24">
                  <c:v>0.27000000000000007</c:v>
                </c:pt>
                <c:pt idx="25">
                  <c:v>0.28000000000000008</c:v>
                </c:pt>
                <c:pt idx="26">
                  <c:v>0.29000000000000009</c:v>
                </c:pt>
                <c:pt idx="27">
                  <c:v>0.3000000000000001</c:v>
                </c:pt>
                <c:pt idx="28">
                  <c:v>0.31000000000000011</c:v>
                </c:pt>
                <c:pt idx="29">
                  <c:v>0.32000000000000012</c:v>
                </c:pt>
                <c:pt idx="30">
                  <c:v>0.33000000000000013</c:v>
                </c:pt>
                <c:pt idx="31">
                  <c:v>0.34000000000000014</c:v>
                </c:pt>
                <c:pt idx="32">
                  <c:v>0.35000000000000014</c:v>
                </c:pt>
                <c:pt idx="33">
                  <c:v>0.36000000000000015</c:v>
                </c:pt>
                <c:pt idx="34">
                  <c:v>0.37000000000000016</c:v>
                </c:pt>
                <c:pt idx="35">
                  <c:v>0.38000000000000017</c:v>
                </c:pt>
                <c:pt idx="36">
                  <c:v>0.39000000000000018</c:v>
                </c:pt>
                <c:pt idx="37">
                  <c:v>0.40000000000000019</c:v>
                </c:pt>
                <c:pt idx="38">
                  <c:v>0.4100000000000002</c:v>
                </c:pt>
                <c:pt idx="39">
                  <c:v>0.42000000000000021</c:v>
                </c:pt>
                <c:pt idx="40">
                  <c:v>0.43000000000000022</c:v>
                </c:pt>
                <c:pt idx="41">
                  <c:v>0.44000000000000022</c:v>
                </c:pt>
                <c:pt idx="42">
                  <c:v>0.45000000000000023</c:v>
                </c:pt>
                <c:pt idx="43">
                  <c:v>0.46000000000000024</c:v>
                </c:pt>
                <c:pt idx="44">
                  <c:v>0.47000000000000025</c:v>
                </c:pt>
                <c:pt idx="45">
                  <c:v>0.48000000000000026</c:v>
                </c:pt>
                <c:pt idx="46">
                  <c:v>0.49000000000000027</c:v>
                </c:pt>
                <c:pt idx="47">
                  <c:v>0.50000000000000022</c:v>
                </c:pt>
                <c:pt idx="48">
                  <c:v>0.51000000000000023</c:v>
                </c:pt>
                <c:pt idx="49">
                  <c:v>0.52000000000000024</c:v>
                </c:pt>
                <c:pt idx="50">
                  <c:v>0.53000000000000025</c:v>
                </c:pt>
              </c:numCache>
            </c:numRef>
          </c:cat>
          <c:val>
            <c:numRef>
              <c:f>Hoja1!$N$36:$N$86</c:f>
              <c:numCache>
                <c:formatCode>_("€"* #,##0.00_);_("€"* \(#,##0.00\);_("€"* "-"??_);_(@_)</c:formatCode>
                <c:ptCount val="51"/>
                <c:pt idx="0">
                  <c:v>2.6466227994402514E-4</c:v>
                </c:pt>
                <c:pt idx="1">
                  <c:v>6.1336727389974532E-3</c:v>
                </c:pt>
                <c:pt idx="2">
                  <c:v>3.2045853115963308E-2</c:v>
                </c:pt>
                <c:pt idx="3">
                  <c:v>8.9113781128698832E-2</c:v>
                </c:pt>
                <c:pt idx="4">
                  <c:v>0.17963310366759533</c:v>
                </c:pt>
                <c:pt idx="5">
                  <c:v>0.30072910134050801</c:v>
                </c:pt>
                <c:pt idx="6">
                  <c:v>0.44787630598690065</c:v>
                </c:pt>
                <c:pt idx="7">
                  <c:v>0.61657434110547626</c:v>
                </c:pt>
                <c:pt idx="8">
                  <c:v>0.80291983399465039</c:v>
                </c:pt>
                <c:pt idx="9">
                  <c:v>1.0037055345690398</c:v>
                </c:pt>
                <c:pt idx="10">
                  <c:v>1.2163529245877882</c:v>
                </c:pt>
                <c:pt idx="11">
                  <c:v>1.4388031977337725</c:v>
                </c:pt>
                <c:pt idx="12">
                  <c:v>1.6694116737513909</c:v>
                </c:pt>
                <c:pt idx="13">
                  <c:v>1.906858838713589</c:v>
                </c:pt>
                <c:pt idx="14">
                  <c:v>2.1500794539145751</c:v>
                </c:pt>
                <c:pt idx="15">
                  <c:v>2.398207407481376</c:v>
                </c:pt>
                <c:pt idx="16">
                  <c:v>2.6505332140436728</c:v>
                </c:pt>
                <c:pt idx="17">
                  <c:v>2.9064713215924094</c:v>
                </c:pt>
                <c:pt idx="18">
                  <c:v>3.165534904855587</c:v>
                </c:pt>
                <c:pt idx="19">
                  <c:v>3.427316341685188</c:v>
                </c:pt>
                <c:pt idx="20">
                  <c:v>3.6914720027280552</c:v>
                </c:pt>
                <c:pt idx="21">
                  <c:v>3.9577103244030809</c:v>
                </c:pt>
                <c:pt idx="22">
                  <c:v>4.2257823929600775</c:v>
                </c:pt>
                <c:pt idx="23">
                  <c:v>4.4954744600328951</c:v>
                </c:pt>
                <c:pt idx="24">
                  <c:v>4.7666019531975721</c:v>
                </c:pt>
                <c:pt idx="25">
                  <c:v>5.0390046512330713</c:v>
                </c:pt>
                <c:pt idx="26">
                  <c:v>5.3125427727318097</c:v>
                </c:pt>
                <c:pt idx="27">
                  <c:v>5.5870937856256475</c:v>
                </c:pt>
                <c:pt idx="28">
                  <c:v>5.8625497893765655</c:v>
                </c:pt>
                <c:pt idx="29">
                  <c:v>6.1388153548977087</c:v>
                </c:pt>
                <c:pt idx="30">
                  <c:v>6.415805732538459</c:v>
                </c:pt>
                <c:pt idx="31">
                  <c:v>6.6934453577494892</c:v>
                </c:pt>
                <c:pt idx="32">
                  <c:v>6.9716665988453883</c:v>
                </c:pt>
                <c:pt idx="33">
                  <c:v>7.2504087027149993</c:v>
                </c:pt>
                <c:pt idx="34">
                  <c:v>7.5296169032117959</c:v>
                </c:pt>
                <c:pt idx="35">
                  <c:v>7.8092416638983124</c:v>
                </c:pt>
                <c:pt idx="36">
                  <c:v>8.089238032273613</c:v>
                </c:pt>
                <c:pt idx="37">
                  <c:v>8.3695650869241476</c:v>
                </c:pt>
                <c:pt idx="38">
                  <c:v>8.6501854624631278</c:v>
                </c:pt>
                <c:pt idx="39">
                  <c:v>8.9310649398588424</c:v>
                </c:pt>
                <c:pt idx="40">
                  <c:v>9.2121720919472878</c:v>
                </c:pt>
                <c:pt idx="41">
                  <c:v>9.4934779756944963</c:v>
                </c:pt>
                <c:pt idx="42">
                  <c:v>9.7749558642081027</c:v>
                </c:pt>
                <c:pt idx="43">
                  <c:v>10.056581012664644</c:v>
                </c:pt>
                <c:pt idx="44">
                  <c:v>10.338330453272462</c:v>
                </c:pt>
                <c:pt idx="45">
                  <c:v>10.62018281517328</c:v>
                </c:pt>
                <c:pt idx="46">
                  <c:v>10.902118165829975</c:v>
                </c:pt>
                <c:pt idx="47">
                  <c:v>11.184117870981538</c:v>
                </c:pt>
                <c:pt idx="48">
                  <c:v>11.466164470689137</c:v>
                </c:pt>
                <c:pt idx="49">
                  <c:v>11.748241569366165</c:v>
                </c:pt>
                <c:pt idx="50">
                  <c:v>12.030333737993296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1-47B5-AD3A-562D8EBF8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85116160"/>
        <c:axId val="185118080"/>
      </c:lineChart>
      <c:catAx>
        <c:axId val="18511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vola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crossAx val="185118080"/>
        <c:crosses val="autoZero"/>
        <c:auto val="1"/>
        <c:lblAlgn val="ctr"/>
        <c:lblOffset val="100"/>
        <c:noMultiLvlLbl val="0"/>
      </c:catAx>
      <c:valAx>
        <c:axId val="18511808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85116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Hoja1!$Q$36:$Q$86</c:f>
              <c:numCache>
                <c:formatCode>0.00</c:formatCode>
                <c:ptCount val="51"/>
                <c:pt idx="0">
                  <c:v>0.01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0.16</c:v>
                </c:pt>
                <c:pt idx="6">
                  <c:v>0.19</c:v>
                </c:pt>
                <c:pt idx="7">
                  <c:v>0.22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0.34000000000000008</c:v>
                </c:pt>
                <c:pt idx="12">
                  <c:v>0.37000000000000011</c:v>
                </c:pt>
                <c:pt idx="13">
                  <c:v>0.40000000000000013</c:v>
                </c:pt>
                <c:pt idx="14">
                  <c:v>0.43000000000000016</c:v>
                </c:pt>
                <c:pt idx="15">
                  <c:v>0.46000000000000019</c:v>
                </c:pt>
                <c:pt idx="16">
                  <c:v>0.49000000000000021</c:v>
                </c:pt>
                <c:pt idx="17">
                  <c:v>0.52000000000000024</c:v>
                </c:pt>
                <c:pt idx="18">
                  <c:v>0.55000000000000027</c:v>
                </c:pt>
                <c:pt idx="19">
                  <c:v>0.58000000000000029</c:v>
                </c:pt>
                <c:pt idx="20">
                  <c:v>0.61000000000000032</c:v>
                </c:pt>
                <c:pt idx="21">
                  <c:v>0.64000000000000035</c:v>
                </c:pt>
                <c:pt idx="22">
                  <c:v>0.67000000000000037</c:v>
                </c:pt>
                <c:pt idx="23">
                  <c:v>0.7000000000000004</c:v>
                </c:pt>
                <c:pt idx="24">
                  <c:v>0.73000000000000043</c:v>
                </c:pt>
                <c:pt idx="25">
                  <c:v>0.76000000000000045</c:v>
                </c:pt>
                <c:pt idx="26">
                  <c:v>0.79000000000000048</c:v>
                </c:pt>
                <c:pt idx="27">
                  <c:v>0.82000000000000051</c:v>
                </c:pt>
                <c:pt idx="28">
                  <c:v>0.85000000000000053</c:v>
                </c:pt>
                <c:pt idx="29">
                  <c:v>0.88000000000000056</c:v>
                </c:pt>
                <c:pt idx="30">
                  <c:v>0.91000000000000059</c:v>
                </c:pt>
                <c:pt idx="31">
                  <c:v>0.94000000000000061</c:v>
                </c:pt>
                <c:pt idx="32">
                  <c:v>0.97000000000000064</c:v>
                </c:pt>
                <c:pt idx="33">
                  <c:v>1.0000000000000007</c:v>
                </c:pt>
                <c:pt idx="34">
                  <c:v>1.0300000000000007</c:v>
                </c:pt>
                <c:pt idx="35">
                  <c:v>1.0600000000000007</c:v>
                </c:pt>
                <c:pt idx="36">
                  <c:v>1.0900000000000007</c:v>
                </c:pt>
                <c:pt idx="37">
                  <c:v>1.1200000000000008</c:v>
                </c:pt>
                <c:pt idx="38">
                  <c:v>1.1500000000000008</c:v>
                </c:pt>
                <c:pt idx="39">
                  <c:v>1.1800000000000008</c:v>
                </c:pt>
                <c:pt idx="40">
                  <c:v>1.2100000000000009</c:v>
                </c:pt>
                <c:pt idx="41">
                  <c:v>1.2400000000000009</c:v>
                </c:pt>
                <c:pt idx="42">
                  <c:v>1.2700000000000009</c:v>
                </c:pt>
                <c:pt idx="43">
                  <c:v>1.3000000000000009</c:v>
                </c:pt>
                <c:pt idx="44">
                  <c:v>1.330000000000001</c:v>
                </c:pt>
                <c:pt idx="45">
                  <c:v>1.360000000000001</c:v>
                </c:pt>
                <c:pt idx="46">
                  <c:v>1.390000000000001</c:v>
                </c:pt>
                <c:pt idx="47">
                  <c:v>1.420000000000001</c:v>
                </c:pt>
                <c:pt idx="48">
                  <c:v>1.4500000000000011</c:v>
                </c:pt>
                <c:pt idx="49">
                  <c:v>1.4800000000000011</c:v>
                </c:pt>
                <c:pt idx="50">
                  <c:v>1.5100000000000011</c:v>
                </c:pt>
              </c:numCache>
            </c:numRef>
          </c:cat>
          <c:val>
            <c:numRef>
              <c:f>Hoja1!$R$36:$R$86</c:f>
              <c:numCache>
                <c:formatCode>_("€"* #,##0.00_);_("€"* \(#,##0.00\);_("€"* "-"??_);_(@_)</c:formatCode>
                <c:ptCount val="51"/>
                <c:pt idx="0">
                  <c:v>6.7453451539453702E-4</c:v>
                </c:pt>
                <c:pt idx="1">
                  <c:v>0.1622203876606978</c:v>
                </c:pt>
                <c:pt idx="2">
                  <c:v>0.50889526313710753</c:v>
                </c:pt>
                <c:pt idx="3">
                  <c:v>0.90474693333111489</c:v>
                </c:pt>
                <c:pt idx="4">
                  <c:v>1.3084324351588847</c:v>
                </c:pt>
                <c:pt idx="5">
                  <c:v>1.7071116727850999</c:v>
                </c:pt>
                <c:pt idx="6">
                  <c:v>2.0965841104905358</c:v>
                </c:pt>
                <c:pt idx="7">
                  <c:v>2.4756842512077739</c:v>
                </c:pt>
                <c:pt idx="8">
                  <c:v>2.8444056794015964</c:v>
                </c:pt>
                <c:pt idx="9">
                  <c:v>3.2031908927434287</c:v>
                </c:pt>
                <c:pt idx="10">
                  <c:v>3.5526402237379422</c:v>
                </c:pt>
                <c:pt idx="11">
                  <c:v>3.89338739435631</c:v>
                </c:pt>
                <c:pt idx="12">
                  <c:v>4.2260462221855875</c:v>
                </c:pt>
                <c:pt idx="13">
                  <c:v>4.5511891813012681</c:v>
                </c:pt>
                <c:pt idx="14">
                  <c:v>4.8693405823863287</c:v>
                </c:pt>
                <c:pt idx="15">
                  <c:v>5.1809764510395624</c:v>
                </c:pt>
                <c:pt idx="16">
                  <c:v>5.4865273466981463</c:v>
                </c:pt>
                <c:pt idx="17">
                  <c:v>5.7863823102096674</c:v>
                </c:pt>
                <c:pt idx="18">
                  <c:v>6.0808930682090505</c:v>
                </c:pt>
                <c:pt idx="19">
                  <c:v>6.3703780872997555</c:v>
                </c:pt>
                <c:pt idx="20">
                  <c:v>6.6551263036280233</c:v>
                </c:pt>
                <c:pt idx="21">
                  <c:v>6.9354004696036355</c:v>
                </c:pt>
                <c:pt idx="22">
                  <c:v>7.2114401162791779</c:v>
                </c:pt>
                <c:pt idx="23">
                  <c:v>7.483464156062773</c:v>
                </c:pt>
                <c:pt idx="24">
                  <c:v>7.751673160867206</c:v>
                </c:pt>
                <c:pt idx="25">
                  <c:v>8.0162513532604578</c:v>
                </c:pt>
                <c:pt idx="26">
                  <c:v>8.2773683467779477</c:v>
                </c:pt>
                <c:pt idx="27">
                  <c:v>8.5351806684429619</c:v>
                </c:pt>
                <c:pt idx="28">
                  <c:v>8.789833092841036</c:v>
                </c:pt>
                <c:pt idx="29">
                  <c:v>9.0414598133760933</c:v>
                </c:pt>
                <c:pt idx="30">
                  <c:v>9.290185472866149</c:v>
                </c:pt>
                <c:pt idx="31">
                  <c:v>9.5361260725267414</c:v>
                </c:pt>
                <c:pt idx="32">
                  <c:v>9.7793897756653863</c:v>
                </c:pt>
                <c:pt idx="33">
                  <c:v>10.020077620055972</c:v>
                </c:pt>
                <c:pt idx="34">
                  <c:v>10.258284150945912</c:v>
                </c:pt>
                <c:pt idx="35">
                  <c:v>10.494097984930136</c:v>
                </c:pt>
                <c:pt idx="36">
                  <c:v>10.727602313464864</c:v>
                </c:pt>
                <c:pt idx="37">
                  <c:v>10.958875353554731</c:v>
                </c:pt>
                <c:pt idx="38">
                  <c:v>11.187990752094159</c:v>
                </c:pt>
                <c:pt idx="39">
                  <c:v>11.415017949450117</c:v>
                </c:pt>
                <c:pt idx="40">
                  <c:v>11.640022507114054</c:v>
                </c:pt>
                <c:pt idx="41">
                  <c:v>11.86306640360327</c:v>
                </c:pt>
                <c:pt idx="42">
                  <c:v>12.084208302240974</c:v>
                </c:pt>
                <c:pt idx="43">
                  <c:v>12.303503793971934</c:v>
                </c:pt>
                <c:pt idx="44">
                  <c:v>12.521005617967703</c:v>
                </c:pt>
                <c:pt idx="45">
                  <c:v>12.73676386242758</c:v>
                </c:pt>
                <c:pt idx="46">
                  <c:v>12.950826147684879</c:v>
                </c:pt>
                <c:pt idx="47">
                  <c:v>13.1632377934693</c:v>
                </c:pt>
                <c:pt idx="48">
                  <c:v>13.374041971955677</c:v>
                </c:pt>
                <c:pt idx="49">
                  <c:v>13.583279848035801</c:v>
                </c:pt>
                <c:pt idx="50">
                  <c:v>13.790990708083889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5-48E9-89AA-B0BF9CC3E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91303040"/>
        <c:axId val="191403520"/>
      </c:lineChart>
      <c:catAx>
        <c:axId val="19130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91403520"/>
        <c:crosses val="autoZero"/>
        <c:auto val="1"/>
        <c:lblAlgn val="ctr"/>
        <c:lblOffset val="100"/>
        <c:noMultiLvlLbl val="0"/>
      </c:catAx>
      <c:valAx>
        <c:axId val="1914035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91303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Hoja1!$U$36:$U$86</c:f>
              <c:numCache>
                <c:formatCode>0.00%</c:formatCode>
                <c:ptCount val="51"/>
                <c:pt idx="0">
                  <c:v>1E-4</c:v>
                </c:pt>
                <c:pt idx="1">
                  <c:v>1.6000000000000001E-3</c:v>
                </c:pt>
                <c:pt idx="2">
                  <c:v>3.1000000000000003E-3</c:v>
                </c:pt>
                <c:pt idx="3">
                  <c:v>4.5999999999999999E-3</c:v>
                </c:pt>
                <c:pt idx="4">
                  <c:v>6.0999999999999995E-3</c:v>
                </c:pt>
                <c:pt idx="5">
                  <c:v>7.5999999999999991E-3</c:v>
                </c:pt>
                <c:pt idx="6">
                  <c:v>9.0999999999999987E-3</c:v>
                </c:pt>
                <c:pt idx="7">
                  <c:v>1.0599999999999998E-2</c:v>
                </c:pt>
                <c:pt idx="8">
                  <c:v>1.2099999999999998E-2</c:v>
                </c:pt>
                <c:pt idx="9">
                  <c:v>1.3599999999999998E-2</c:v>
                </c:pt>
                <c:pt idx="10">
                  <c:v>1.5099999999999997E-2</c:v>
                </c:pt>
                <c:pt idx="11">
                  <c:v>1.6599999999999997E-2</c:v>
                </c:pt>
                <c:pt idx="12">
                  <c:v>1.8099999999999998E-2</c:v>
                </c:pt>
                <c:pt idx="13">
                  <c:v>1.9599999999999999E-2</c:v>
                </c:pt>
                <c:pt idx="14">
                  <c:v>2.1100000000000001E-2</c:v>
                </c:pt>
                <c:pt idx="15">
                  <c:v>2.2600000000000002E-2</c:v>
                </c:pt>
                <c:pt idx="16">
                  <c:v>2.4100000000000003E-2</c:v>
                </c:pt>
                <c:pt idx="17">
                  <c:v>2.5600000000000005E-2</c:v>
                </c:pt>
                <c:pt idx="18">
                  <c:v>2.7100000000000006E-2</c:v>
                </c:pt>
                <c:pt idx="19">
                  <c:v>2.8600000000000007E-2</c:v>
                </c:pt>
                <c:pt idx="20">
                  <c:v>3.0100000000000009E-2</c:v>
                </c:pt>
                <c:pt idx="21">
                  <c:v>3.160000000000001E-2</c:v>
                </c:pt>
                <c:pt idx="22">
                  <c:v>3.3100000000000011E-2</c:v>
                </c:pt>
                <c:pt idx="23">
                  <c:v>3.4600000000000013E-2</c:v>
                </c:pt>
                <c:pt idx="24">
                  <c:v>3.6100000000000014E-2</c:v>
                </c:pt>
                <c:pt idx="25">
                  <c:v>3.7600000000000015E-2</c:v>
                </c:pt>
                <c:pt idx="26">
                  <c:v>3.9100000000000017E-2</c:v>
                </c:pt>
                <c:pt idx="27">
                  <c:v>4.0600000000000018E-2</c:v>
                </c:pt>
                <c:pt idx="28">
                  <c:v>4.2100000000000019E-2</c:v>
                </c:pt>
                <c:pt idx="29">
                  <c:v>4.3600000000000021E-2</c:v>
                </c:pt>
                <c:pt idx="30">
                  <c:v>4.5100000000000022E-2</c:v>
                </c:pt>
                <c:pt idx="31">
                  <c:v>4.6600000000000023E-2</c:v>
                </c:pt>
                <c:pt idx="32">
                  <c:v>4.8100000000000025E-2</c:v>
                </c:pt>
                <c:pt idx="33">
                  <c:v>4.9600000000000026E-2</c:v>
                </c:pt>
                <c:pt idx="34">
                  <c:v>5.1100000000000027E-2</c:v>
                </c:pt>
                <c:pt idx="35">
                  <c:v>5.2600000000000029E-2</c:v>
                </c:pt>
                <c:pt idx="36">
                  <c:v>5.410000000000003E-2</c:v>
                </c:pt>
                <c:pt idx="37">
                  <c:v>5.5600000000000031E-2</c:v>
                </c:pt>
                <c:pt idx="38">
                  <c:v>5.7100000000000033E-2</c:v>
                </c:pt>
                <c:pt idx="39">
                  <c:v>5.8600000000000034E-2</c:v>
                </c:pt>
                <c:pt idx="40">
                  <c:v>6.0100000000000035E-2</c:v>
                </c:pt>
                <c:pt idx="41">
                  <c:v>6.1600000000000037E-2</c:v>
                </c:pt>
                <c:pt idx="42">
                  <c:v>6.3100000000000031E-2</c:v>
                </c:pt>
                <c:pt idx="43">
                  <c:v>6.4600000000000032E-2</c:v>
                </c:pt>
                <c:pt idx="44">
                  <c:v>6.6100000000000034E-2</c:v>
                </c:pt>
                <c:pt idx="45">
                  <c:v>6.7600000000000035E-2</c:v>
                </c:pt>
                <c:pt idx="46">
                  <c:v>6.9100000000000036E-2</c:v>
                </c:pt>
                <c:pt idx="47">
                  <c:v>7.0600000000000038E-2</c:v>
                </c:pt>
                <c:pt idx="48">
                  <c:v>7.2100000000000039E-2</c:v>
                </c:pt>
                <c:pt idx="49">
                  <c:v>7.360000000000004E-2</c:v>
                </c:pt>
                <c:pt idx="50">
                  <c:v>7.5100000000000042E-2</c:v>
                </c:pt>
              </c:numCache>
            </c:numRef>
          </c:cat>
          <c:val>
            <c:numRef>
              <c:f>Hoja1!$V$36:$V$86</c:f>
              <c:numCache>
                <c:formatCode>_("€"* #,##0.00_);_("€"* \(#,##0.00\);_("€"* "-"??_);_(@_)</c:formatCode>
                <c:ptCount val="51"/>
                <c:pt idx="0">
                  <c:v>4.7472752738122672</c:v>
                </c:pt>
                <c:pt idx="1">
                  <c:v>4.7711908350736465</c:v>
                </c:pt>
                <c:pt idx="2">
                  <c:v>4.7951882917018622</c:v>
                </c:pt>
                <c:pt idx="3">
                  <c:v>4.8192677015526613</c:v>
                </c:pt>
                <c:pt idx="4">
                  <c:v>4.8434291213300966</c:v>
                </c:pt>
                <c:pt idx="5">
                  <c:v>4.8676726065831133</c:v>
                </c:pt>
                <c:pt idx="6">
                  <c:v>4.8919982117022229</c:v>
                </c:pt>
                <c:pt idx="7">
                  <c:v>4.9164059899161217</c:v>
                </c:pt>
                <c:pt idx="8">
                  <c:v>4.9408959932884287</c:v>
                </c:pt>
                <c:pt idx="9">
                  <c:v>4.965468272714439</c:v>
                </c:pt>
                <c:pt idx="10">
                  <c:v>4.9901228779179831</c:v>
                </c:pt>
                <c:pt idx="11">
                  <c:v>5.0148598574481653</c:v>
                </c:pt>
                <c:pt idx="12">
                  <c:v>5.03967925867628</c:v>
                </c:pt>
                <c:pt idx="13">
                  <c:v>5.0645811277927422</c:v>
                </c:pt>
                <c:pt idx="14">
                  <c:v>5.089565509804082</c:v>
                </c:pt>
                <c:pt idx="15">
                  <c:v>5.1146324485298464</c:v>
                </c:pt>
                <c:pt idx="16">
                  <c:v>5.1397819865997079</c:v>
                </c:pt>
                <c:pt idx="17">
                  <c:v>5.1650141654505717</c:v>
                </c:pt>
                <c:pt idx="18">
                  <c:v>5.1903290253236491</c:v>
                </c:pt>
                <c:pt idx="19">
                  <c:v>5.2157266052616365</c:v>
                </c:pt>
                <c:pt idx="20">
                  <c:v>5.2412069431059223</c:v>
                </c:pt>
                <c:pt idx="21">
                  <c:v>5.2667700754938878</c:v>
                </c:pt>
                <c:pt idx="22">
                  <c:v>5.2924160378561353</c:v>
                </c:pt>
                <c:pt idx="23">
                  <c:v>5.3181448644138669</c:v>
                </c:pt>
                <c:pt idx="24">
                  <c:v>5.3439565881762263</c:v>
                </c:pt>
                <c:pt idx="25">
                  <c:v>5.3698512409377841</c:v>
                </c:pt>
                <c:pt idx="26">
                  <c:v>5.3958288532759511</c:v>
                </c:pt>
                <c:pt idx="27">
                  <c:v>5.4218894545484915</c:v>
                </c:pt>
                <c:pt idx="28">
                  <c:v>5.4480330728911355</c:v>
                </c:pt>
                <c:pt idx="29">
                  <c:v>5.4742597352150995</c:v>
                </c:pt>
                <c:pt idx="30">
                  <c:v>5.5005694672047625</c:v>
                </c:pt>
                <c:pt idx="31">
                  <c:v>5.526962293315357</c:v>
                </c:pt>
                <c:pt idx="32">
                  <c:v>5.5534382367707167</c:v>
                </c:pt>
                <c:pt idx="33">
                  <c:v>5.5799973195610164</c:v>
                </c:pt>
                <c:pt idx="34">
                  <c:v>5.6066395624406056</c:v>
                </c:pt>
                <c:pt idx="35">
                  <c:v>5.6333649849258691</c:v>
                </c:pt>
                <c:pt idx="36">
                  <c:v>5.6601736052931599</c:v>
                </c:pt>
                <c:pt idx="37">
                  <c:v>5.6870654405767169</c:v>
                </c:pt>
                <c:pt idx="38">
                  <c:v>5.7140405065666897</c:v>
                </c:pt>
                <c:pt idx="39">
                  <c:v>5.7410988178071918</c:v>
                </c:pt>
                <c:pt idx="40">
                  <c:v>5.768240387594382</c:v>
                </c:pt>
                <c:pt idx="41">
                  <c:v>5.7954652279745744</c:v>
                </c:pt>
                <c:pt idx="42">
                  <c:v>5.8227733497424765</c:v>
                </c:pt>
                <c:pt idx="43">
                  <c:v>5.8501647624393485</c:v>
                </c:pt>
                <c:pt idx="44">
                  <c:v>5.8776394743513762</c:v>
                </c:pt>
                <c:pt idx="45">
                  <c:v>5.9051974925078952</c:v>
                </c:pt>
                <c:pt idx="46">
                  <c:v>5.932838822679777</c:v>
                </c:pt>
                <c:pt idx="47">
                  <c:v>5.9605634693779237</c:v>
                </c:pt>
                <c:pt idx="48">
                  <c:v>5.9883714358516258</c:v>
                </c:pt>
                <c:pt idx="49">
                  <c:v>6.0162627240871203</c:v>
                </c:pt>
                <c:pt idx="50">
                  <c:v>6.0442373348061764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2-44B9-8188-BB58FA8FB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91770624"/>
        <c:axId val="191772544"/>
      </c:lineChart>
      <c:catAx>
        <c:axId val="19177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800"/>
                  <a:t>tipo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crossAx val="191772544"/>
        <c:crosses val="autoZero"/>
        <c:auto val="1"/>
        <c:lblAlgn val="ctr"/>
        <c:lblOffset val="100"/>
        <c:noMultiLvlLbl val="0"/>
      </c:catAx>
      <c:valAx>
        <c:axId val="19177254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sz="1600"/>
                  <a:t>prima/S0</a:t>
                </a:r>
              </a:p>
            </c:rich>
          </c:tx>
          <c:layout>
            <c:manualLayout>
              <c:xMode val="edge"/>
              <c:yMode val="edge"/>
              <c:x val="2.9806266309836373E-2"/>
              <c:y val="0.30106366245053245"/>
            </c:manualLayout>
          </c:layout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191770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2.emf"/><Relationship Id="rId7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image" Target="../media/image5.emf"/><Relationship Id="rId11" Type="http://schemas.openxmlformats.org/officeDocument/2006/relationships/chart" Target="../charts/chart6.xml"/><Relationship Id="rId5" Type="http://schemas.openxmlformats.org/officeDocument/2006/relationships/image" Target="../media/image4.emf"/><Relationship Id="rId10" Type="http://schemas.openxmlformats.org/officeDocument/2006/relationships/chart" Target="../charts/chart5.xml"/><Relationship Id="rId4" Type="http://schemas.openxmlformats.org/officeDocument/2006/relationships/image" Target="../media/image3.emf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38</xdr:row>
      <xdr:rowOff>0</xdr:rowOff>
    </xdr:from>
    <xdr:to>
      <xdr:col>41</xdr:col>
      <xdr:colOff>793750</xdr:colOff>
      <xdr:row>61</xdr:row>
      <xdr:rowOff>74084</xdr:rowOff>
    </xdr:to>
    <xdr:graphicFrame macro="">
      <xdr:nvGraphicFramePr>
        <xdr:cNvPr id="1054" name="7 Gráfico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539750</xdr:colOff>
      <xdr:row>19</xdr:row>
      <xdr:rowOff>63501</xdr:rowOff>
    </xdr:from>
    <xdr:to>
      <xdr:col>13</xdr:col>
      <xdr:colOff>682625</xdr:colOff>
      <xdr:row>22</xdr:row>
      <xdr:rowOff>34926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38084"/>
          <a:ext cx="5095875" cy="57467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539750</xdr:colOff>
      <xdr:row>22</xdr:row>
      <xdr:rowOff>105834</xdr:rowOff>
    </xdr:from>
    <xdr:to>
      <xdr:col>14</xdr:col>
      <xdr:colOff>149224</xdr:colOff>
      <xdr:row>25</xdr:row>
      <xdr:rowOff>76201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783667"/>
          <a:ext cx="5589058" cy="5842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39158</xdr:colOff>
      <xdr:row>10</xdr:row>
      <xdr:rowOff>89958</xdr:rowOff>
    </xdr:from>
    <xdr:to>
      <xdr:col>12</xdr:col>
      <xdr:colOff>638175</xdr:colOff>
      <xdr:row>16</xdr:row>
      <xdr:rowOff>186267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9183" y="2109258"/>
          <a:ext cx="3837517" cy="1305984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624417</xdr:colOff>
      <xdr:row>28</xdr:row>
      <xdr:rowOff>148166</xdr:rowOff>
    </xdr:from>
    <xdr:to>
      <xdr:col>40</xdr:col>
      <xdr:colOff>691092</xdr:colOff>
      <xdr:row>32</xdr:row>
      <xdr:rowOff>88900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0" y="6043083"/>
          <a:ext cx="6162675" cy="766234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44</xdr:col>
      <xdr:colOff>390525</xdr:colOff>
      <xdr:row>32</xdr:row>
      <xdr:rowOff>57151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46475" y="6057900"/>
          <a:ext cx="2085975" cy="67627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447675</xdr:colOff>
      <xdr:row>38</xdr:row>
      <xdr:rowOff>76200</xdr:rowOff>
    </xdr:from>
    <xdr:to>
      <xdr:col>5</xdr:col>
      <xdr:colOff>479424</xdr:colOff>
      <xdr:row>51</xdr:row>
      <xdr:rowOff>196851</xdr:rowOff>
    </xdr:to>
    <xdr:graphicFrame macro="">
      <xdr:nvGraphicFramePr>
        <xdr:cNvPr id="14" name="4 Gráfic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66675</xdr:colOff>
      <xdr:row>38</xdr:row>
      <xdr:rowOff>114300</xdr:rowOff>
    </xdr:from>
    <xdr:to>
      <xdr:col>11</xdr:col>
      <xdr:colOff>527049</xdr:colOff>
      <xdr:row>52</xdr:row>
      <xdr:rowOff>34926</xdr:rowOff>
    </xdr:to>
    <xdr:graphicFrame macro="">
      <xdr:nvGraphicFramePr>
        <xdr:cNvPr id="15" name="4 Gráfic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695325</xdr:colOff>
      <xdr:row>38</xdr:row>
      <xdr:rowOff>142875</xdr:rowOff>
    </xdr:from>
    <xdr:to>
      <xdr:col>16</xdr:col>
      <xdr:colOff>688974</xdr:colOff>
      <xdr:row>52</xdr:row>
      <xdr:rowOff>63501</xdr:rowOff>
    </xdr:to>
    <xdr:graphicFrame macro="">
      <xdr:nvGraphicFramePr>
        <xdr:cNvPr id="17" name="4 Gráfic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276225</xdr:colOff>
      <xdr:row>36</xdr:row>
      <xdr:rowOff>133350</xdr:rowOff>
    </xdr:from>
    <xdr:to>
      <xdr:col>22</xdr:col>
      <xdr:colOff>174624</xdr:colOff>
      <xdr:row>50</xdr:row>
      <xdr:rowOff>53976</xdr:rowOff>
    </xdr:to>
    <xdr:graphicFrame macro="">
      <xdr:nvGraphicFramePr>
        <xdr:cNvPr id="18" name="4 Gráfic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323850</xdr:colOff>
      <xdr:row>50</xdr:row>
      <xdr:rowOff>180975</xdr:rowOff>
    </xdr:from>
    <xdr:to>
      <xdr:col>22</xdr:col>
      <xdr:colOff>222249</xdr:colOff>
      <xdr:row>64</xdr:row>
      <xdr:rowOff>101601</xdr:rowOff>
    </xdr:to>
    <xdr:graphicFrame macro="">
      <xdr:nvGraphicFramePr>
        <xdr:cNvPr id="20" name="4 Gráfic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8"/>
  <sheetViews>
    <sheetView tabSelected="1" topLeftCell="A29" zoomScale="108" zoomScaleNormal="85" workbookViewId="0">
      <selection activeCell="D31" sqref="D31"/>
    </sheetView>
  </sheetViews>
  <sheetFormatPr defaultColWidth="11.42578125" defaultRowHeight="15.95"/>
  <cols>
    <col min="1" max="1" width="11.42578125" style="1"/>
    <col min="2" max="2" width="36.85546875" style="1" bestFit="1" customWidth="1"/>
    <col min="3" max="3" width="14.85546875" style="1" customWidth="1"/>
    <col min="4" max="6" width="11.42578125" style="1"/>
    <col min="7" max="7" width="8.42578125" style="1" customWidth="1"/>
    <col min="8" max="8" width="11.42578125" style="1"/>
    <col min="9" max="9" width="11.85546875" style="1" bestFit="1" customWidth="1"/>
    <col min="10" max="10" width="11.42578125" style="1"/>
    <col min="11" max="11" width="13.85546875" style="1" customWidth="1"/>
    <col min="12" max="12" width="11.42578125" style="1"/>
    <col min="13" max="13" width="14.28515625" style="1" customWidth="1"/>
    <col min="14" max="14" width="15.42578125" style="1" customWidth="1"/>
    <col min="15" max="21" width="11.42578125" style="1"/>
    <col min="22" max="22" width="19.7109375" style="1" customWidth="1"/>
    <col min="23" max="28" width="11.42578125" style="1"/>
    <col min="29" max="29" width="11.85546875" style="1" bestFit="1" customWidth="1"/>
    <col min="30" max="41" width="11.42578125" style="1"/>
    <col min="42" max="42" width="12.140625" style="1" bestFit="1" customWidth="1"/>
    <col min="43" max="43" width="11.42578125" style="1"/>
    <col min="44" max="44" width="14" style="1" customWidth="1"/>
    <col min="45" max="45" width="11.85546875" style="1" bestFit="1" customWidth="1"/>
    <col min="46" max="47" width="11.42578125" style="1"/>
    <col min="48" max="48" width="12.7109375" style="1" bestFit="1" customWidth="1"/>
    <col min="49" max="16384" width="11.42578125" style="1"/>
  </cols>
  <sheetData>
    <row r="1" spans="2:44">
      <c r="G1" s="2"/>
    </row>
    <row r="2" spans="2:44" ht="17.100000000000001" thickBot="1">
      <c r="G2" s="2"/>
    </row>
    <row r="3" spans="2:44">
      <c r="B3" s="3" t="s">
        <v>0</v>
      </c>
      <c r="C3" s="4" t="s">
        <v>1</v>
      </c>
      <c r="D3" s="5">
        <v>0.5</v>
      </c>
      <c r="E3" s="1" t="s">
        <v>2</v>
      </c>
      <c r="G3" s="2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</row>
    <row r="4" spans="2:44">
      <c r="C4" s="6" t="s">
        <v>3</v>
      </c>
      <c r="D4" s="7">
        <v>110</v>
      </c>
      <c r="E4" s="1" t="s">
        <v>4</v>
      </c>
      <c r="F4" s="1">
        <f>K*EXP(-T*tipo)</f>
        <v>107.28409032311659</v>
      </c>
      <c r="G4" s="2"/>
      <c r="I4" s="8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</row>
    <row r="5" spans="2:44">
      <c r="C5" s="6" t="s">
        <v>5</v>
      </c>
      <c r="D5" s="61">
        <v>0.05</v>
      </c>
      <c r="G5" s="2"/>
      <c r="J5" s="8"/>
      <c r="L5" s="62"/>
      <c r="M5" s="3"/>
    </row>
    <row r="6" spans="2:44">
      <c r="C6" s="6" t="s">
        <v>6</v>
      </c>
      <c r="D6" s="7">
        <v>100</v>
      </c>
      <c r="G6" s="2"/>
      <c r="L6" s="58"/>
    </row>
    <row r="7" spans="2:44" ht="17.100000000000001" thickBot="1">
      <c r="C7" s="9" t="s">
        <v>7</v>
      </c>
      <c r="D7" s="68">
        <v>0.3</v>
      </c>
      <c r="G7" s="2"/>
      <c r="L7" s="62"/>
    </row>
    <row r="8" spans="2:44">
      <c r="G8" s="2"/>
      <c r="M8" s="3"/>
    </row>
    <row r="9" spans="2:44">
      <c r="G9" s="2"/>
      <c r="M9" s="26"/>
    </row>
    <row r="10" spans="2:44">
      <c r="G10" s="2"/>
      <c r="M10" s="26"/>
    </row>
    <row r="11" spans="2:44" ht="17.100000000000001" thickBot="1">
      <c r="G11" s="2"/>
      <c r="M11" s="26"/>
    </row>
    <row r="12" spans="2:44">
      <c r="B12" s="3" t="s">
        <v>8</v>
      </c>
      <c r="C12" s="10" t="s">
        <v>9</v>
      </c>
      <c r="D12" s="11">
        <f>LN(S0*EXP(tipo*T)/K)</f>
        <v>-7.0310179804324816E-2</v>
      </c>
      <c r="G12" s="2"/>
      <c r="M12" s="26"/>
    </row>
    <row r="13" spans="2:44">
      <c r="C13" s="12" t="s">
        <v>10</v>
      </c>
      <c r="D13" s="13">
        <f>sigma*SQRT(T)</f>
        <v>0.21213203435596426</v>
      </c>
      <c r="G13" s="2"/>
    </row>
    <row r="14" spans="2:44">
      <c r="C14" s="12" t="s">
        <v>11</v>
      </c>
      <c r="D14" s="14">
        <f>D12/D13+0.5*D13</f>
        <v>-0.225379348995908</v>
      </c>
      <c r="G14" s="2"/>
    </row>
    <row r="15" spans="2:44">
      <c r="C15" s="12" t="s">
        <v>12</v>
      </c>
      <c r="D15" s="14">
        <f>D12/D13-0.5*D13</f>
        <v>-0.43751138335187229</v>
      </c>
      <c r="G15" s="2"/>
      <c r="M15" s="3"/>
      <c r="N15" s="25"/>
      <c r="O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</row>
    <row r="16" spans="2:44">
      <c r="C16" s="12" t="s">
        <v>13</v>
      </c>
      <c r="D16" s="18">
        <f>NORMSDIST(D14)</f>
        <v>0.41084208775394926</v>
      </c>
      <c r="G16" s="2"/>
      <c r="M16" s="26"/>
    </row>
    <row r="17" spans="1:53">
      <c r="C17" s="12" t="s">
        <v>14</v>
      </c>
      <c r="D17" s="18">
        <f>NORMSDIST(D15)</f>
        <v>0.33087026121822549</v>
      </c>
      <c r="G17" s="2"/>
      <c r="M17" s="26"/>
    </row>
    <row r="18" spans="1:53" ht="17.100000000000001" thickBot="1">
      <c r="C18" s="15"/>
      <c r="D18" s="16"/>
      <c r="G18" s="2"/>
      <c r="M18" s="26"/>
    </row>
    <row r="19" spans="1:53" ht="17.100000000000001" thickBot="1">
      <c r="G19" s="2"/>
      <c r="M19" s="26"/>
    </row>
    <row r="20" spans="1:53">
      <c r="B20" s="3" t="s">
        <v>15</v>
      </c>
      <c r="C20" s="10"/>
      <c r="D20" s="17" t="s">
        <v>16</v>
      </c>
      <c r="E20" s="11" t="s">
        <v>17</v>
      </c>
      <c r="G20" s="2"/>
      <c r="M20" s="3"/>
    </row>
    <row r="21" spans="1:53">
      <c r="C21" s="12" t="s">
        <v>18</v>
      </c>
      <c r="D21" s="69">
        <f>S0*D16-K*EXP(-tipo*T)*D17</f>
        <v>5.5870937856256475</v>
      </c>
      <c r="E21" s="18">
        <f>D21/S0</f>
        <v>5.5870937856256478E-2</v>
      </c>
      <c r="G21" s="2"/>
    </row>
    <row r="22" spans="1:53">
      <c r="C22" s="12" t="s">
        <v>19</v>
      </c>
      <c r="D22" s="58">
        <f>K*EXP(-tipo*T)*(1-D17)-S0*(1-D16)</f>
        <v>12.871184108742227</v>
      </c>
      <c r="E22" s="18">
        <f>D22/S0</f>
        <v>0.12871184108742229</v>
      </c>
      <c r="G22" s="2"/>
    </row>
    <row r="23" spans="1:53" ht="17.100000000000001" thickBot="1">
      <c r="C23" s="15" t="s">
        <v>20</v>
      </c>
      <c r="D23" s="59">
        <f>D21-D22</f>
        <v>-7.2840903231165797</v>
      </c>
      <c r="E23" s="19">
        <f>D23/S0</f>
        <v>-7.2840903231165793E-2</v>
      </c>
      <c r="G23" s="2"/>
      <c r="AQ23" s="3"/>
    </row>
    <row r="24" spans="1:53">
      <c r="G24" s="2"/>
      <c r="AQ24" s="3"/>
    </row>
    <row r="25" spans="1:53">
      <c r="G25" s="2"/>
      <c r="AJ25" s="8"/>
      <c r="AQ25" s="3"/>
    </row>
    <row r="26" spans="1:53">
      <c r="G26" s="2"/>
    </row>
    <row r="27" spans="1:5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>
      <c r="Z28" s="2"/>
    </row>
    <row r="29" spans="1:53">
      <c r="B29" s="8" t="s">
        <v>21</v>
      </c>
      <c r="Z29" s="2"/>
    </row>
    <row r="30" spans="1:53">
      <c r="C30" s="1" t="s">
        <v>22</v>
      </c>
      <c r="D30" s="60">
        <v>1</v>
      </c>
      <c r="Z30" s="2"/>
    </row>
    <row r="31" spans="1:53" ht="17.100000000000001" thickBot="1">
      <c r="Z31" s="2"/>
      <c r="AC31" s="8" t="s">
        <v>23</v>
      </c>
    </row>
    <row r="32" spans="1:53" ht="17.100000000000001" thickBot="1">
      <c r="C32" s="70" t="s">
        <v>24</v>
      </c>
      <c r="D32" s="71"/>
      <c r="E32" s="8"/>
      <c r="I32" s="70" t="s">
        <v>25</v>
      </c>
      <c r="J32" s="71"/>
      <c r="M32" s="70" t="s">
        <v>26</v>
      </c>
      <c r="N32" s="71"/>
      <c r="Q32" s="20" t="s">
        <v>27</v>
      </c>
      <c r="R32" s="21"/>
      <c r="T32" s="63"/>
      <c r="U32" s="70" t="s">
        <v>28</v>
      </c>
      <c r="V32" s="71"/>
      <c r="W32" s="8"/>
      <c r="X32" s="8"/>
      <c r="Z32" s="2"/>
    </row>
    <row r="33" spans="3:54">
      <c r="Z33" s="2"/>
      <c r="AD33" s="40" t="s">
        <v>17</v>
      </c>
    </row>
    <row r="34" spans="3:54" ht="17.100000000000001" thickBot="1">
      <c r="D34" s="22" t="s">
        <v>16</v>
      </c>
      <c r="E34" s="22"/>
      <c r="F34" s="22"/>
      <c r="J34" s="22" t="s">
        <v>16</v>
      </c>
      <c r="M34" s="22"/>
      <c r="N34" s="22" t="s">
        <v>16</v>
      </c>
      <c r="Q34" s="22"/>
      <c r="R34" s="22" t="s">
        <v>16</v>
      </c>
      <c r="U34" s="22"/>
      <c r="V34" s="22" t="s">
        <v>16</v>
      </c>
      <c r="Z34" s="2"/>
      <c r="AD34" s="41">
        <f>NORMSDIST(D12/D13+0.5*D13)-EXP(-D12)*NORMSDIST(D12/D13-0.5*D13)</f>
        <v>5.5870937856256409E-2</v>
      </c>
    </row>
    <row r="35" spans="3:54" ht="17.100000000000001" thickBot="1">
      <c r="C35" s="63" t="s">
        <v>6</v>
      </c>
      <c r="D35" s="64">
        <f ca="1">OFFSET($D$20,$D$30,0)</f>
        <v>5.5870937856256475</v>
      </c>
      <c r="E35" s="27"/>
      <c r="I35" s="63" t="s">
        <v>29</v>
      </c>
      <c r="J35" s="64">
        <f ca="1">OFFSET($D$20,$D$30,0)</f>
        <v>5.5870937856256475</v>
      </c>
      <c r="N35" s="64">
        <f ca="1">OFFSET($D$20,$D$30,0)</f>
        <v>5.5870937856256475</v>
      </c>
      <c r="R35" s="64">
        <f ca="1">OFFSET($D$20,$D$30,0)</f>
        <v>5.5870937856256475</v>
      </c>
      <c r="V35" s="64">
        <f ca="1">OFFSET($D$20,$D$30,0)</f>
        <v>5.5870937856256475</v>
      </c>
      <c r="Z35" s="2"/>
      <c r="AF35" s="1" t="s">
        <v>9</v>
      </c>
      <c r="AQ35" s="27" t="s">
        <v>30</v>
      </c>
    </row>
    <row r="36" spans="3:54" ht="17.100000000000001" thickBot="1">
      <c r="C36" s="28">
        <v>25</v>
      </c>
      <c r="D36" s="65">
        <f t="dataTable" ref="D36:D86" dt2D="0" dtr="0" r1="D6" ca="1"/>
        <v>5.0335274411510932E-12</v>
      </c>
      <c r="E36" s="29"/>
      <c r="I36" s="28">
        <v>25</v>
      </c>
      <c r="J36" s="65">
        <f t="dataTable" ref="J36:J86" dt2D="0" dtr="0" r1="D4" ca="1"/>
        <v>75.617252199313256</v>
      </c>
      <c r="M36" s="31">
        <v>0.03</v>
      </c>
      <c r="N36" s="65">
        <f t="dataTable" ref="N36:N86" dt2D="0" dtr="0" r1="D7" ca="1"/>
        <v>2.6466227994402514E-4</v>
      </c>
      <c r="Q36" s="34">
        <v>0.01</v>
      </c>
      <c r="R36" s="65">
        <f t="dataTable" ref="R36:R86" dt2D="0" dtr="0" r1="D3" ca="1"/>
        <v>6.7453451539453702E-4</v>
      </c>
      <c r="U36" s="37">
        <v>1E-4</v>
      </c>
      <c r="V36" s="65">
        <f t="dataTable" ref="V36:V86" dt2D="0" dtr="0" r1="D5" ca="1"/>
        <v>4.7472752738122672</v>
      </c>
      <c r="Z36" s="2"/>
      <c r="AE36" s="23">
        <f>AD34</f>
        <v>5.5870937856256409E-2</v>
      </c>
      <c r="AF36" s="57">
        <v>0.55000000000000004</v>
      </c>
      <c r="AG36" s="44">
        <f>AF36-0.05</f>
        <v>0.5</v>
      </c>
      <c r="AH36" s="44">
        <f t="shared" ref="AH36:BA36" si="0">AG36-0.05</f>
        <v>0.45</v>
      </c>
      <c r="AI36" s="44">
        <f t="shared" si="0"/>
        <v>0.4</v>
      </c>
      <c r="AJ36" s="44">
        <f t="shared" si="0"/>
        <v>0.35000000000000003</v>
      </c>
      <c r="AK36" s="44">
        <f t="shared" si="0"/>
        <v>0.30000000000000004</v>
      </c>
      <c r="AL36" s="44">
        <f t="shared" si="0"/>
        <v>0.25000000000000006</v>
      </c>
      <c r="AM36" s="44">
        <f t="shared" si="0"/>
        <v>0.20000000000000007</v>
      </c>
      <c r="AN36" s="44">
        <f t="shared" si="0"/>
        <v>0.15000000000000008</v>
      </c>
      <c r="AO36" s="44">
        <f t="shared" si="0"/>
        <v>0.10000000000000007</v>
      </c>
      <c r="AP36" s="44">
        <f t="shared" si="0"/>
        <v>5.0000000000000072E-2</v>
      </c>
      <c r="AQ36" s="44">
        <f t="shared" si="0"/>
        <v>6.9388939039072284E-17</v>
      </c>
      <c r="AR36" s="44">
        <f t="shared" si="0"/>
        <v>-4.9999999999999933E-2</v>
      </c>
      <c r="AS36" s="44">
        <f t="shared" si="0"/>
        <v>-9.9999999999999936E-2</v>
      </c>
      <c r="AT36" s="44">
        <f t="shared" si="0"/>
        <v>-0.14999999999999994</v>
      </c>
      <c r="AU36" s="44">
        <f t="shared" si="0"/>
        <v>-0.19999999999999996</v>
      </c>
      <c r="AV36" s="44">
        <f t="shared" si="0"/>
        <v>-0.24999999999999994</v>
      </c>
      <c r="AW36" s="44">
        <f t="shared" si="0"/>
        <v>-0.29999999999999993</v>
      </c>
      <c r="AX36" s="44">
        <f t="shared" si="0"/>
        <v>-0.34999999999999992</v>
      </c>
      <c r="AY36" s="44">
        <f t="shared" si="0"/>
        <v>-0.39999999999999991</v>
      </c>
      <c r="AZ36" s="44">
        <f t="shared" si="0"/>
        <v>-0.4499999999999999</v>
      </c>
      <c r="BA36" s="44">
        <f t="shared" si="0"/>
        <v>-0.49999999999999989</v>
      </c>
      <c r="BB36" s="57">
        <f>BA36-0.05</f>
        <v>-0.54999999999999993</v>
      </c>
    </row>
    <row r="37" spans="3:54">
      <c r="C37" s="30">
        <f>C36+0.5</f>
        <v>25.5</v>
      </c>
      <c r="D37" s="66">
        <v>9.8600658488010821E-12</v>
      </c>
      <c r="E37" s="29"/>
      <c r="I37" s="30">
        <f>I36+0.5</f>
        <v>25.5</v>
      </c>
      <c r="J37" s="66">
        <v>75.129597243318983</v>
      </c>
      <c r="M37" s="32">
        <f>M36+1%</f>
        <v>0.04</v>
      </c>
      <c r="N37" s="66">
        <v>6.1336727389974532E-3</v>
      </c>
      <c r="Q37" s="35">
        <f>Q36+0.03</f>
        <v>0.04</v>
      </c>
      <c r="R37" s="66">
        <v>0.1622203876606978</v>
      </c>
      <c r="U37" s="38">
        <f>U36+0.15%</f>
        <v>1.6000000000000001E-3</v>
      </c>
      <c r="V37" s="66">
        <v>4.7711908350736465</v>
      </c>
      <c r="Z37" s="2"/>
      <c r="AD37" s="1" t="s">
        <v>31</v>
      </c>
      <c r="AE37" s="42">
        <v>1.0000000000000001E-5</v>
      </c>
      <c r="AF37" s="45">
        <f t="dataTable" ref="AF37:BB76" dt2D="1" dtr="1" r1="D12" r2="D13" ca="1"/>
        <v>0.42305018961951335</v>
      </c>
      <c r="AG37" s="46">
        <v>0.39346934028736658</v>
      </c>
      <c r="AH37" s="46">
        <v>0.36237184837822667</v>
      </c>
      <c r="AI37" s="46">
        <v>0.32967995396436067</v>
      </c>
      <c r="AJ37" s="46">
        <v>0.29531191028128656</v>
      </c>
      <c r="AK37" s="46">
        <v>0.25918177931828212</v>
      </c>
      <c r="AL37" s="46">
        <v>0.22119921692859512</v>
      </c>
      <c r="AM37" s="46">
        <v>0.18126924692201818</v>
      </c>
      <c r="AN37" s="46">
        <v>0.1392920235749423</v>
      </c>
      <c r="AO37" s="46">
        <v>9.5162581964040482E-2</v>
      </c>
      <c r="AP37" s="46">
        <v>4.8770575499286095E-2</v>
      </c>
      <c r="AQ37" s="47">
        <v>3.9894228041070789E-6</v>
      </c>
      <c r="AR37" s="46">
        <v>0</v>
      </c>
      <c r="AS37" s="46">
        <v>0</v>
      </c>
      <c r="AT37" s="46">
        <v>0</v>
      </c>
      <c r="AU37" s="46">
        <v>0</v>
      </c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8">
        <v>0</v>
      </c>
    </row>
    <row r="38" spans="3:54">
      <c r="C38" s="30">
        <f t="shared" ref="C38:C86" si="1">C37+0.5</f>
        <v>26</v>
      </c>
      <c r="D38" s="66">
        <v>1.8909357406635475E-11</v>
      </c>
      <c r="E38" s="29"/>
      <c r="I38" s="30">
        <f t="shared" ref="I38:I86" si="2">I37+0.5</f>
        <v>26</v>
      </c>
      <c r="J38" s="66">
        <v>74.641942287341408</v>
      </c>
      <c r="M38" s="32">
        <f t="shared" ref="M38:M86" si="3">M37+1%</f>
        <v>0.05</v>
      </c>
      <c r="N38" s="66">
        <v>3.2045853115963308E-2</v>
      </c>
      <c r="Q38" s="35">
        <f t="shared" ref="Q38:Q86" si="4">Q37+0.03</f>
        <v>7.0000000000000007E-2</v>
      </c>
      <c r="R38" s="66">
        <v>0.50889526313710753</v>
      </c>
      <c r="U38" s="38">
        <f t="shared" ref="U38:U86" si="5">U37+0.15%</f>
        <v>3.1000000000000003E-3</v>
      </c>
      <c r="V38" s="66">
        <v>4.7951882917018622</v>
      </c>
      <c r="Z38" s="2"/>
      <c r="AE38" s="43">
        <f>AE37+1%</f>
        <v>1.001E-2</v>
      </c>
      <c r="AF38" s="49">
        <v>0.42305018961951335</v>
      </c>
      <c r="AG38" s="50">
        <v>0.39346934028736658</v>
      </c>
      <c r="AH38" s="50">
        <v>0.36237184837822667</v>
      </c>
      <c r="AI38" s="50">
        <v>0.32967995396436067</v>
      </c>
      <c r="AJ38" s="50">
        <v>0.29531191028128656</v>
      </c>
      <c r="AK38" s="50">
        <v>0.25918177931828212</v>
      </c>
      <c r="AL38" s="50">
        <v>0.22119921692859512</v>
      </c>
      <c r="AM38" s="50">
        <v>0.18126924692201818</v>
      </c>
      <c r="AN38" s="50">
        <v>0.1392920235749423</v>
      </c>
      <c r="AO38" s="50">
        <v>9.5162581964040482E-2</v>
      </c>
      <c r="AP38" s="50">
        <v>4.8770576035379376E-2</v>
      </c>
      <c r="AQ38" s="51">
        <v>3.9933955543683397E-3</v>
      </c>
      <c r="AR38" s="50">
        <v>5.6357933530848653E-10</v>
      </c>
      <c r="AS38" s="50">
        <v>8.7083776027689314E-27</v>
      </c>
      <c r="AT38" s="50">
        <v>3.2833928771849299E-54</v>
      </c>
      <c r="AU38" s="50">
        <v>2.2641330944077969E-92</v>
      </c>
      <c r="AV38" s="50">
        <v>2.5854630210571948E-141</v>
      </c>
      <c r="AW38" s="50">
        <v>4.6711763172824631E-201</v>
      </c>
      <c r="AX38" s="50">
        <v>1.3027265442310487E-271</v>
      </c>
      <c r="AY38" s="50">
        <v>0</v>
      </c>
      <c r="AZ38" s="50">
        <v>0</v>
      </c>
      <c r="BA38" s="50">
        <v>0</v>
      </c>
      <c r="BB38" s="52">
        <v>0</v>
      </c>
    </row>
    <row r="39" spans="3:54">
      <c r="C39" s="30">
        <f t="shared" si="1"/>
        <v>26.5</v>
      </c>
      <c r="D39" s="66">
        <v>3.5537267924395292E-11</v>
      </c>
      <c r="E39" s="29"/>
      <c r="I39" s="30">
        <f t="shared" si="2"/>
        <v>26.5</v>
      </c>
      <c r="J39" s="66">
        <v>74.154287331393192</v>
      </c>
      <c r="M39" s="32">
        <f t="shared" si="3"/>
        <v>6.0000000000000005E-2</v>
      </c>
      <c r="N39" s="66">
        <v>8.9113781128698832E-2</v>
      </c>
      <c r="Q39" s="35">
        <f t="shared" si="4"/>
        <v>0.1</v>
      </c>
      <c r="R39" s="66">
        <v>0.90474693333111489</v>
      </c>
      <c r="U39" s="38">
        <f t="shared" si="5"/>
        <v>4.5999999999999999E-3</v>
      </c>
      <c r="V39" s="66">
        <v>4.8192677015526613</v>
      </c>
      <c r="Z39" s="2"/>
      <c r="AE39" s="43">
        <f t="shared" ref="AE39:AE76" si="6">AE38+1%</f>
        <v>2.001E-2</v>
      </c>
      <c r="AF39" s="49">
        <v>0.42305018961951335</v>
      </c>
      <c r="AG39" s="50">
        <v>0.39346934028736658</v>
      </c>
      <c r="AH39" s="50">
        <v>0.36237184837822667</v>
      </c>
      <c r="AI39" s="50">
        <v>0.32967995396436067</v>
      </c>
      <c r="AJ39" s="50">
        <v>0.29531191028128656</v>
      </c>
      <c r="AK39" s="50">
        <v>0.25918177931828212</v>
      </c>
      <c r="AL39" s="50">
        <v>0.22119921692859512</v>
      </c>
      <c r="AM39" s="50">
        <v>0.18126924692201818</v>
      </c>
      <c r="AN39" s="50">
        <v>0.13929202357494241</v>
      </c>
      <c r="AO39" s="50">
        <v>9.5162582995308886E-2</v>
      </c>
      <c r="AP39" s="50">
        <v>4.8809838184076582E-2</v>
      </c>
      <c r="AQ39" s="51">
        <v>7.9827018525013838E-3</v>
      </c>
      <c r="AR39" s="50">
        <v>4.1275725686267493E-5</v>
      </c>
      <c r="AS39" s="50">
        <v>1.139727944577405E-9</v>
      </c>
      <c r="AT39" s="50">
        <v>9.1370415416817998E-17</v>
      </c>
      <c r="AU39" s="50">
        <v>1.739247108613646E-26</v>
      </c>
      <c r="AV39" s="50">
        <v>7.2363071984757843E-39</v>
      </c>
      <c r="AW39" s="50">
        <v>6.3170610842369141E-54</v>
      </c>
      <c r="AX39" s="50">
        <v>1.1308194542667033E-71</v>
      </c>
      <c r="AY39" s="50">
        <v>4.0929238329306393E-92</v>
      </c>
      <c r="AZ39" s="50">
        <v>2.9677000664229346E-115</v>
      </c>
      <c r="BA39" s="50">
        <v>4.2832937943941649E-141</v>
      </c>
      <c r="BB39" s="52">
        <v>1.2249325699076623E-169</v>
      </c>
    </row>
    <row r="40" spans="3:54">
      <c r="C40" s="30">
        <f t="shared" si="1"/>
        <v>27</v>
      </c>
      <c r="D40" s="66">
        <v>6.5508280766714024E-11</v>
      </c>
      <c r="E40" s="29"/>
      <c r="I40" s="30">
        <f t="shared" si="2"/>
        <v>27</v>
      </c>
      <c r="J40" s="66">
        <v>73.666632375495738</v>
      </c>
      <c r="M40" s="32">
        <f t="shared" si="3"/>
        <v>7.0000000000000007E-2</v>
      </c>
      <c r="N40" s="66">
        <v>0.17963310366759533</v>
      </c>
      <c r="Q40" s="35">
        <f t="shared" si="4"/>
        <v>0.13</v>
      </c>
      <c r="R40" s="66">
        <v>1.3084324351588847</v>
      </c>
      <c r="U40" s="38">
        <f t="shared" si="5"/>
        <v>6.0999999999999995E-3</v>
      </c>
      <c r="V40" s="66">
        <v>4.8434291213300966</v>
      </c>
      <c r="Z40" s="2"/>
      <c r="AE40" s="43">
        <f t="shared" si="6"/>
        <v>3.0010000000000002E-2</v>
      </c>
      <c r="AF40" s="49">
        <v>0.42305018961951335</v>
      </c>
      <c r="AG40" s="50">
        <v>0.39346934028736658</v>
      </c>
      <c r="AH40" s="50">
        <v>0.36237184837822667</v>
      </c>
      <c r="AI40" s="50">
        <v>0.32967995396436067</v>
      </c>
      <c r="AJ40" s="50">
        <v>0.29531191028128656</v>
      </c>
      <c r="AK40" s="50">
        <v>0.25918177931828212</v>
      </c>
      <c r="AL40" s="50">
        <v>0.22119921692859512</v>
      </c>
      <c r="AM40" s="50">
        <v>0.18126924692207014</v>
      </c>
      <c r="AN40" s="50">
        <v>0.13929202507659555</v>
      </c>
      <c r="AO40" s="50">
        <v>9.5165794695889483E-2</v>
      </c>
      <c r="AP40" s="50">
        <v>4.9351608302323213E-2</v>
      </c>
      <c r="AQ40" s="51">
        <v>1.1971808590994115E-2</v>
      </c>
      <c r="AR40" s="50">
        <v>6.108229918792632E-4</v>
      </c>
      <c r="AS40" s="50">
        <v>3.5506178070463033E-6</v>
      </c>
      <c r="AT40" s="50">
        <v>1.7446722676910729E-9</v>
      </c>
      <c r="AU40" s="50">
        <v>6.3410986964666513E-14</v>
      </c>
      <c r="AV40" s="50">
        <v>1.5978616211981729E-19</v>
      </c>
      <c r="AW40" s="50">
        <v>2.6958668395419366E-26</v>
      </c>
      <c r="AX40" s="50">
        <v>2.9834861148020977E-34</v>
      </c>
      <c r="AY40" s="50">
        <v>2.1378318878105839E-43</v>
      </c>
      <c r="AZ40" s="50">
        <v>9.8326507945140814E-54</v>
      </c>
      <c r="BA40" s="50">
        <v>2.8851722256185559E-65</v>
      </c>
      <c r="BB40" s="52">
        <v>5.3772234695851015E-78</v>
      </c>
    </row>
    <row r="41" spans="3:54">
      <c r="C41" s="30">
        <f t="shared" si="1"/>
        <v>27.5</v>
      </c>
      <c r="D41" s="66">
        <v>1.1854514467612855E-10</v>
      </c>
      <c r="E41" s="29"/>
      <c r="I41" s="30">
        <f t="shared" si="2"/>
        <v>27.5</v>
      </c>
      <c r="J41" s="66">
        <v>73.178977419684372</v>
      </c>
      <c r="M41" s="32">
        <f t="shared" si="3"/>
        <v>0.08</v>
      </c>
      <c r="N41" s="66">
        <v>0.30072910134050801</v>
      </c>
      <c r="Q41" s="35">
        <f t="shared" si="4"/>
        <v>0.16</v>
      </c>
      <c r="R41" s="66">
        <v>1.7071116727850999</v>
      </c>
      <c r="U41" s="38">
        <f t="shared" si="5"/>
        <v>7.5999999999999991E-3</v>
      </c>
      <c r="V41" s="66">
        <v>4.8676726065831133</v>
      </c>
      <c r="Z41" s="2"/>
      <c r="AE41" s="43">
        <f t="shared" si="6"/>
        <v>4.0010000000000004E-2</v>
      </c>
      <c r="AF41" s="49">
        <v>0.42305018961951335</v>
      </c>
      <c r="AG41" s="50">
        <v>0.39346934028736658</v>
      </c>
      <c r="AH41" s="50">
        <v>0.36237184837822667</v>
      </c>
      <c r="AI41" s="50">
        <v>0.32967995396436067</v>
      </c>
      <c r="AJ41" s="50">
        <v>0.29531191028128656</v>
      </c>
      <c r="AK41" s="50">
        <v>0.25918177931828235</v>
      </c>
      <c r="AL41" s="50">
        <v>0.22119921692971278</v>
      </c>
      <c r="AM41" s="50">
        <v>0.18126924887011198</v>
      </c>
      <c r="AN41" s="50">
        <v>0.13929280716043602</v>
      </c>
      <c r="AO41" s="50">
        <v>9.5238991877357182E-2</v>
      </c>
      <c r="AP41" s="50">
        <v>5.074560240446313E-2</v>
      </c>
      <c r="AQ41" s="51">
        <v>1.5960616058603827E-2</v>
      </c>
      <c r="AR41" s="50">
        <v>2.0762886999775715E-3</v>
      </c>
      <c r="AS41" s="50">
        <v>8.4446014050227301E-5</v>
      </c>
      <c r="AT41" s="50">
        <v>9.1039645869619784E-7</v>
      </c>
      <c r="AU41" s="50">
        <v>2.3794070519741187E-9</v>
      </c>
      <c r="AV41" s="50">
        <v>1.4350748765748079E-12</v>
      </c>
      <c r="AW41" s="50">
        <v>1.9405683256752809E-16</v>
      </c>
      <c r="AX41" s="50">
        <v>5.7791414907504804E-21</v>
      </c>
      <c r="AY41" s="50">
        <v>3.7462101247762601E-26</v>
      </c>
      <c r="AZ41" s="50">
        <v>5.2436232537771813E-32</v>
      </c>
      <c r="BA41" s="50">
        <v>1.5758042694227089E-38</v>
      </c>
      <c r="BB41" s="52">
        <v>1.0124726601057305E-45</v>
      </c>
    </row>
    <row r="42" spans="3:54">
      <c r="C42" s="30">
        <f t="shared" si="1"/>
        <v>28</v>
      </c>
      <c r="D42" s="66">
        <v>2.1076331896215852E-10</v>
      </c>
      <c r="E42" s="29"/>
      <c r="I42" s="30">
        <f t="shared" si="2"/>
        <v>28</v>
      </c>
      <c r="J42" s="66">
        <v>72.691322464016579</v>
      </c>
      <c r="M42" s="32">
        <f t="shared" si="3"/>
        <v>0.09</v>
      </c>
      <c r="N42" s="66">
        <v>0.44787630598690065</v>
      </c>
      <c r="Q42" s="35">
        <f t="shared" si="4"/>
        <v>0.19</v>
      </c>
      <c r="R42" s="66">
        <v>2.0965841104905358</v>
      </c>
      <c r="U42" s="38">
        <f t="shared" si="5"/>
        <v>9.0999999999999987E-3</v>
      </c>
      <c r="V42" s="66">
        <v>4.8919982117022229</v>
      </c>
      <c r="Z42" s="2"/>
      <c r="AE42" s="43">
        <f t="shared" si="6"/>
        <v>5.0010000000000006E-2</v>
      </c>
      <c r="AF42" s="49">
        <v>0.42305018961951335</v>
      </c>
      <c r="AG42" s="50">
        <v>0.39346934028736658</v>
      </c>
      <c r="AH42" s="50">
        <v>0.36237184837822667</v>
      </c>
      <c r="AI42" s="50">
        <v>0.32967995396436067</v>
      </c>
      <c r="AJ42" s="50">
        <v>0.29531191028129411</v>
      </c>
      <c r="AK42" s="50">
        <v>0.25918177932506159</v>
      </c>
      <c r="AL42" s="50">
        <v>0.22119921930004116</v>
      </c>
      <c r="AM42" s="50">
        <v>0.18126957130747068</v>
      </c>
      <c r="AN42" s="50">
        <v>0.1393097869793033</v>
      </c>
      <c r="AO42" s="50">
        <v>9.5566826681852013E-2</v>
      </c>
      <c r="AP42" s="50">
        <v>5.2835049339329698E-2</v>
      </c>
      <c r="AQ42" s="51">
        <v>1.9949024566531082E-2</v>
      </c>
      <c r="AR42" s="50">
        <v>4.2728638700144372E-3</v>
      </c>
      <c r="AS42" s="50">
        <v>4.4675950591100549E-4</v>
      </c>
      <c r="AT42" s="50">
        <v>2.063813145397695E-5</v>
      </c>
      <c r="AU42" s="50">
        <v>3.9620528648561291E-7</v>
      </c>
      <c r="AV42" s="50">
        <v>3.0449970487079158E-9</v>
      </c>
      <c r="AW42" s="50">
        <v>9.1511642034288272E-12</v>
      </c>
      <c r="AX42" s="50">
        <v>1.0591067856336835E-14</v>
      </c>
      <c r="AY42" s="50">
        <v>4.6716414152998224E-18</v>
      </c>
      <c r="AZ42" s="50">
        <v>7.7964959059776699E-22</v>
      </c>
      <c r="BA42" s="50">
        <v>4.8970552026631127E-26</v>
      </c>
      <c r="BB42" s="52">
        <v>1.1531006422099894E-30</v>
      </c>
    </row>
    <row r="43" spans="3:54">
      <c r="C43" s="30">
        <f t="shared" si="1"/>
        <v>28.5</v>
      </c>
      <c r="D43" s="66">
        <v>3.6843232674406033E-10</v>
      </c>
      <c r="E43" s="29"/>
      <c r="I43" s="30">
        <f t="shared" si="2"/>
        <v>28.5</v>
      </c>
      <c r="J43" s="66">
        <v>72.203667508584331</v>
      </c>
      <c r="M43" s="32">
        <f t="shared" si="3"/>
        <v>9.9999999999999992E-2</v>
      </c>
      <c r="N43" s="66">
        <v>0.61657434110547626</v>
      </c>
      <c r="Q43" s="35">
        <f t="shared" si="4"/>
        <v>0.22</v>
      </c>
      <c r="R43" s="66">
        <v>2.4756842512077739</v>
      </c>
      <c r="U43" s="38">
        <f t="shared" si="5"/>
        <v>1.0599999999999998E-2</v>
      </c>
      <c r="V43" s="66">
        <v>4.9164059899161217</v>
      </c>
      <c r="Z43" s="2"/>
      <c r="AE43" s="43">
        <f t="shared" si="6"/>
        <v>6.0010000000000008E-2</v>
      </c>
      <c r="AF43" s="49">
        <v>0.42305018961951335</v>
      </c>
      <c r="AG43" s="50">
        <v>0.39346934028736658</v>
      </c>
      <c r="AH43" s="50">
        <v>0.36237184837822689</v>
      </c>
      <c r="AI43" s="50">
        <v>0.32967995396445382</v>
      </c>
      <c r="AJ43" s="50">
        <v>0.29531191030365911</v>
      </c>
      <c r="AK43" s="50">
        <v>0.25918178209082865</v>
      </c>
      <c r="AL43" s="50">
        <v>0.22119939590020954</v>
      </c>
      <c r="AM43" s="50">
        <v>0.18127534320176408</v>
      </c>
      <c r="AN43" s="50">
        <v>0.13940370395608059</v>
      </c>
      <c r="AO43" s="50">
        <v>9.6294723900371526E-2</v>
      </c>
      <c r="AP43" s="50">
        <v>5.540198333442703E-2</v>
      </c>
      <c r="AQ43" s="51">
        <v>2.3936934455893955E-2</v>
      </c>
      <c r="AR43" s="50">
        <v>6.9714073853652803E-3</v>
      </c>
      <c r="AS43" s="50">
        <v>1.2512103431668239E-3</v>
      </c>
      <c r="AT43" s="50">
        <v>1.2975409104740761E-4</v>
      </c>
      <c r="AU43" s="50">
        <v>7.4460128961464271E-6</v>
      </c>
      <c r="AV43" s="50">
        <v>2.2980410165806186E-7</v>
      </c>
      <c r="AW43" s="50">
        <v>3.7425463614531288E-9</v>
      </c>
      <c r="AX43" s="50">
        <v>3.1748118290702318E-11</v>
      </c>
      <c r="AY43" s="50">
        <v>1.3901444100707694E-13</v>
      </c>
      <c r="AZ43" s="50">
        <v>3.1213865502273322E-16</v>
      </c>
      <c r="BA43" s="50">
        <v>3.5766713269213425E-19</v>
      </c>
      <c r="BB43" s="52">
        <v>2.0838472773714604E-22</v>
      </c>
    </row>
    <row r="44" spans="3:54">
      <c r="C44" s="30">
        <f t="shared" si="1"/>
        <v>29</v>
      </c>
      <c r="D44" s="66">
        <v>6.3369550550281055E-10</v>
      </c>
      <c r="E44" s="29"/>
      <c r="I44" s="30">
        <f t="shared" si="2"/>
        <v>29</v>
      </c>
      <c r="J44" s="66">
        <v>71.716012553532494</v>
      </c>
      <c r="M44" s="32">
        <f t="shared" si="3"/>
        <v>0.10999999999999999</v>
      </c>
      <c r="N44" s="66">
        <v>0.80291983399465039</v>
      </c>
      <c r="Q44" s="35">
        <f t="shared" si="4"/>
        <v>0.25</v>
      </c>
      <c r="R44" s="66">
        <v>2.8444056794015964</v>
      </c>
      <c r="U44" s="38">
        <f t="shared" si="5"/>
        <v>1.2099999999999998E-2</v>
      </c>
      <c r="V44" s="66">
        <v>4.9408959932884287</v>
      </c>
      <c r="Z44" s="2"/>
      <c r="AE44" s="43">
        <f t="shared" si="6"/>
        <v>7.0010000000000003E-2</v>
      </c>
      <c r="AF44" s="49">
        <v>0.42305018961951346</v>
      </c>
      <c r="AG44" s="50">
        <v>0.39346934028736991</v>
      </c>
      <c r="AH44" s="50">
        <v>0.36237184837876546</v>
      </c>
      <c r="AI44" s="50">
        <v>0.32967995401688366</v>
      </c>
      <c r="AJ44" s="50">
        <v>0.29531191343349372</v>
      </c>
      <c r="AK44" s="50">
        <v>0.25918189646642043</v>
      </c>
      <c r="AL44" s="50">
        <v>0.22120193429796731</v>
      </c>
      <c r="AM44" s="50">
        <v>0.18130902163873164</v>
      </c>
      <c r="AN44" s="50">
        <v>0.13966510372432006</v>
      </c>
      <c r="AO44" s="50">
        <v>9.7454915731613689E-2</v>
      </c>
      <c r="AP44" s="50">
        <v>5.829106790303773E-2</v>
      </c>
      <c r="AQ44" s="51">
        <v>2.7924246105198613E-2</v>
      </c>
      <c r="AR44" s="50">
        <v>1.0008618487331589E-2</v>
      </c>
      <c r="AS44" s="50">
        <v>2.5334206144447674E-3</v>
      </c>
      <c r="AT44" s="50">
        <v>4.3345729282922782E-4</v>
      </c>
      <c r="AU44" s="50">
        <v>4.8580948698819047E-5</v>
      </c>
      <c r="AV44" s="50">
        <v>3.4891713404316363E-6</v>
      </c>
      <c r="AW44" s="50">
        <v>1.5813344622498276E-7</v>
      </c>
      <c r="AX44" s="50">
        <v>4.4731948786085674E-9</v>
      </c>
      <c r="AY44" s="50">
        <v>7.8355006265119504E-11</v>
      </c>
      <c r="AZ44" s="50">
        <v>8.4495451430455805E-13</v>
      </c>
      <c r="BA44" s="50">
        <v>5.5847973053513208E-15</v>
      </c>
      <c r="BB44" s="52">
        <v>2.2548810538642666E-17</v>
      </c>
    </row>
    <row r="45" spans="3:54">
      <c r="C45" s="30">
        <f t="shared" si="1"/>
        <v>29.5</v>
      </c>
      <c r="D45" s="66">
        <v>1.0731362829751816E-9</v>
      </c>
      <c r="E45" s="29"/>
      <c r="I45" s="30">
        <f t="shared" si="2"/>
        <v>29.5</v>
      </c>
      <c r="J45" s="66">
        <v>71.228357599085825</v>
      </c>
      <c r="M45" s="32">
        <f t="shared" si="3"/>
        <v>0.11999999999999998</v>
      </c>
      <c r="N45" s="66">
        <v>1.0037055345690398</v>
      </c>
      <c r="Q45" s="35">
        <f t="shared" si="4"/>
        <v>0.28000000000000003</v>
      </c>
      <c r="R45" s="66">
        <v>3.2031908927434287</v>
      </c>
      <c r="U45" s="38">
        <f t="shared" si="5"/>
        <v>1.3599999999999998E-2</v>
      </c>
      <c r="V45" s="66">
        <v>4.965468272714439</v>
      </c>
      <c r="Z45" s="2"/>
      <c r="AE45" s="43">
        <f t="shared" si="6"/>
        <v>8.0009999999999998E-2</v>
      </c>
      <c r="AF45" s="49">
        <v>0.42305018961953988</v>
      </c>
      <c r="AG45" s="50">
        <v>0.39346934028932767</v>
      </c>
      <c r="AH45" s="50">
        <v>0.36237184847812121</v>
      </c>
      <c r="AI45" s="50">
        <v>0.32967995747557632</v>
      </c>
      <c r="AJ45" s="50">
        <v>0.29531199578662914</v>
      </c>
      <c r="AK45" s="50">
        <v>0.25918322942438199</v>
      </c>
      <c r="AL45" s="50">
        <v>0.22121646172065745</v>
      </c>
      <c r="AM45" s="50">
        <v>0.18141438239431384</v>
      </c>
      <c r="AN45" s="50">
        <v>0.14016739825613123</v>
      </c>
      <c r="AO45" s="50">
        <v>9.9011793704498641E-2</v>
      </c>
      <c r="AP45" s="50">
        <v>6.1402038653292745E-2</v>
      </c>
      <c r="AQ45" s="51">
        <v>3.1910859937805069E-2</v>
      </c>
      <c r="AR45" s="50">
        <v>1.3279092118746005E-2</v>
      </c>
      <c r="AS45" s="50">
        <v>4.2540368730696887E-3</v>
      </c>
      <c r="AT45" s="50">
        <v>1.0170402798226966E-3</v>
      </c>
      <c r="AU45" s="50">
        <v>1.7726886616864328E-4</v>
      </c>
      <c r="AV45" s="50">
        <v>2.2142751313518512E-5</v>
      </c>
      <c r="AW45" s="50">
        <v>1.9574384907621956E-6</v>
      </c>
      <c r="AX45" s="50">
        <v>1.2133785696350686E-7</v>
      </c>
      <c r="AY45" s="50">
        <v>5.2381180898282294E-9</v>
      </c>
      <c r="AZ45" s="50">
        <v>1.5666580161274778E-10</v>
      </c>
      <c r="BA45" s="50">
        <v>3.2334569614186129E-12</v>
      </c>
      <c r="BB45" s="52">
        <v>4.5910286905192433E-14</v>
      </c>
    </row>
    <row r="46" spans="3:54">
      <c r="C46" s="30">
        <f t="shared" si="1"/>
        <v>30</v>
      </c>
      <c r="D46" s="66">
        <v>1.7904216091802028E-9</v>
      </c>
      <c r="E46" s="29"/>
      <c r="I46" s="30">
        <f t="shared" si="2"/>
        <v>30</v>
      </c>
      <c r="J46" s="66">
        <v>70.740702645588073</v>
      </c>
      <c r="M46" s="32">
        <f t="shared" si="3"/>
        <v>0.12999999999999998</v>
      </c>
      <c r="N46" s="66">
        <v>1.2163529245877882</v>
      </c>
      <c r="Q46" s="35">
        <f t="shared" si="4"/>
        <v>0.31000000000000005</v>
      </c>
      <c r="R46" s="66">
        <v>3.5526402237379422</v>
      </c>
      <c r="U46" s="38">
        <f t="shared" si="5"/>
        <v>1.5099999999999997E-2</v>
      </c>
      <c r="V46" s="66">
        <v>4.9901228779179831</v>
      </c>
      <c r="Z46" s="2"/>
      <c r="AE46" s="43">
        <f t="shared" si="6"/>
        <v>9.0009999999999993E-2</v>
      </c>
      <c r="AF46" s="49">
        <v>0.42305018962480279</v>
      </c>
      <c r="AG46" s="50">
        <v>0.39346934045257653</v>
      </c>
      <c r="AH46" s="50">
        <v>0.36237185222856194</v>
      </c>
      <c r="AI46" s="50">
        <v>0.32968002111038242</v>
      </c>
      <c r="AJ46" s="50">
        <v>0.295312789617731</v>
      </c>
      <c r="AK46" s="50">
        <v>0.2591904667968159</v>
      </c>
      <c r="AL46" s="50">
        <v>0.22126435243860187</v>
      </c>
      <c r="AM46" s="50">
        <v>0.1816427630927282</v>
      </c>
      <c r="AN46" s="50">
        <v>0.14094715075390241</v>
      </c>
      <c r="AO46" s="50">
        <v>0.10090746293043351</v>
      </c>
      <c r="AP46" s="50">
        <v>6.4670244027986712E-2</v>
      </c>
      <c r="AQ46" s="51">
        <v>3.5896676429387431E-2</v>
      </c>
      <c r="AR46" s="50">
        <v>1.6714861966182382E-2</v>
      </c>
      <c r="AS46" s="50">
        <v>6.3490753718639104E-3</v>
      </c>
      <c r="AT46" s="50">
        <v>1.9229834325861853E-3</v>
      </c>
      <c r="AU46" s="50">
        <v>4.562136811225824E-4</v>
      </c>
      <c r="AV46" s="50">
        <v>8.3635650377556804E-5</v>
      </c>
      <c r="AW46" s="50">
        <v>1.1726869414452963E-5</v>
      </c>
      <c r="AX46" s="50">
        <v>1.2478378125802952E-6</v>
      </c>
      <c r="AY46" s="50">
        <v>1.0017009361459964E-7</v>
      </c>
      <c r="AZ46" s="50">
        <v>6.0385276704160661E-9</v>
      </c>
      <c r="BA46" s="50">
        <v>2.7238523995939248E-10</v>
      </c>
      <c r="BB46" s="52">
        <v>9.1678696229388206E-12</v>
      </c>
    </row>
    <row r="47" spans="3:54">
      <c r="C47" s="30">
        <f t="shared" si="1"/>
        <v>30.5</v>
      </c>
      <c r="D47" s="66">
        <v>2.9447035669646917E-9</v>
      </c>
      <c r="E47" s="29"/>
      <c r="I47" s="30">
        <f t="shared" si="2"/>
        <v>30.5</v>
      </c>
      <c r="J47" s="66">
        <v>70.253047693557818</v>
      </c>
      <c r="M47" s="32">
        <f t="shared" si="3"/>
        <v>0.13999999999999999</v>
      </c>
      <c r="N47" s="66">
        <v>1.4388031977337725</v>
      </c>
      <c r="Q47" s="35">
        <f t="shared" si="4"/>
        <v>0.34000000000000008</v>
      </c>
      <c r="R47" s="66">
        <v>3.89338739435631</v>
      </c>
      <c r="U47" s="38">
        <f t="shared" si="5"/>
        <v>1.6599999999999997E-2</v>
      </c>
      <c r="V47" s="66">
        <v>5.0148598574481653</v>
      </c>
      <c r="Z47" s="2"/>
      <c r="AE47" s="43">
        <f t="shared" si="6"/>
        <v>0.10000999999999999</v>
      </c>
      <c r="AF47" s="49">
        <v>0.42305018986728082</v>
      </c>
      <c r="AG47" s="50">
        <v>0.39346934445767268</v>
      </c>
      <c r="AH47" s="50">
        <v>0.36237190387574492</v>
      </c>
      <c r="AI47" s="50">
        <v>0.32968053939881314</v>
      </c>
      <c r="AJ47" s="50">
        <v>0.29531682136057802</v>
      </c>
      <c r="AK47" s="50">
        <v>0.259214674187079</v>
      </c>
      <c r="AL47" s="50">
        <v>0.22137605211022515</v>
      </c>
      <c r="AM47" s="50">
        <v>0.18203725077598132</v>
      </c>
      <c r="AN47" s="50">
        <v>0.14200968604440012</v>
      </c>
      <c r="AO47" s="50">
        <v>0.10308380819239715</v>
      </c>
      <c r="AP47" s="50">
        <v>6.8053006569207097E-2</v>
      </c>
      <c r="AQ47" s="51">
        <v>3.9881596115387885E-2</v>
      </c>
      <c r="AR47" s="50">
        <v>2.0271062451671151E-2</v>
      </c>
      <c r="AS47" s="50">
        <v>8.7543088630776811E-3</v>
      </c>
      <c r="AT47" s="50">
        <v>3.1574733171936403E-3</v>
      </c>
      <c r="AU47" s="50">
        <v>9.380420255081616E-4</v>
      </c>
      <c r="AV47" s="50">
        <v>2.2706086777751246E-4</v>
      </c>
      <c r="AW47" s="50">
        <v>4.4403428369563279E-5</v>
      </c>
      <c r="AX47" s="50">
        <v>6.9691532511321152E-6</v>
      </c>
      <c r="AY47" s="50">
        <v>8.7336557495057068E-7</v>
      </c>
      <c r="AZ47" s="50">
        <v>8.7037434150818689E-8</v>
      </c>
      <c r="BA47" s="50">
        <v>6.875672312477326E-9</v>
      </c>
      <c r="BB47" s="52">
        <v>4.2944366700580443E-10</v>
      </c>
    </row>
    <row r="48" spans="3:54">
      <c r="C48" s="30">
        <f t="shared" si="1"/>
        <v>31</v>
      </c>
      <c r="D48" s="66">
        <v>4.7770440545194257E-9</v>
      </c>
      <c r="E48" s="29"/>
      <c r="I48" s="30">
        <f t="shared" si="2"/>
        <v>31</v>
      </c>
      <c r="J48" s="66">
        <v>69.76539274376718</v>
      </c>
      <c r="M48" s="32">
        <f t="shared" si="3"/>
        <v>0.15</v>
      </c>
      <c r="N48" s="66">
        <v>1.6694116737513909</v>
      </c>
      <c r="Q48" s="35">
        <f t="shared" si="4"/>
        <v>0.37000000000000011</v>
      </c>
      <c r="R48" s="66">
        <v>4.2260462221855875</v>
      </c>
      <c r="U48" s="38">
        <f t="shared" si="5"/>
        <v>1.8099999999999998E-2</v>
      </c>
      <c r="V48" s="66">
        <v>5.03967925867628</v>
      </c>
      <c r="Z48" s="2"/>
      <c r="AB48" s="1" t="s">
        <v>32</v>
      </c>
      <c r="AC48" s="1">
        <v>0.55000000000000004</v>
      </c>
      <c r="AE48" s="43">
        <f t="shared" si="6"/>
        <v>0.11000999999999998</v>
      </c>
      <c r="AF48" s="49">
        <v>0.42305019409135824</v>
      </c>
      <c r="AG48" s="50">
        <v>0.39346938788599428</v>
      </c>
      <c r="AH48" s="50">
        <v>0.36237226641637399</v>
      </c>
      <c r="AI48" s="50">
        <v>0.32968299041407512</v>
      </c>
      <c r="AJ48" s="50">
        <v>0.29533020374022378</v>
      </c>
      <c r="AK48" s="50">
        <v>0.25927351925601461</v>
      </c>
      <c r="AL48" s="50">
        <v>0.22158389307345538</v>
      </c>
      <c r="AM48" s="50">
        <v>0.18262550814956335</v>
      </c>
      <c r="AN48" s="50">
        <v>0.14334119291816372</v>
      </c>
      <c r="AO48" s="50">
        <v>0.10549017760085455</v>
      </c>
      <c r="AP48" s="50">
        <v>7.1521330769178548E-2</v>
      </c>
      <c r="AQ48" s="51">
        <v>4.3865519598462244E-2</v>
      </c>
      <c r="AR48" s="50">
        <v>2.3917211435962482E-2</v>
      </c>
      <c r="AS48" s="50">
        <v>1.141375835145178E-2</v>
      </c>
      <c r="AT48" s="50">
        <v>4.704463597560396E-3</v>
      </c>
      <c r="AU48" s="50">
        <v>1.6565412041093588E-3</v>
      </c>
      <c r="AV48" s="50">
        <v>4.9393394719412197E-4</v>
      </c>
      <c r="AW48" s="50">
        <v>1.2383596295461067E-4</v>
      </c>
      <c r="AX48" s="50">
        <v>2.5959653929390767E-5</v>
      </c>
      <c r="AY48" s="50">
        <v>4.52985067700911E-6</v>
      </c>
      <c r="AZ48" s="50">
        <v>6.5561432025138962E-7</v>
      </c>
      <c r="BA48" s="50">
        <v>7.8476869945931267E-8</v>
      </c>
      <c r="BB48" s="52">
        <v>7.7508386613457185E-9</v>
      </c>
    </row>
    <row r="49" spans="3:54">
      <c r="C49" s="30">
        <f t="shared" si="1"/>
        <v>31.5</v>
      </c>
      <c r="D49" s="66">
        <v>7.6478739557269473E-9</v>
      </c>
      <c r="E49" s="29"/>
      <c r="I49" s="30">
        <f t="shared" si="2"/>
        <v>31.5</v>
      </c>
      <c r="J49" s="66">
        <v>69.27773779735108</v>
      </c>
      <c r="M49" s="32">
        <f t="shared" si="3"/>
        <v>0.16</v>
      </c>
      <c r="N49" s="66">
        <v>1.906858838713589</v>
      </c>
      <c r="Q49" s="35">
        <f t="shared" si="4"/>
        <v>0.40000000000000013</v>
      </c>
      <c r="R49" s="66">
        <v>4.5511891813012681</v>
      </c>
      <c r="U49" s="38">
        <f t="shared" si="5"/>
        <v>1.9599999999999999E-2</v>
      </c>
      <c r="V49" s="66">
        <v>5.0645811277927422</v>
      </c>
      <c r="Z49" s="2"/>
      <c r="AB49" s="1" t="s">
        <v>33</v>
      </c>
      <c r="AC49" s="24">
        <f>EXP(AC48)</f>
        <v>1.7332530178673953</v>
      </c>
      <c r="AE49" s="43">
        <f t="shared" si="6"/>
        <v>0.12000999999999998</v>
      </c>
      <c r="AF49" s="49">
        <v>0.4230502315804695</v>
      </c>
      <c r="AG49" s="50">
        <v>0.39346965525301236</v>
      </c>
      <c r="AH49" s="50">
        <v>0.36237386314278786</v>
      </c>
      <c r="AI49" s="50">
        <v>0.3296909604761592</v>
      </c>
      <c r="AJ49" s="50">
        <v>0.29536339291080638</v>
      </c>
      <c r="AK49" s="50">
        <v>0.25938861740777264</v>
      </c>
      <c r="AL49" s="50">
        <v>0.22191576979329608</v>
      </c>
      <c r="AM49" s="50">
        <v>0.18342003145973318</v>
      </c>
      <c r="AN49" s="50">
        <v>0.1449185956010185</v>
      </c>
      <c r="AO49" s="50">
        <v>0.1080848223325509</v>
      </c>
      <c r="AP49" s="50">
        <v>7.5054949768453172E-2</v>
      </c>
      <c r="AQ49" s="51">
        <v>4.784834755591838E-2</v>
      </c>
      <c r="AR49" s="50">
        <v>2.7632002955505164E-2</v>
      </c>
      <c r="AS49" s="50">
        <v>1.4281284251660892E-2</v>
      </c>
      <c r="AT49" s="50">
        <v>6.5371440490724214E-3</v>
      </c>
      <c r="AU49" s="50">
        <v>2.6269741665733495E-3</v>
      </c>
      <c r="AV49" s="50">
        <v>9.200720906765332E-4</v>
      </c>
      <c r="AW49" s="50">
        <v>2.7920221684097322E-4</v>
      </c>
      <c r="AX49" s="50">
        <v>7.3057328867722187E-5</v>
      </c>
      <c r="AY49" s="50">
        <v>1.6419786135934934E-5</v>
      </c>
      <c r="AZ49" s="50">
        <v>3.1597798122139087E-6</v>
      </c>
      <c r="BA49" s="50">
        <v>5.1929055970613029E-7</v>
      </c>
      <c r="BB49" s="52">
        <v>7.2728953904299631E-8</v>
      </c>
    </row>
    <row r="50" spans="3:54">
      <c r="C50" s="30">
        <f t="shared" si="1"/>
        <v>32</v>
      </c>
      <c r="D50" s="66">
        <v>1.2089439995577407E-8</v>
      </c>
      <c r="E50" s="29"/>
      <c r="I50" s="30">
        <f t="shared" si="2"/>
        <v>32</v>
      </c>
      <c r="J50" s="66">
        <v>68.790082855957735</v>
      </c>
      <c r="M50" s="32">
        <f t="shared" si="3"/>
        <v>0.17</v>
      </c>
      <c r="N50" s="66">
        <v>2.1500794539145751</v>
      </c>
      <c r="Q50" s="35">
        <f t="shared" si="4"/>
        <v>0.43000000000000016</v>
      </c>
      <c r="R50" s="66">
        <v>4.8693405823863287</v>
      </c>
      <c r="U50" s="38">
        <f t="shared" si="5"/>
        <v>2.1100000000000001E-2</v>
      </c>
      <c r="V50" s="66">
        <v>5.089565509804082</v>
      </c>
      <c r="Z50" s="2"/>
      <c r="AE50" s="43">
        <f t="shared" si="6"/>
        <v>0.13000999999999999</v>
      </c>
      <c r="AF50" s="49">
        <v>0.42305043708704815</v>
      </c>
      <c r="AG50" s="50">
        <v>0.39347075475022597</v>
      </c>
      <c r="AH50" s="50">
        <v>0.36237891269750833</v>
      </c>
      <c r="AI50" s="50">
        <v>0.32971084197184874</v>
      </c>
      <c r="AJ50" s="50">
        <v>0.29543042051528867</v>
      </c>
      <c r="AK50" s="50">
        <v>0.25958189348879002</v>
      </c>
      <c r="AL50" s="50">
        <v>0.22239196384627169</v>
      </c>
      <c r="AM50" s="50">
        <v>0.18442162533900086</v>
      </c>
      <c r="AN50" s="50">
        <v>0.14671575188624997</v>
      </c>
      <c r="AO50" s="50">
        <v>0.11083410200457033</v>
      </c>
      <c r="AP50" s="50">
        <v>7.863932161232523E-2</v>
      </c>
      <c r="AQ50" s="51">
        <v>5.1829980747144511E-2</v>
      </c>
      <c r="AR50" s="50">
        <v>3.1400149473631733E-2</v>
      </c>
      <c r="AS50" s="50">
        <v>1.7319708190833283E-2</v>
      </c>
      <c r="AT50" s="50">
        <v>8.6251417607888237E-3</v>
      </c>
      <c r="AU50" s="50">
        <v>3.8503236932672796E-3</v>
      </c>
      <c r="AV50" s="50">
        <v>1.5315173579727032E-3</v>
      </c>
      <c r="AW50" s="50">
        <v>5.4009763709605106E-4</v>
      </c>
      <c r="AX50" s="50">
        <v>1.6817402724857156E-4</v>
      </c>
      <c r="AY50" s="50">
        <v>4.6079492431699669E-5</v>
      </c>
      <c r="AZ50" s="50">
        <v>1.1079058011761458E-5</v>
      </c>
      <c r="BA50" s="50">
        <v>2.3320550028821629E-6</v>
      </c>
      <c r="BB50" s="52">
        <v>4.2892385147235856E-7</v>
      </c>
    </row>
    <row r="51" spans="3:54">
      <c r="C51" s="30">
        <f t="shared" si="1"/>
        <v>32.5</v>
      </c>
      <c r="D51" s="66">
        <v>1.8878365224943806E-8</v>
      </c>
      <c r="E51" s="29"/>
      <c r="I51" s="30">
        <f t="shared" si="2"/>
        <v>32.5</v>
      </c>
      <c r="J51" s="66">
        <v>68.302427921952798</v>
      </c>
      <c r="M51" s="32">
        <f t="shared" si="3"/>
        <v>0.18000000000000002</v>
      </c>
      <c r="N51" s="66">
        <v>2.398207407481376</v>
      </c>
      <c r="Q51" s="35">
        <f t="shared" si="4"/>
        <v>0.46000000000000019</v>
      </c>
      <c r="R51" s="66">
        <v>5.1809764510395624</v>
      </c>
      <c r="U51" s="38">
        <f t="shared" si="5"/>
        <v>2.2600000000000002E-2</v>
      </c>
      <c r="V51" s="66">
        <v>5.1146324485298464</v>
      </c>
      <c r="Z51" s="2"/>
      <c r="AE51" s="43">
        <f t="shared" si="6"/>
        <v>0.14001</v>
      </c>
      <c r="AF51" s="49">
        <v>0.42305122905485504</v>
      </c>
      <c r="AG51" s="50">
        <v>0.39347412328027342</v>
      </c>
      <c r="AH51" s="50">
        <v>0.36239146292362046</v>
      </c>
      <c r="AI51" s="50">
        <v>0.32975176492827951</v>
      </c>
      <c r="AJ51" s="50">
        <v>0.29554711165698699</v>
      </c>
      <c r="AK51" s="50">
        <v>0.25987266153701682</v>
      </c>
      <c r="AL51" s="50">
        <v>0.2230246845021826</v>
      </c>
      <c r="AM51" s="50">
        <v>0.18562331446616775</v>
      </c>
      <c r="AN51" s="50">
        <v>0.14870682508380639</v>
      </c>
      <c r="AO51" s="50">
        <v>0.11371110882619351</v>
      </c>
      <c r="AP51" s="50">
        <v>8.2263762218555914E-2</v>
      </c>
      <c r="AQ51" s="51">
        <v>5.5810320021027482E-2</v>
      </c>
      <c r="AR51" s="50">
        <v>3.5210419123493708E-2</v>
      </c>
      <c r="AS51" s="50">
        <v>2.04992924611965E-2</v>
      </c>
      <c r="AT51" s="50">
        <v>1.0938438781488202E-2</v>
      </c>
      <c r="AU51" s="50">
        <v>5.3180701076399883E-3</v>
      </c>
      <c r="AV51" s="50">
        <v>2.3439467618256021E-3</v>
      </c>
      <c r="AW51" s="50">
        <v>9.3259344795659435E-4</v>
      </c>
      <c r="AX51" s="50">
        <v>3.3376663964101213E-4</v>
      </c>
      <c r="AY51" s="50">
        <v>1.0712936953552726E-4</v>
      </c>
      <c r="AZ51" s="50">
        <v>3.0761730553750333E-5</v>
      </c>
      <c r="BA51" s="50">
        <v>7.8858221430795638E-6</v>
      </c>
      <c r="BB51" s="52">
        <v>1.8016044430042732E-6</v>
      </c>
    </row>
    <row r="52" spans="3:54">
      <c r="C52" s="30">
        <f t="shared" si="1"/>
        <v>33</v>
      </c>
      <c r="D52" s="66">
        <v>2.9134891046563417E-8</v>
      </c>
      <c r="E52" s="29"/>
      <c r="I52" s="30">
        <f t="shared" si="2"/>
        <v>33</v>
      </c>
      <c r="J52" s="66">
        <v>67.814772998693684</v>
      </c>
      <c r="M52" s="32">
        <f t="shared" si="3"/>
        <v>0.19000000000000003</v>
      </c>
      <c r="N52" s="66">
        <v>2.6505332140436728</v>
      </c>
      <c r="Q52" s="35">
        <f t="shared" si="4"/>
        <v>0.49000000000000021</v>
      </c>
      <c r="R52" s="66">
        <v>5.4865273466981463</v>
      </c>
      <c r="U52" s="38">
        <f t="shared" si="5"/>
        <v>2.4100000000000003E-2</v>
      </c>
      <c r="V52" s="66">
        <v>5.1397819865997079</v>
      </c>
      <c r="Z52" s="2"/>
      <c r="AE52" s="43">
        <f t="shared" si="6"/>
        <v>0.15001</v>
      </c>
      <c r="AF52" s="49">
        <v>0.42305357550109657</v>
      </c>
      <c r="AG52" s="50">
        <v>0.39348241273823459</v>
      </c>
      <c r="AH52" s="50">
        <v>0.36241754583455255</v>
      </c>
      <c r="AI52" s="50">
        <v>0.32982481930814089</v>
      </c>
      <c r="AJ52" s="50">
        <v>0.29572914999831079</v>
      </c>
      <c r="AK52" s="50">
        <v>0.26027602373491088</v>
      </c>
      <c r="AL52" s="50">
        <v>0.22381911858890702</v>
      </c>
      <c r="AM52" s="50">
        <v>0.18701356286735282</v>
      </c>
      <c r="AN52" s="50">
        <v>0.15086789199589012</v>
      </c>
      <c r="AO52" s="50">
        <v>0.11669431507632766</v>
      </c>
      <c r="AP52" s="50">
        <v>8.5920253452521078E-2</v>
      </c>
      <c r="AQ52" s="51">
        <v>5.9789266323359791E-2</v>
      </c>
      <c r="AR52" s="50">
        <v>3.9054382671913579E-2</v>
      </c>
      <c r="AS52" s="50">
        <v>2.3796245251466286E-2</v>
      </c>
      <c r="AT52" s="50">
        <v>1.3449240320774103E-2</v>
      </c>
      <c r="AU52" s="50">
        <v>7.0161233393751382E-3</v>
      </c>
      <c r="AV52" s="50">
        <v>3.3640203210628661E-3</v>
      </c>
      <c r="AW52" s="50">
        <v>1.4770754634271521E-3</v>
      </c>
      <c r="AX52" s="50">
        <v>5.9209134241322223E-4</v>
      </c>
      <c r="AY52" s="50">
        <v>2.1611369768362657E-4</v>
      </c>
      <c r="AZ52" s="50">
        <v>7.1667877601859541E-5</v>
      </c>
      <c r="BA52" s="50">
        <v>2.1552827806162363E-5</v>
      </c>
      <c r="BB52" s="52">
        <v>5.868589472252442E-6</v>
      </c>
    </row>
    <row r="53" spans="3:54">
      <c r="C53" s="30">
        <f t="shared" si="1"/>
        <v>33.5</v>
      </c>
      <c r="D53" s="66">
        <v>4.445711989874785E-8</v>
      </c>
      <c r="E53" s="29"/>
      <c r="I53" s="30">
        <f t="shared" si="2"/>
        <v>33.5</v>
      </c>
      <c r="J53" s="66">
        <v>67.327118090893975</v>
      </c>
      <c r="M53" s="32">
        <f t="shared" si="3"/>
        <v>0.20000000000000004</v>
      </c>
      <c r="N53" s="66">
        <v>2.9064713215924094</v>
      </c>
      <c r="Q53" s="35">
        <f t="shared" si="4"/>
        <v>0.52000000000000024</v>
      </c>
      <c r="R53" s="66">
        <v>5.7863823102096674</v>
      </c>
      <c r="U53" s="38">
        <f t="shared" si="5"/>
        <v>2.5600000000000005E-2</v>
      </c>
      <c r="V53" s="66">
        <v>5.1650141654505717</v>
      </c>
      <c r="Z53" s="2"/>
      <c r="AE53" s="43">
        <f t="shared" si="6"/>
        <v>0.16001000000000001</v>
      </c>
      <c r="AF53" s="49">
        <v>0.42305926931204574</v>
      </c>
      <c r="AG53" s="50">
        <v>0.39349969006313168</v>
      </c>
      <c r="AH53" s="50">
        <v>0.3624648905960931</v>
      </c>
      <c r="AI53" s="50">
        <v>0.32994193480284828</v>
      </c>
      <c r="AJ53" s="50">
        <v>0.29599057320558886</v>
      </c>
      <c r="AK53" s="50">
        <v>0.26080242676162546</v>
      </c>
      <c r="AL53" s="50">
        <v>0.22477501741577688</v>
      </c>
      <c r="AM53" s="50">
        <v>0.1885785764818193</v>
      </c>
      <c r="AN53" s="50">
        <v>0.15317755831925173</v>
      </c>
      <c r="AO53" s="50">
        <v>0.11976642575107399</v>
      </c>
      <c r="AP53" s="50">
        <v>8.9602662134906197E-2</v>
      </c>
      <c r="AQ53" s="51">
        <v>6.3766720704234503E-2</v>
      </c>
      <c r="AR53" s="50">
        <v>4.2925592484749253E-2</v>
      </c>
      <c r="AS53" s="50">
        <v>2.7191452626305845E-2</v>
      </c>
      <c r="AT53" s="50">
        <v>1.6132689744532053E-2</v>
      </c>
      <c r="AU53" s="50">
        <v>8.9276352846428125E-3</v>
      </c>
      <c r="AV53" s="50">
        <v>4.591418710545761E-3</v>
      </c>
      <c r="AW53" s="50">
        <v>2.1876452253725975E-3</v>
      </c>
      <c r="AX53" s="50">
        <v>9.6306853231088035E-4</v>
      </c>
      <c r="AY53" s="50">
        <v>3.9082948516454882E-4</v>
      </c>
      <c r="AZ53" s="50">
        <v>1.4591924404494918E-4</v>
      </c>
      <c r="BA53" s="50">
        <v>5.003832086502907E-5</v>
      </c>
      <c r="BB53" s="52">
        <v>1.5737404483115176E-5</v>
      </c>
    </row>
    <row r="54" spans="3:54">
      <c r="C54" s="30">
        <f t="shared" si="1"/>
        <v>34</v>
      </c>
      <c r="D54" s="66">
        <v>6.7100678908557486E-8</v>
      </c>
      <c r="E54" s="29"/>
      <c r="I54" s="30">
        <f t="shared" si="2"/>
        <v>34</v>
      </c>
      <c r="J54" s="66">
        <v>66.839463205102405</v>
      </c>
      <c r="M54" s="32">
        <f t="shared" si="3"/>
        <v>0.21000000000000005</v>
      </c>
      <c r="N54" s="66">
        <v>3.165534904855587</v>
      </c>
      <c r="Q54" s="35">
        <f t="shared" si="4"/>
        <v>0.55000000000000027</v>
      </c>
      <c r="R54" s="66">
        <v>6.0808930682090505</v>
      </c>
      <c r="U54" s="38">
        <f t="shared" si="5"/>
        <v>2.7100000000000006E-2</v>
      </c>
      <c r="V54" s="66">
        <v>5.1903290253236491</v>
      </c>
      <c r="Z54" s="2"/>
      <c r="AE54" s="43">
        <f t="shared" si="6"/>
        <v>0.17001000000000002</v>
      </c>
      <c r="AF54" s="49">
        <v>0.4230711128143565</v>
      </c>
      <c r="AG54" s="50">
        <v>0.39353137391357162</v>
      </c>
      <c r="AH54" s="50">
        <v>0.36254232699358602</v>
      </c>
      <c r="AI54" s="50">
        <v>0.33011478875360334</v>
      </c>
      <c r="AJ54" s="50">
        <v>0.29634288683115939</v>
      </c>
      <c r="AK54" s="50">
        <v>0.2614579627777639</v>
      </c>
      <c r="AL54" s="50">
        <v>0.22588827137043577</v>
      </c>
      <c r="AM54" s="50">
        <v>0.19030381441399569</v>
      </c>
      <c r="AN54" s="50">
        <v>0.15561705623919375</v>
      </c>
      <c r="AO54" s="50">
        <v>0.1229134605868526</v>
      </c>
      <c r="AP54" s="50">
        <v>9.3306215702766648E-2</v>
      </c>
      <c r="AQ54" s="51">
        <v>6.774258432542779E-2</v>
      </c>
      <c r="AR54" s="50">
        <v>4.6819031304521197E-2</v>
      </c>
      <c r="AS54" s="50">
        <v>3.066946400497933E-2</v>
      </c>
      <c r="AT54" s="50">
        <v>1.8966981962985213E-2</v>
      </c>
      <c r="AU54" s="50">
        <v>1.1034845653485476E-2</v>
      </c>
      <c r="AV54" s="50">
        <v>6.0208650835558847E-3</v>
      </c>
      <c r="AW54" s="50">
        <v>3.072526290440282E-3</v>
      </c>
      <c r="AX54" s="50">
        <v>1.4630253652851526E-3</v>
      </c>
      <c r="AY54" s="50">
        <v>6.4869727798589488E-4</v>
      </c>
      <c r="AZ54" s="50">
        <v>2.6736368983358051E-4</v>
      </c>
      <c r="BA54" s="50">
        <v>1.0227615902301144E-4</v>
      </c>
      <c r="BB54" s="52">
        <v>3.6265190605299833E-5</v>
      </c>
    </row>
    <row r="55" spans="3:54">
      <c r="C55" s="30">
        <f t="shared" si="1"/>
        <v>34.5</v>
      </c>
      <c r="D55" s="66">
        <v>1.0021671623227505E-7</v>
      </c>
      <c r="E55" s="29"/>
      <c r="I55" s="30">
        <f t="shared" si="2"/>
        <v>34.5</v>
      </c>
      <c r="J55" s="66">
        <v>66.351808350326479</v>
      </c>
      <c r="M55" s="32">
        <f t="shared" si="3"/>
        <v>0.22000000000000006</v>
      </c>
      <c r="N55" s="66">
        <v>3.427316341685188</v>
      </c>
      <c r="Q55" s="35">
        <f t="shared" si="4"/>
        <v>0.58000000000000029</v>
      </c>
      <c r="R55" s="66">
        <v>6.3703780872997555</v>
      </c>
      <c r="U55" s="38">
        <f t="shared" si="5"/>
        <v>2.8600000000000007E-2</v>
      </c>
      <c r="V55" s="66">
        <v>5.2157266052616365</v>
      </c>
      <c r="Z55" s="2"/>
      <c r="AE55" s="43">
        <f t="shared" si="6"/>
        <v>0.18001000000000003</v>
      </c>
      <c r="AF55" s="49">
        <v>0.4230929481861565</v>
      </c>
      <c r="AG55" s="50">
        <v>0.39358394153212117</v>
      </c>
      <c r="AH55" s="50">
        <v>0.36265907929278296</v>
      </c>
      <c r="AI55" s="50">
        <v>0.33035396331771494</v>
      </c>
      <c r="AJ55" s="50">
        <v>0.29679473062115469</v>
      </c>
      <c r="AK55" s="50">
        <v>0.26224503669771526</v>
      </c>
      <c r="AL55" s="50">
        <v>0.22715223824709485</v>
      </c>
      <c r="AM55" s="50">
        <v>0.19217491480834192</v>
      </c>
      <c r="AN55" s="50">
        <v>0.15817009417095462</v>
      </c>
      <c r="AO55" s="50">
        <v>0.12612403804127947</v>
      </c>
      <c r="AP55" s="50">
        <v>9.7027142218664375E-2</v>
      </c>
      <c r="AQ55" s="51">
        <v>7.171675846776604E-2</v>
      </c>
      <c r="AR55" s="50">
        <v>5.0730733802423655E-2</v>
      </c>
      <c r="AS55" s="50">
        <v>3.4217700837841036E-2</v>
      </c>
      <c r="AT55" s="50">
        <v>2.193318885508902E-2</v>
      </c>
      <c r="AU55" s="50">
        <v>1.3320212835934597E-2</v>
      </c>
      <c r="AV55" s="50">
        <v>7.6438306790375665E-3</v>
      </c>
      <c r="AW55" s="50">
        <v>4.1349649535000338E-3</v>
      </c>
      <c r="AX55" s="50">
        <v>2.1042222247008129E-3</v>
      </c>
      <c r="AY55" s="50">
        <v>1.0055037997751867E-3</v>
      </c>
      <c r="AZ55" s="50">
        <v>4.5046774334814906E-4</v>
      </c>
      <c r="BA55" s="50">
        <v>1.88945509875681E-4</v>
      </c>
      <c r="BB55" s="52">
        <v>7.4111414674033361E-5</v>
      </c>
    </row>
    <row r="56" spans="3:54">
      <c r="C56" s="30">
        <f t="shared" si="1"/>
        <v>35</v>
      </c>
      <c r="D56" s="66">
        <v>1.4816406161438316E-7</v>
      </c>
      <c r="E56" s="29"/>
      <c r="I56" s="30">
        <f t="shared" si="2"/>
        <v>35</v>
      </c>
      <c r="J56" s="66">
        <v>65.864153538836078</v>
      </c>
      <c r="M56" s="32">
        <f t="shared" si="3"/>
        <v>0.23000000000000007</v>
      </c>
      <c r="N56" s="66">
        <v>3.6914720027280552</v>
      </c>
      <c r="Q56" s="35">
        <f t="shared" si="4"/>
        <v>0.61000000000000032</v>
      </c>
      <c r="R56" s="66">
        <v>6.6551263036280233</v>
      </c>
      <c r="U56" s="38">
        <f t="shared" si="5"/>
        <v>3.0100000000000009E-2</v>
      </c>
      <c r="V56" s="66">
        <v>5.2412069431059223</v>
      </c>
      <c r="Z56" s="2"/>
      <c r="AE56" s="43">
        <f t="shared" si="6"/>
        <v>0.19001000000000004</v>
      </c>
      <c r="AF56" s="49">
        <v>0.4231295300856226</v>
      </c>
      <c r="AG56" s="50">
        <v>0.39366450275562748</v>
      </c>
      <c r="AH56" s="50">
        <v>0.36282411515350788</v>
      </c>
      <c r="AI56" s="50">
        <v>0.33066841954670934</v>
      </c>
      <c r="AJ56" s="50">
        <v>0.29735193566433304</v>
      </c>
      <c r="AK56" s="50">
        <v>0.26316314215250336</v>
      </c>
      <c r="AL56" s="50">
        <v>0.22855876840947476</v>
      </c>
      <c r="AM56" s="50">
        <v>0.19417822115241612</v>
      </c>
      <c r="AN56" s="50">
        <v>0.16082260451230301</v>
      </c>
      <c r="AO56" s="50">
        <v>0.12938882244353722</v>
      </c>
      <c r="AP56" s="50">
        <v>0.10076241811740083</v>
      </c>
      <c r="AQ56" s="51">
        <v>7.5689144538479691E-2</v>
      </c>
      <c r="AR56" s="50">
        <v>5.4657521391755226E-2</v>
      </c>
      <c r="AS56" s="50">
        <v>3.7825845613003228E-2</v>
      </c>
      <c r="AT56" s="50">
        <v>2.5014966198858346E-2</v>
      </c>
      <c r="AU56" s="50">
        <v>1.5767056730026568E-2</v>
      </c>
      <c r="AV56" s="50">
        <v>9.449851156871511E-3</v>
      </c>
      <c r="AW56" s="50">
        <v>5.3742776879294324E-3</v>
      </c>
      <c r="AX56" s="50">
        <v>2.8949338193877336E-3</v>
      </c>
      <c r="AY56" s="50">
        <v>1.4746173685160624E-3</v>
      </c>
      <c r="AZ56" s="50">
        <v>7.09295494765819E-4</v>
      </c>
      <c r="BA56" s="50">
        <v>3.2176851266402674E-4</v>
      </c>
      <c r="BB56" s="52">
        <v>1.3751710232281795E-4</v>
      </c>
    </row>
    <row r="57" spans="3:54">
      <c r="C57" s="30">
        <f t="shared" si="1"/>
        <v>35.5</v>
      </c>
      <c r="D57" s="66">
        <v>2.1691476539482458E-7</v>
      </c>
      <c r="E57" s="29"/>
      <c r="I57" s="30">
        <f t="shared" si="2"/>
        <v>35.5</v>
      </c>
      <c r="J57" s="66">
        <v>65.376498787189391</v>
      </c>
      <c r="M57" s="32">
        <f t="shared" si="3"/>
        <v>0.24000000000000007</v>
      </c>
      <c r="N57" s="66">
        <v>3.9577103244030809</v>
      </c>
      <c r="Q57" s="35">
        <f t="shared" si="4"/>
        <v>0.64000000000000035</v>
      </c>
      <c r="R57" s="66">
        <v>6.9354004696036355</v>
      </c>
      <c r="U57" s="38">
        <f t="shared" si="5"/>
        <v>3.160000000000001E-2</v>
      </c>
      <c r="V57" s="66">
        <v>5.2667700754938878</v>
      </c>
      <c r="Z57" s="2"/>
      <c r="AE57" s="43">
        <f t="shared" si="6"/>
        <v>0.20001000000000005</v>
      </c>
      <c r="AF57" s="49">
        <v>0.42318628250184853</v>
      </c>
      <c r="AG57" s="50">
        <v>0.39378034498689407</v>
      </c>
      <c r="AH57" s="50">
        <v>0.36304564169523723</v>
      </c>
      <c r="AI57" s="50">
        <v>0.3310652589792259</v>
      </c>
      <c r="AJ57" s="50">
        <v>0.29801781049362264</v>
      </c>
      <c r="AK57" s="50">
        <v>0.26420960149094785</v>
      </c>
      <c r="AL57" s="50">
        <v>0.23009895080118281</v>
      </c>
      <c r="AM57" s="50">
        <v>0.19630104958810268</v>
      </c>
      <c r="AN57" s="50">
        <v>0.16356246460029333</v>
      </c>
      <c r="AO57" s="50">
        <v>0.13270009811263039</v>
      </c>
      <c r="AP57" s="50">
        <v>0.10450958813024969</v>
      </c>
      <c r="AQ57" s="51">
        <v>7.9659644078540426E-2</v>
      </c>
      <c r="AR57" s="50">
        <v>5.859681291947022E-2</v>
      </c>
      <c r="AS57" s="50">
        <v>4.1485371184216635E-2</v>
      </c>
      <c r="AT57" s="50">
        <v>2.8198229469370228E-2</v>
      </c>
      <c r="AU57" s="50">
        <v>1.8359885236474804E-2</v>
      </c>
      <c r="AV57" s="50">
        <v>1.1427484494159423E-2</v>
      </c>
      <c r="AW57" s="50">
        <v>6.7868500426988276E-3</v>
      </c>
      <c r="AX57" s="50">
        <v>3.8398551810577206E-3</v>
      </c>
      <c r="AY57" s="50">
        <v>2.0666322349421097E-3</v>
      </c>
      <c r="AZ57" s="50">
        <v>1.0567182695693962E-3</v>
      </c>
      <c r="BA57" s="50">
        <v>5.1276006339862675E-4</v>
      </c>
      <c r="BB57" s="52">
        <v>2.3588339901771827E-4</v>
      </c>
    </row>
    <row r="58" spans="3:54">
      <c r="C58" s="30">
        <f t="shared" si="1"/>
        <v>36</v>
      </c>
      <c r="D58" s="66">
        <v>3.1457610468384787E-7</v>
      </c>
      <c r="E58" s="29"/>
      <c r="I58" s="30">
        <f t="shared" si="2"/>
        <v>36</v>
      </c>
      <c r="J58" s="66">
        <v>64.888844117531391</v>
      </c>
      <c r="M58" s="32">
        <f t="shared" si="3"/>
        <v>0.25000000000000006</v>
      </c>
      <c r="N58" s="66">
        <v>4.2257823929600775</v>
      </c>
      <c r="Q58" s="35">
        <f t="shared" si="4"/>
        <v>0.67000000000000037</v>
      </c>
      <c r="R58" s="66">
        <v>7.2114401162791779</v>
      </c>
      <c r="U58" s="38">
        <f t="shared" si="5"/>
        <v>3.3100000000000011E-2</v>
      </c>
      <c r="V58" s="66">
        <v>5.2924160378561353</v>
      </c>
      <c r="Z58" s="2"/>
      <c r="AE58" s="43">
        <f t="shared" si="6"/>
        <v>0.21001000000000006</v>
      </c>
      <c r="AF58" s="49">
        <v>0.42326899940308815</v>
      </c>
      <c r="AG58" s="50">
        <v>0.39393852620789993</v>
      </c>
      <c r="AH58" s="50">
        <v>0.36333077590048768</v>
      </c>
      <c r="AI58" s="50">
        <v>0.33154970250300786</v>
      </c>
      <c r="AJ58" s="50">
        <v>0.29879353162279421</v>
      </c>
      <c r="AK58" s="50">
        <v>0.26538020399327678</v>
      </c>
      <c r="AL58" s="50">
        <v>0.23176363150443335</v>
      </c>
      <c r="AM58" s="50">
        <v>0.19853179511916241</v>
      </c>
      <c r="AN58" s="50">
        <v>0.16637922727550214</v>
      </c>
      <c r="AO58" s="50">
        <v>0.13605144063661245</v>
      </c>
      <c r="AP58" s="50">
        <v>0.10826663453967578</v>
      </c>
      <c r="AQ58" s="51">
        <v>8.3628158769982086E-2</v>
      </c>
      <c r="AR58" s="50">
        <v>6.2546487217443159E-2</v>
      </c>
      <c r="AS58" s="50">
        <v>4.5189177478231812E-2</v>
      </c>
      <c r="AT58" s="50">
        <v>3.1470840799066924E-2</v>
      </c>
      <c r="AU58" s="50">
        <v>2.1084523980864828E-2</v>
      </c>
      <c r="AV58" s="50">
        <v>1.3564976827802805E-2</v>
      </c>
      <c r="AW58" s="50">
        <v>8.3669981406379601E-3</v>
      </c>
      <c r="AX58" s="50">
        <v>4.9406558622231214E-3</v>
      </c>
      <c r="AY58" s="50">
        <v>2.7893370483324728E-3</v>
      </c>
      <c r="AZ58" s="50">
        <v>1.5038977181637513E-3</v>
      </c>
      <c r="BA58" s="50">
        <v>7.7355680709630462E-4</v>
      </c>
      <c r="BB58" s="52">
        <v>3.7925271771989486E-4</v>
      </c>
    </row>
    <row r="59" spans="3:54">
      <c r="C59" s="30">
        <f t="shared" si="1"/>
        <v>36.5</v>
      </c>
      <c r="D59" s="66">
        <v>4.5205653307873177E-7</v>
      </c>
      <c r="E59" s="29"/>
      <c r="I59" s="30">
        <f t="shared" si="2"/>
        <v>36.5</v>
      </c>
      <c r="J59" s="66">
        <v>64.40118955922199</v>
      </c>
      <c r="M59" s="32">
        <f t="shared" si="3"/>
        <v>0.26000000000000006</v>
      </c>
      <c r="N59" s="66">
        <v>4.4954744600328951</v>
      </c>
      <c r="Q59" s="35">
        <f t="shared" si="4"/>
        <v>0.7000000000000004</v>
      </c>
      <c r="R59" s="66">
        <v>7.483464156062773</v>
      </c>
      <c r="U59" s="38">
        <f t="shared" si="5"/>
        <v>3.4600000000000013E-2</v>
      </c>
      <c r="V59" s="66">
        <v>5.3181448644138669</v>
      </c>
      <c r="Z59" s="2"/>
      <c r="AE59" s="43">
        <f t="shared" si="6"/>
        <v>0.22001000000000007</v>
      </c>
      <c r="AF59" s="49">
        <v>0.4233835435880392</v>
      </c>
      <c r="AG59" s="50">
        <v>0.39414555763991432</v>
      </c>
      <c r="AH59" s="50">
        <v>0.36368537522354316</v>
      </c>
      <c r="AI59" s="50">
        <v>0.33212521141183693</v>
      </c>
      <c r="AJ59" s="50">
        <v>0.29967855661274967</v>
      </c>
      <c r="AK59" s="50">
        <v>0.2666697232473324</v>
      </c>
      <c r="AL59" s="50">
        <v>0.23354375907076497</v>
      </c>
      <c r="AM59" s="50">
        <v>0.20085994170300125</v>
      </c>
      <c r="AN59" s="50">
        <v>0.16926387678294219</v>
      </c>
      <c r="AO59" s="50">
        <v>0.13943746203959417</v>
      </c>
      <c r="AP59" s="50">
        <v>0.11203188077373938</v>
      </c>
      <c r="AQ59" s="51">
        <v>8.7594590443203668E-2</v>
      </c>
      <c r="AR59" s="50">
        <v>6.6504781754053055E-2</v>
      </c>
      <c r="AS59" s="50">
        <v>4.8931309860788919E-2</v>
      </c>
      <c r="AT59" s="50">
        <v>3.4822325375079705E-2</v>
      </c>
      <c r="AU59" s="50">
        <v>2.3928128639766705E-2</v>
      </c>
      <c r="AV59" s="50">
        <v>1.5850705867919063E-2</v>
      </c>
      <c r="AW59" s="50">
        <v>1.0107667063263784E-2</v>
      </c>
      <c r="AX59" s="50">
        <v>6.1965661051631427E-3</v>
      </c>
      <c r="AY59" s="50">
        <v>3.6478954522363993E-3</v>
      </c>
      <c r="AZ59" s="50">
        <v>2.0600201574781825E-3</v>
      </c>
      <c r="BA59" s="50">
        <v>1.1148939327620191E-3</v>
      </c>
      <c r="BB59" s="52">
        <v>5.7778677196556813E-4</v>
      </c>
    </row>
    <row r="60" spans="3:54">
      <c r="C60" s="30">
        <f t="shared" si="1"/>
        <v>37</v>
      </c>
      <c r="D60" s="66">
        <v>6.4390796295148796E-7</v>
      </c>
      <c r="E60" s="29"/>
      <c r="I60" s="30">
        <f t="shared" si="2"/>
        <v>37</v>
      </c>
      <c r="J60" s="66">
        <v>63.913535150860895</v>
      </c>
      <c r="M60" s="32">
        <f t="shared" si="3"/>
        <v>0.27000000000000007</v>
      </c>
      <c r="N60" s="66">
        <v>4.7666019531975721</v>
      </c>
      <c r="Q60" s="35">
        <f t="shared" si="4"/>
        <v>0.73000000000000043</v>
      </c>
      <c r="R60" s="66">
        <v>7.751673160867206</v>
      </c>
      <c r="U60" s="38">
        <f t="shared" si="5"/>
        <v>3.6100000000000014E-2</v>
      </c>
      <c r="V60" s="66">
        <v>5.3439565881762263</v>
      </c>
      <c r="Z60" s="2"/>
      <c r="AE60" s="43">
        <f t="shared" si="6"/>
        <v>0.23001000000000008</v>
      </c>
      <c r="AF60" s="49">
        <v>0.42353558182971485</v>
      </c>
      <c r="AG60" s="50">
        <v>0.39440718798051144</v>
      </c>
      <c r="AH60" s="50">
        <v>0.36411399519552434</v>
      </c>
      <c r="AI60" s="50">
        <v>0.33279368770719819</v>
      </c>
      <c r="AJ60" s="50">
        <v>0.30067101257051754</v>
      </c>
      <c r="AK60" s="50">
        <v>0.26807231881373439</v>
      </c>
      <c r="AL60" s="50">
        <v>0.23543060350583533</v>
      </c>
      <c r="AM60" s="50">
        <v>0.20327601801452222</v>
      </c>
      <c r="AN60" s="50">
        <v>0.17220861507805219</v>
      </c>
      <c r="AO60" s="50">
        <v>0.1428536121055709</v>
      </c>
      <c r="AP60" s="50">
        <v>0.11580391931078071</v>
      </c>
      <c r="AQ60" s="51">
        <v>9.155884108425405E-2</v>
      </c>
      <c r="AR60" s="50">
        <v>7.047021684246102E-2</v>
      </c>
      <c r="AS60" s="50">
        <v>5.2706739565488492E-2</v>
      </c>
      <c r="AT60" s="50">
        <v>3.8243623162211859E-2</v>
      </c>
      <c r="AU60" s="50">
        <v>2.6879130910583804E-2</v>
      </c>
      <c r="AV60" s="50">
        <v>1.8273462079885144E-2</v>
      </c>
      <c r="AW60" s="50">
        <v>1.2000973042038732E-2</v>
      </c>
      <c r="AX60" s="50">
        <v>7.6049281482395009E-3</v>
      </c>
      <c r="AY60" s="50">
        <v>4.6451448994440994E-3</v>
      </c>
      <c r="AZ60" s="50">
        <v>2.7322300824808021E-3</v>
      </c>
      <c r="BA60" s="50">
        <v>1.5462494403649524E-3</v>
      </c>
      <c r="BB60" s="52">
        <v>8.4130751318100237E-4</v>
      </c>
    </row>
    <row r="61" spans="3:54">
      <c r="C61" s="30">
        <f t="shared" si="1"/>
        <v>37.5</v>
      </c>
      <c r="D61" s="66">
        <v>9.0938220730289694E-7</v>
      </c>
      <c r="E61" s="29"/>
      <c r="I61" s="30">
        <f t="shared" si="2"/>
        <v>37.5</v>
      </c>
      <c r="J61" s="66">
        <v>63.425880942784993</v>
      </c>
      <c r="M61" s="32">
        <f t="shared" si="3"/>
        <v>0.28000000000000008</v>
      </c>
      <c r="N61" s="66">
        <v>5.0390046512330713</v>
      </c>
      <c r="Q61" s="35">
        <f t="shared" si="4"/>
        <v>0.76000000000000045</v>
      </c>
      <c r="R61" s="66">
        <v>8.0162513532604578</v>
      </c>
      <c r="U61" s="38">
        <f t="shared" si="5"/>
        <v>3.7600000000000015E-2</v>
      </c>
      <c r="V61" s="66">
        <v>5.3698512409377841</v>
      </c>
      <c r="Z61" s="2"/>
      <c r="AE61" s="43">
        <f t="shared" si="6"/>
        <v>0.24001000000000008</v>
      </c>
      <c r="AF61" s="49">
        <v>0.42373037644601597</v>
      </c>
      <c r="AG61" s="50">
        <v>0.39472828196471677</v>
      </c>
      <c r="AH61" s="50">
        <v>0.3646199367672055</v>
      </c>
      <c r="AI61" s="50">
        <v>0.33355570762696951</v>
      </c>
      <c r="AJ61" s="50">
        <v>0.30176803726592605</v>
      </c>
      <c r="AK61" s="50">
        <v>0.26958183769752286</v>
      </c>
      <c r="AL61" s="50">
        <v>0.2374158859522566</v>
      </c>
      <c r="AM61" s="50">
        <v>0.20577152507255114</v>
      </c>
      <c r="AN61" s="50">
        <v>0.17520667837308201</v>
      </c>
      <c r="AO61" s="50">
        <v>0.14629602249608586</v>
      </c>
      <c r="AP61" s="50">
        <v>0.11958155706252172</v>
      </c>
      <c r="AQ61" s="51">
        <v>9.5520812842097513E-2</v>
      </c>
      <c r="AR61" s="50">
        <v>7.4441538223445292E-2</v>
      </c>
      <c r="AS61" s="50">
        <v>5.6511191417167095E-2</v>
      </c>
      <c r="AT61" s="50">
        <v>4.1726875760244475E-2</v>
      </c>
      <c r="AU61" s="50">
        <v>2.9927150114268608E-2</v>
      </c>
      <c r="AV61" s="50">
        <v>2.0822615200394329E-2</v>
      </c>
      <c r="AW61" s="50">
        <v>1.4038610402522675E-2</v>
      </c>
      <c r="AX61" s="50">
        <v>9.1616802934989111E-3</v>
      </c>
      <c r="AY61" s="50">
        <v>5.7819450358534072E-3</v>
      </c>
      <c r="AZ61" s="50">
        <v>3.5257044144943669E-3</v>
      </c>
      <c r="BA61" s="50">
        <v>2.0756439220182207E-3</v>
      </c>
      <c r="BB61" s="52">
        <v>1.178935869749393E-3</v>
      </c>
    </row>
    <row r="62" spans="3:54">
      <c r="C62" s="30">
        <f t="shared" si="1"/>
        <v>38</v>
      </c>
      <c r="D62" s="66">
        <v>1.273745358370625E-6</v>
      </c>
      <c r="E62" s="29"/>
      <c r="I62" s="30">
        <f t="shared" si="2"/>
        <v>38</v>
      </c>
      <c r="J62" s="66">
        <v>62.938227000124158</v>
      </c>
      <c r="M62" s="32">
        <f t="shared" si="3"/>
        <v>0.29000000000000009</v>
      </c>
      <c r="N62" s="66">
        <v>5.3125427727318097</v>
      </c>
      <c r="Q62" s="35">
        <f t="shared" si="4"/>
        <v>0.79000000000000048</v>
      </c>
      <c r="R62" s="66">
        <v>8.2773683467779477</v>
      </c>
      <c r="U62" s="38">
        <f t="shared" si="5"/>
        <v>3.9100000000000017E-2</v>
      </c>
      <c r="V62" s="66">
        <v>5.3958288532759511</v>
      </c>
      <c r="Z62" s="2"/>
      <c r="AE62" s="43">
        <f t="shared" si="6"/>
        <v>0.25001000000000007</v>
      </c>
      <c r="AF62" s="49">
        <v>0.42397263891994608</v>
      </c>
      <c r="AG62" s="50">
        <v>0.39511277643636511</v>
      </c>
      <c r="AH62" s="50">
        <v>0.36520535007485466</v>
      </c>
      <c r="AI62" s="50">
        <v>0.33441075810887588</v>
      </c>
      <c r="AJ62" s="50">
        <v>0.302966065252817</v>
      </c>
      <c r="AK62" s="50">
        <v>0.27119203398040337</v>
      </c>
      <c r="AL62" s="50">
        <v>0.23949184688129854</v>
      </c>
      <c r="AM62" s="50">
        <v>0.2083388517337228</v>
      </c>
      <c r="AN62" s="50">
        <v>0.17825218141240629</v>
      </c>
      <c r="AO62" s="50">
        <v>0.14976138362579194</v>
      </c>
      <c r="AP62" s="50">
        <v>0.1233637735038513</v>
      </c>
      <c r="AQ62" s="51">
        <v>9.9480408035858281E-2</v>
      </c>
      <c r="AR62" s="50">
        <v>7.8417673048453262E-2</v>
      </c>
      <c r="AS62" s="50">
        <v>6.0341007758348053E-2</v>
      </c>
      <c r="AT62" s="50">
        <v>4.5265245477664473E-2</v>
      </c>
      <c r="AU62" s="50">
        <v>3.3062889979321747E-2</v>
      </c>
      <c r="AV62" s="50">
        <v>2.3488201797334768E-2</v>
      </c>
      <c r="AW62" s="50">
        <v>1.6212148036895274E-2</v>
      </c>
      <c r="AX62" s="50">
        <v>1.0861762932002528E-2</v>
      </c>
      <c r="AY62" s="50">
        <v>7.0575304624914265E-3</v>
      </c>
      <c r="AZ62" s="50">
        <v>4.4438152384289401E-3</v>
      </c>
      <c r="BA62" s="50">
        <v>2.7095681358912209E-3</v>
      </c>
      <c r="BB62" s="52">
        <v>1.5988380338046934E-3</v>
      </c>
    </row>
    <row r="63" spans="3:54">
      <c r="C63" s="30">
        <f t="shared" si="1"/>
        <v>38.5</v>
      </c>
      <c r="D63" s="66">
        <v>1.7699003144181402E-6</v>
      </c>
      <c r="E63" s="29"/>
      <c r="I63" s="30">
        <f t="shared" si="2"/>
        <v>38.5</v>
      </c>
      <c r="J63" s="66">
        <v>62.450573406511296</v>
      </c>
      <c r="M63" s="32">
        <f t="shared" si="3"/>
        <v>0.3000000000000001</v>
      </c>
      <c r="N63" s="66">
        <v>5.5870937856256475</v>
      </c>
      <c r="Q63" s="35">
        <f t="shared" si="4"/>
        <v>0.82000000000000051</v>
      </c>
      <c r="R63" s="66">
        <v>8.5351806684429619</v>
      </c>
      <c r="U63" s="38">
        <f t="shared" si="5"/>
        <v>4.0600000000000018E-2</v>
      </c>
      <c r="V63" s="66">
        <v>5.4218894545484915</v>
      </c>
      <c r="Z63" s="2"/>
      <c r="AE63" s="43">
        <f t="shared" si="6"/>
        <v>0.26001000000000007</v>
      </c>
      <c r="AF63" s="49">
        <v>0.42426644163405414</v>
      </c>
      <c r="AG63" s="50">
        <v>0.39556369434471761</v>
      </c>
      <c r="AH63" s="50">
        <v>0.36587136834543799</v>
      </c>
      <c r="AI63" s="50">
        <v>0.33535745824568142</v>
      </c>
      <c r="AJ63" s="50">
        <v>0.30426105999377806</v>
      </c>
      <c r="AK63" s="50">
        <v>0.27289672410579713</v>
      </c>
      <c r="AL63" s="50">
        <v>0.241651273002367</v>
      </c>
      <c r="AM63" s="50">
        <v>0.21097118753923372</v>
      </c>
      <c r="AN63" s="50">
        <v>0.18133998611501223</v>
      </c>
      <c r="AO63" s="50">
        <v>0.15324684675348044</v>
      </c>
      <c r="AP63" s="50">
        <v>0.1271496882213623</v>
      </c>
      <c r="AQ63" s="51">
        <v>0.10343752916204513</v>
      </c>
      <c r="AR63" s="50">
        <v>8.2397695764317214E-2</v>
      </c>
      <c r="AS63" s="50">
        <v>6.4193040243094579E-2</v>
      </c>
      <c r="AT63" s="50">
        <v>4.8852762716009357E-2</v>
      </c>
      <c r="AU63" s="50">
        <v>3.6278032192576581E-2</v>
      </c>
      <c r="AV63" s="50">
        <v>2.6260959822246022E-2</v>
      </c>
      <c r="AW63" s="50">
        <v>1.8513239016845789E-2</v>
      </c>
      <c r="AX63" s="50">
        <v>1.2699447944499356E-2</v>
      </c>
      <c r="AY63" s="50">
        <v>8.4698411078383551E-3</v>
      </c>
      <c r="AZ63" s="50">
        <v>5.4883398079439011E-3</v>
      </c>
      <c r="BA63" s="50">
        <v>3.4530060827316911E-3</v>
      </c>
      <c r="BB63" s="52">
        <v>2.1080724746901612E-3</v>
      </c>
    </row>
    <row r="64" spans="3:54">
      <c r="C64" s="30">
        <f t="shared" si="1"/>
        <v>39</v>
      </c>
      <c r="D64" s="66">
        <v>2.4403745397155637E-6</v>
      </c>
      <c r="E64" s="29"/>
      <c r="I64" s="30">
        <f t="shared" si="2"/>
        <v>39</v>
      </c>
      <c r="J64" s="66">
        <v>61.962920268553376</v>
      </c>
      <c r="M64" s="32">
        <f t="shared" si="3"/>
        <v>0.31000000000000011</v>
      </c>
      <c r="N64" s="66">
        <v>5.8625497893765655</v>
      </c>
      <c r="Q64" s="35">
        <f t="shared" si="4"/>
        <v>0.85000000000000053</v>
      </c>
      <c r="R64" s="66">
        <v>8.789833092841036</v>
      </c>
      <c r="U64" s="38">
        <f t="shared" si="5"/>
        <v>4.2100000000000019E-2</v>
      </c>
      <c r="V64" s="66">
        <v>5.4480330728911355</v>
      </c>
      <c r="Z64" s="2"/>
      <c r="AE64" s="43">
        <f t="shared" si="6"/>
        <v>0.27001000000000008</v>
      </c>
      <c r="AF64" s="49">
        <v>0.42461517870590815</v>
      </c>
      <c r="AG64" s="50">
        <v>0.39608319826538185</v>
      </c>
      <c r="AH64" s="50">
        <v>0.36661825298321871</v>
      </c>
      <c r="AI64" s="50">
        <v>0.33639375654785975</v>
      </c>
      <c r="AJ64" s="50">
        <v>0.30564869728065613</v>
      </c>
      <c r="AK64" s="50">
        <v>0.27468989292989276</v>
      </c>
      <c r="AL64" s="50">
        <v>0.24388749724266456</v>
      </c>
      <c r="AM64" s="50">
        <v>0.21366243829396425</v>
      </c>
      <c r="AN64" s="50">
        <v>0.18446559111714622</v>
      </c>
      <c r="AO64" s="50">
        <v>0.15674994560226141</v>
      </c>
      <c r="AP64" s="50">
        <v>0.1309385355065239</v>
      </c>
      <c r="AQ64" s="51">
        <v>0.10739207890175206</v>
      </c>
      <c r="AR64" s="50">
        <v>8.6380801403790231E-2</v>
      </c>
      <c r="AS64" s="50">
        <v>6.8064563213911577E-2</v>
      </c>
      <c r="AT64" s="50">
        <v>5.2484197636731511E-2</v>
      </c>
      <c r="AU64" s="50">
        <v>3.9565133287305154E-2</v>
      </c>
      <c r="AV64" s="50">
        <v>2.9132328584201311E-2</v>
      </c>
      <c r="AW64" s="50">
        <v>2.09337637475219E-2</v>
      </c>
      <c r="AX64" s="50">
        <v>1.4668598987526205E-2</v>
      </c>
      <c r="AY64" s="50">
        <v>1.0015816509151662E-2</v>
      </c>
      <c r="AZ64" s="50">
        <v>6.6596880865305783E-3</v>
      </c>
      <c r="BA64" s="50">
        <v>4.3095232469431699E-3</v>
      </c>
      <c r="BB64" s="52">
        <v>2.7125220569232424E-3</v>
      </c>
    </row>
    <row r="65" spans="3:54">
      <c r="C65" s="30">
        <f t="shared" si="1"/>
        <v>39.5</v>
      </c>
      <c r="D65" s="66">
        <v>3.3397373933513255E-6</v>
      </c>
      <c r="E65" s="29"/>
      <c r="I65" s="30">
        <f t="shared" si="2"/>
        <v>39.5</v>
      </c>
      <c r="J65" s="66">
        <v>61.475267721180067</v>
      </c>
      <c r="M65" s="32">
        <f t="shared" si="3"/>
        <v>0.32000000000000012</v>
      </c>
      <c r="N65" s="66">
        <v>6.1388153548977087</v>
      </c>
      <c r="Q65" s="35">
        <f t="shared" si="4"/>
        <v>0.88000000000000056</v>
      </c>
      <c r="R65" s="66">
        <v>9.0414598133760933</v>
      </c>
      <c r="U65" s="38">
        <f t="shared" si="5"/>
        <v>4.3600000000000021E-2</v>
      </c>
      <c r="V65" s="66">
        <v>5.4742597352150995</v>
      </c>
      <c r="Z65" s="2"/>
      <c r="AE65" s="43">
        <f t="shared" si="6"/>
        <v>0.28001000000000009</v>
      </c>
      <c r="AF65" s="49">
        <v>0.42502156511174061</v>
      </c>
      <c r="AG65" s="50">
        <v>0.39667266806317858</v>
      </c>
      <c r="AH65" s="50">
        <v>0.3674455372082519</v>
      </c>
      <c r="AI65" s="50">
        <v>0.33751710057245232</v>
      </c>
      <c r="AJ65" s="50">
        <v>0.30712450691886295</v>
      </c>
      <c r="AK65" s="50">
        <v>0.27656576289319013</v>
      </c>
      <c r="AL65" s="50">
        <v>0.24619438180991315</v>
      </c>
      <c r="AM65" s="50">
        <v>0.21640714721227072</v>
      </c>
      <c r="AN65" s="50">
        <v>0.18762503898716332</v>
      </c>
      <c r="AO65" s="50">
        <v>0.16026853320212742</v>
      </c>
      <c r="AP65" s="50">
        <v>0.13472964427733153</v>
      </c>
      <c r="AQ65" s="51">
        <v>0.11134396012783859</v>
      </c>
      <c r="AR65" s="50">
        <v>9.0366284477757908E-2</v>
      </c>
      <c r="AS65" s="50">
        <v>7.1953203901985008E-2</v>
      </c>
      <c r="AT65" s="50">
        <v>5.615495236023238E-2</v>
      </c>
      <c r="AU65" s="50">
        <v>4.2917528330471549E-2</v>
      </c>
      <c r="AV65" s="50">
        <v>3.2094427001913284E-2</v>
      </c>
      <c r="AW65" s="50">
        <v>2.3465923339346079E-2</v>
      </c>
      <c r="AX65" s="50">
        <v>1.6762872553006514E-2</v>
      </c>
      <c r="AY65" s="50">
        <v>1.1691648868986715E-2</v>
      </c>
      <c r="AZ65" s="50">
        <v>7.9571280175137621E-3</v>
      </c>
      <c r="BA65" s="50">
        <v>5.2813946410057641E-3</v>
      </c>
      <c r="BB65" s="52">
        <v>3.4168925212526291E-3</v>
      </c>
    </row>
    <row r="66" spans="3:54">
      <c r="C66" s="30">
        <f t="shared" si="1"/>
        <v>40</v>
      </c>
      <c r="D66" s="66">
        <v>4.5375189095805615E-6</v>
      </c>
      <c r="E66" s="29"/>
      <c r="I66" s="30">
        <f t="shared" si="2"/>
        <v>40</v>
      </c>
      <c r="J66" s="66">
        <v>60.987615933997468</v>
      </c>
      <c r="M66" s="32">
        <f t="shared" si="3"/>
        <v>0.33000000000000013</v>
      </c>
      <c r="N66" s="66">
        <v>6.415805732538459</v>
      </c>
      <c r="Q66" s="35">
        <f t="shared" si="4"/>
        <v>0.91000000000000059</v>
      </c>
      <c r="R66" s="66">
        <v>9.290185472866149</v>
      </c>
      <c r="U66" s="38">
        <f t="shared" si="5"/>
        <v>4.5100000000000022E-2</v>
      </c>
      <c r="V66" s="66">
        <v>5.5005694672047625</v>
      </c>
      <c r="Z66" s="2"/>
      <c r="AE66" s="43">
        <f t="shared" si="6"/>
        <v>0.2900100000000001</v>
      </c>
      <c r="AF66" s="49">
        <v>0.42548766353313161</v>
      </c>
      <c r="AG66" s="50">
        <v>0.39733279083361384</v>
      </c>
      <c r="AH66" s="50">
        <v>0.36835216054368436</v>
      </c>
      <c r="AI66" s="50">
        <v>0.33872457896709662</v>
      </c>
      <c r="AJ66" s="50">
        <v>0.30868397985067197</v>
      </c>
      <c r="AK66" s="50">
        <v>0.27851883606405448</v>
      </c>
      <c r="AL66" s="50">
        <v>0.24856629121472673</v>
      </c>
      <c r="AM66" s="50">
        <v>0.21920042291613762</v>
      </c>
      <c r="AN66" s="50">
        <v>0.19081483825864098</v>
      </c>
      <c r="AO66" s="50">
        <v>0.16380073067513967</v>
      </c>
      <c r="AP66" s="50">
        <v>0.13852242207261717</v>
      </c>
      <c r="AQ66" s="51">
        <v>0.11529307591208326</v>
      </c>
      <c r="AR66" s="50">
        <v>9.4353522148918567E-2</v>
      </c>
      <c r="AS66" s="50">
        <v>7.5856885826058429E-2</v>
      </c>
      <c r="AT66" s="50">
        <v>5.98609703812647E-2</v>
      </c>
      <c r="AU66" s="50">
        <v>4.6329242979476271E-2</v>
      </c>
      <c r="AV66" s="50">
        <v>3.5140018963774472E-2</v>
      </c>
      <c r="AW66" s="50">
        <v>2.6102296360877769E-2</v>
      </c>
      <c r="AX66" s="50">
        <v>1.8975869983446414E-2</v>
      </c>
      <c r="AY66" s="50">
        <v>1.3492994959985224E-2</v>
      </c>
      <c r="AZ66" s="50">
        <v>9.3789964421224503E-3</v>
      </c>
      <c r="BA66" s="50">
        <v>6.3697530938961189E-3</v>
      </c>
      <c r="BB66" s="52">
        <v>4.2247590167517474E-3</v>
      </c>
    </row>
    <row r="67" spans="3:54">
      <c r="C67" s="30">
        <f t="shared" si="1"/>
        <v>40.5</v>
      </c>
      <c r="D67" s="66">
        <v>6.1217096568932992E-6</v>
      </c>
      <c r="E67" s="29"/>
      <c r="I67" s="30">
        <f t="shared" si="2"/>
        <v>40.5</v>
      </c>
      <c r="J67" s="66">
        <v>60.499965118783791</v>
      </c>
      <c r="M67" s="32">
        <f t="shared" si="3"/>
        <v>0.34000000000000014</v>
      </c>
      <c r="N67" s="66">
        <v>6.6934453577494892</v>
      </c>
      <c r="Q67" s="35">
        <f t="shared" si="4"/>
        <v>0.94000000000000061</v>
      </c>
      <c r="R67" s="66">
        <v>9.5361260725267414</v>
      </c>
      <c r="U67" s="38">
        <f t="shared" si="5"/>
        <v>4.6600000000000023E-2</v>
      </c>
      <c r="V67" s="66">
        <v>5.526962293315357</v>
      </c>
      <c r="Z67" s="2"/>
      <c r="AE67" s="43">
        <f t="shared" si="6"/>
        <v>0.30001000000000011</v>
      </c>
      <c r="AF67" s="49">
        <v>0.42601492968437937</v>
      </c>
      <c r="AG67" s="50">
        <v>0.39806365456024695</v>
      </c>
      <c r="AH67" s="50">
        <v>0.36933659001577612</v>
      </c>
      <c r="AI67" s="50">
        <v>0.34001303790923998</v>
      </c>
      <c r="AJ67" s="50">
        <v>0.31032264735467019</v>
      </c>
      <c r="AK67" s="50">
        <v>0.28054391656894495</v>
      </c>
      <c r="AL67" s="50">
        <v>0.25099805990111823</v>
      </c>
      <c r="AM67" s="50">
        <v>0.2220378746527264</v>
      </c>
      <c r="AN67" s="50">
        <v>0.19403189783115882</v>
      </c>
      <c r="AO67" s="50">
        <v>0.16734488545070159</v>
      </c>
      <c r="AP67" s="50">
        <v>0.14231634218952322</v>
      </c>
      <c r="AQ67" s="51">
        <v>0.11923932953231492</v>
      </c>
      <c r="AR67" s="50">
        <v>9.8341960709781517E-2</v>
      </c>
      <c r="AS67" s="50">
        <v>7.9773782613168198E-2</v>
      </c>
      <c r="AT67" s="50">
        <v>6.3598660353512748E-2</v>
      </c>
      <c r="AU67" s="50">
        <v>4.9794914356692199E-2</v>
      </c>
      <c r="AV67" s="50">
        <v>3.8262471764606426E-2</v>
      </c>
      <c r="AW67" s="50">
        <v>2.8835869116454693E-2</v>
      </c>
      <c r="AX67" s="50">
        <v>2.1301249861304467E-2</v>
      </c>
      <c r="AY67" s="50">
        <v>1.541514983177146E-2</v>
      </c>
      <c r="AZ67" s="50">
        <v>1.0922889178959533E-2</v>
      </c>
      <c r="BA67" s="50">
        <v>7.5747436659790099E-3</v>
      </c>
      <c r="BB67" s="52">
        <v>5.1386446646214529E-3</v>
      </c>
    </row>
    <row r="68" spans="3:54">
      <c r="C68" s="30">
        <f t="shared" si="1"/>
        <v>41</v>
      </c>
      <c r="D68" s="66">
        <v>8.2029291275829096E-6</v>
      </c>
      <c r="E68" s="29"/>
      <c r="I68" s="30">
        <f t="shared" si="2"/>
        <v>41</v>
      </c>
      <c r="J68" s="66">
        <v>60.012315538273434</v>
      </c>
      <c r="M68" s="32">
        <f t="shared" si="3"/>
        <v>0.35000000000000014</v>
      </c>
      <c r="N68" s="66">
        <v>6.9716665988453883</v>
      </c>
      <c r="Q68" s="35">
        <f t="shared" si="4"/>
        <v>0.97000000000000064</v>
      </c>
      <c r="R68" s="66">
        <v>9.7793897756653863</v>
      </c>
      <c r="U68" s="38">
        <f t="shared" si="5"/>
        <v>4.8100000000000025E-2</v>
      </c>
      <c r="V68" s="66">
        <v>5.5534382367707167</v>
      </c>
      <c r="Z68" s="2"/>
      <c r="AE68" s="43">
        <f t="shared" si="6"/>
        <v>0.31001000000000012</v>
      </c>
      <c r="AF68" s="49">
        <v>0.42660426861587519</v>
      </c>
      <c r="AG68" s="50">
        <v>0.39886483969503383</v>
      </c>
      <c r="AH68" s="50">
        <v>0.37039692636246568</v>
      </c>
      <c r="AI68" s="50">
        <v>0.34137917483516578</v>
      </c>
      <c r="AJ68" s="50">
        <v>0.31203613810449116</v>
      </c>
      <c r="AK68" s="50">
        <v>0.28263611909966924</v>
      </c>
      <c r="AL68" s="50">
        <v>0.25348495757087286</v>
      </c>
      <c r="AM68" s="50">
        <v>0.22491555457395274</v>
      </c>
      <c r="AN68" s="50">
        <v>0.19727347167072706</v>
      </c>
      <c r="AO68" s="50">
        <v>0.17089953697424065</v>
      </c>
      <c r="AP68" s="50">
        <v>0.14611093326882929</v>
      </c>
      <c r="AQ68" s="51">
        <v>0.123182624479517</v>
      </c>
      <c r="AR68" s="50">
        <v>0.10233110463402217</v>
      </c>
      <c r="AS68" s="50">
        <v>8.3702280100877102E-2</v>
      </c>
      <c r="AT68" s="50">
        <v>6.7364831840655504E-2</v>
      </c>
      <c r="AU68" s="50">
        <v>5.3309720549580331E-2</v>
      </c>
      <c r="AV68" s="50">
        <v>4.1455711581272897E-2</v>
      </c>
      <c r="AW68" s="50">
        <v>3.1660047129785429E-2</v>
      </c>
      <c r="AX68" s="50">
        <v>2.3732808979190084E-2</v>
      </c>
      <c r="AY68" s="50">
        <v>1.7453186638227286E-2</v>
      </c>
      <c r="AZ68" s="50">
        <v>1.2585827592191165E-2</v>
      </c>
      <c r="BA68" s="50">
        <v>8.8956746394708991E-3</v>
      </c>
      <c r="BB68" s="52">
        <v>6.1601181461833632E-3</v>
      </c>
    </row>
    <row r="69" spans="3:54">
      <c r="C69" s="30">
        <f t="shared" si="1"/>
        <v>41.5</v>
      </c>
      <c r="D69" s="66">
        <v>1.0919357879856197E-5</v>
      </c>
      <c r="E69" s="29"/>
      <c r="I69" s="30">
        <f t="shared" si="2"/>
        <v>41.5</v>
      </c>
      <c r="J69" s="66">
        <v>59.524667516383907</v>
      </c>
      <c r="M69" s="32">
        <f t="shared" si="3"/>
        <v>0.36000000000000015</v>
      </c>
      <c r="N69" s="66">
        <v>7.2504087027149993</v>
      </c>
      <c r="Q69" s="35">
        <f t="shared" si="4"/>
        <v>1.0000000000000007</v>
      </c>
      <c r="R69" s="66">
        <v>10.020077620055972</v>
      </c>
      <c r="U69" s="38">
        <f t="shared" si="5"/>
        <v>4.9600000000000026E-2</v>
      </c>
      <c r="V69" s="66">
        <v>5.5799973195610164</v>
      </c>
      <c r="Z69" s="2"/>
      <c r="AE69" s="43">
        <f t="shared" si="6"/>
        <v>0.32001000000000013</v>
      </c>
      <c r="AF69" s="49">
        <v>0.42725609624603755</v>
      </c>
      <c r="AG69" s="50">
        <v>0.39973550503125199</v>
      </c>
      <c r="AH69" s="50">
        <v>0.3715309951082052</v>
      </c>
      <c r="AI69" s="50">
        <v>0.34281961264229177</v>
      </c>
      <c r="AJ69" s="50">
        <v>0.31382021793942727</v>
      </c>
      <c r="AK69" s="50">
        <v>0.28479086774798335</v>
      </c>
      <c r="AL69" s="50">
        <v>0.25602265420289227</v>
      </c>
      <c r="AM69" s="50">
        <v>0.22782990664019787</v>
      </c>
      <c r="AN69" s="50">
        <v>0.20053711208288083</v>
      </c>
      <c r="AO69" s="50">
        <v>0.1744633884071527</v>
      </c>
      <c r="AP69" s="50">
        <v>0.14990577080281375</v>
      </c>
      <c r="AQ69" s="51">
        <v>0.12712286446490595</v>
      </c>
      <c r="AR69" s="50">
        <v>0.10632050764894296</v>
      </c>
      <c r="AS69" s="50">
        <v>8.7640945060873721E-2</v>
      </c>
      <c r="AT69" s="50">
        <v>7.1156641027447454E-2</v>
      </c>
      <c r="AU69" s="50">
        <v>5.686931820154173E-2</v>
      </c>
      <c r="AV69" s="50">
        <v>4.4714178556628709E-2</v>
      </c>
      <c r="AW69" s="50">
        <v>3.4568653570824864E-2</v>
      </c>
      <c r="AX69" s="50">
        <v>2.6264538777047514E-2</v>
      </c>
      <c r="AY69" s="50">
        <v>1.9602067334314133E-2</v>
      </c>
      <c r="AZ69" s="50">
        <v>1.4364401425317821E-2</v>
      </c>
      <c r="BA69" s="50">
        <v>1.0331159098955059E-2</v>
      </c>
      <c r="BB69" s="52">
        <v>7.2899003532915507E-3</v>
      </c>
    </row>
    <row r="70" spans="3:54">
      <c r="C70" s="30">
        <f t="shared" si="1"/>
        <v>42</v>
      </c>
      <c r="D70" s="66">
        <v>1.4442536220005933E-5</v>
      </c>
      <c r="E70" s="29"/>
      <c r="I70" s="30">
        <f t="shared" si="2"/>
        <v>42</v>
      </c>
      <c r="J70" s="66">
        <v>59.037021450047376</v>
      </c>
      <c r="M70" s="32">
        <f t="shared" si="3"/>
        <v>0.37000000000000016</v>
      </c>
      <c r="N70" s="66">
        <v>7.5296169032117959</v>
      </c>
      <c r="Q70" s="35">
        <f t="shared" si="4"/>
        <v>1.0300000000000007</v>
      </c>
      <c r="R70" s="66">
        <v>10.258284150945912</v>
      </c>
      <c r="U70" s="38">
        <f t="shared" si="5"/>
        <v>5.1100000000000027E-2</v>
      </c>
      <c r="V70" s="66">
        <v>5.6066395624406056</v>
      </c>
      <c r="Z70" s="2"/>
      <c r="AE70" s="43">
        <f t="shared" si="6"/>
        <v>0.33001000000000014</v>
      </c>
      <c r="AF70" s="49">
        <v>0.42797040194653235</v>
      </c>
      <c r="AG70" s="50">
        <v>0.40067446583698396</v>
      </c>
      <c r="AH70" s="50">
        <v>0.37273642329624235</v>
      </c>
      <c r="AI70" s="50">
        <v>0.34433095747659459</v>
      </c>
      <c r="AJ70" s="50">
        <v>0.31567081631560845</v>
      </c>
      <c r="AK70" s="50">
        <v>0.28700388830570511</v>
      </c>
      <c r="AL70" s="50">
        <v>0.25860718602316368</v>
      </c>
      <c r="AM70" s="50">
        <v>0.2307777215782858</v>
      </c>
      <c r="AN70" s="50">
        <v>0.20382063012511797</v>
      </c>
      <c r="AO70" s="50">
        <v>0.17803528314563521</v>
      </c>
      <c r="AP70" s="50">
        <v>0.15370047016506294</v>
      </c>
      <c r="AQ70" s="51">
        <v>0.13105995342698212</v>
      </c>
      <c r="AR70" s="50">
        <v>0.11030976540791204</v>
      </c>
      <c r="AS70" s="50">
        <v>9.1588499248271948E-2</v>
      </c>
      <c r="AT70" s="50">
        <v>7.4971544725534855E-2</v>
      </c>
      <c r="AU70" s="50">
        <v>6.0469787497468286E-2</v>
      </c>
      <c r="AV70" s="50">
        <v>4.80327831040957E-2</v>
      </c>
      <c r="AW70" s="50">
        <v>3.7555918862012316E-2</v>
      </c>
      <c r="AX70" s="50">
        <v>2.8890662878165579E-2</v>
      </c>
      <c r="AY70" s="50">
        <v>2.1856728884779547E-2</v>
      </c>
      <c r="AZ70" s="50">
        <v>1.6254889141349829E-2</v>
      </c>
      <c r="BA70" s="50">
        <v>1.1879243751719074E-2</v>
      </c>
      <c r="BB70" s="52">
        <v>8.5279728643541594E-3</v>
      </c>
    </row>
    <row r="71" spans="3:54">
      <c r="C71" s="30">
        <f t="shared" si="1"/>
        <v>42.5</v>
      </c>
      <c r="D71" s="66">
        <v>1.8984139408655565E-5</v>
      </c>
      <c r="E71" s="29"/>
      <c r="I71" s="30">
        <f t="shared" si="2"/>
        <v>42.5</v>
      </c>
      <c r="J71" s="66">
        <v>58.549377822813959</v>
      </c>
      <c r="M71" s="32">
        <f t="shared" si="3"/>
        <v>0.38000000000000017</v>
      </c>
      <c r="N71" s="66">
        <v>7.8092416638983124</v>
      </c>
      <c r="Q71" s="35">
        <f t="shared" si="4"/>
        <v>1.0600000000000007</v>
      </c>
      <c r="R71" s="66">
        <v>10.494097984930136</v>
      </c>
      <c r="U71" s="38">
        <f t="shared" si="5"/>
        <v>5.2600000000000029E-2</v>
      </c>
      <c r="V71" s="66">
        <v>5.6333649849258691</v>
      </c>
      <c r="Z71" s="2"/>
      <c r="AE71" s="43">
        <f t="shared" si="6"/>
        <v>0.34001000000000015</v>
      </c>
      <c r="AF71" s="49">
        <v>0.4287468093104797</v>
      </c>
      <c r="AG71" s="50">
        <v>0.40168026334338847</v>
      </c>
      <c r="AH71" s="50">
        <v>0.37401070317019514</v>
      </c>
      <c r="AI71" s="50">
        <v>0.34590984295699445</v>
      </c>
      <c r="AJ71" s="50">
        <v>0.31758404262419582</v>
      </c>
      <c r="AK71" s="50">
        <v>0.28927119632271092</v>
      </c>
      <c r="AL71" s="50">
        <v>0.26123492317386021</v>
      </c>
      <c r="AM71" s="50">
        <v>0.23375609728035551</v>
      </c>
      <c r="AN71" s="50">
        <v>0.20712206197307736</v>
      </c>
      <c r="AO71" s="50">
        <v>0.18161418523782108</v>
      </c>
      <c r="AP71" s="50">
        <v>0.15749468085408058</v>
      </c>
      <c r="AQ71" s="51">
        <v>0.13499379553855201</v>
      </c>
      <c r="AR71" s="50">
        <v>0.11429850943883713</v>
      </c>
      <c r="AS71" s="50">
        <v>9.5543797759195748E-2</v>
      </c>
      <c r="AT71" s="50">
        <v>7.8807261296527709E-2</v>
      </c>
      <c r="AU71" s="50">
        <v>6.410758379481335E-2</v>
      </c>
      <c r="AV71" s="50">
        <v>5.1406864393964663E-2</v>
      </c>
      <c r="AW71" s="50">
        <v>4.0616464558255461E-2</v>
      </c>
      <c r="AX71" s="50">
        <v>3.1605660245796918E-2</v>
      </c>
      <c r="AY71" s="50">
        <v>2.4212149239187436E-2</v>
      </c>
      <c r="AZ71" s="50">
        <v>1.8253357795394817E-2</v>
      </c>
      <c r="BA71" s="50">
        <v>1.3537523494545373E-2</v>
      </c>
      <c r="BB71" s="52">
        <v>9.8736832710102362E-3</v>
      </c>
    </row>
    <row r="72" spans="3:54">
      <c r="C72" s="30">
        <f t="shared" si="1"/>
        <v>43</v>
      </c>
      <c r="D72" s="66">
        <v>2.4803846026897301E-5</v>
      </c>
      <c r="E72" s="29"/>
      <c r="I72" s="30">
        <f t="shared" si="2"/>
        <v>43</v>
      </c>
      <c r="J72" s="66">
        <v>58.061737220397973</v>
      </c>
      <c r="M72" s="32">
        <f t="shared" si="3"/>
        <v>0.39000000000000018</v>
      </c>
      <c r="N72" s="66">
        <v>8.089238032273613</v>
      </c>
      <c r="Q72" s="35">
        <f t="shared" si="4"/>
        <v>1.0900000000000007</v>
      </c>
      <c r="R72" s="66">
        <v>10.727602313464864</v>
      </c>
      <c r="U72" s="38">
        <f t="shared" si="5"/>
        <v>5.410000000000003E-2</v>
      </c>
      <c r="V72" s="66">
        <v>5.6601736052931599</v>
      </c>
      <c r="Z72" s="2"/>
      <c r="AE72" s="43">
        <f t="shared" si="6"/>
        <v>0.35001000000000015</v>
      </c>
      <c r="AF72" s="49">
        <v>0.42958463326003071</v>
      </c>
      <c r="AG72" s="50">
        <v>0.40275122543815656</v>
      </c>
      <c r="AH72" s="50">
        <v>0.37535124431230726</v>
      </c>
      <c r="AI72" s="50">
        <v>0.34755296334679786</v>
      </c>
      <c r="AJ72" s="50">
        <v>0.31955619489957954</v>
      </c>
      <c r="AK72" s="50">
        <v>0.29158908257928129</v>
      </c>
      <c r="AL72" s="50">
        <v>0.26390253948918552</v>
      </c>
      <c r="AM72" s="50">
        <v>0.2367624040376185</v>
      </c>
      <c r="AN72" s="50">
        <v>0.21043964026117334</v>
      </c>
      <c r="AO72" s="50">
        <v>0.18519916297199224</v>
      </c>
      <c r="AP72" s="50">
        <v>0.16128808171171655</v>
      </c>
      <c r="AQ72" s="51">
        <v>0.13892429521372301</v>
      </c>
      <c r="AR72" s="50">
        <v>0.11828640211743796</v>
      </c>
      <c r="AS72" s="50">
        <v>9.9505810892950519E-2</v>
      </c>
      <c r="AT72" s="50">
        <v>8.2661737354569442E-2</v>
      </c>
      <c r="AU72" s="50">
        <v>6.7779495160010028E-2</v>
      </c>
      <c r="AV72" s="50">
        <v>5.483215154481319E-2</v>
      </c>
      <c r="AW72" s="50">
        <v>4.3745283736646295E-2</v>
      </c>
      <c r="AX72" s="50">
        <v>3.4404277540678263E-2</v>
      </c>
      <c r="AY72" s="50">
        <v>2.6663396817894092E-2</v>
      </c>
      <c r="AZ72" s="50">
        <v>2.0355744803720183E-2</v>
      </c>
      <c r="BA72" s="50">
        <v>1.5303241480302932E-2</v>
      </c>
      <c r="BB72" s="52">
        <v>1.1325844160011186E-2</v>
      </c>
    </row>
    <row r="73" spans="3:54">
      <c r="C73" s="30">
        <f t="shared" si="1"/>
        <v>43.5</v>
      </c>
      <c r="D73" s="66">
        <v>3.2218422061370102E-5</v>
      </c>
      <c r="E73" s="29"/>
      <c r="I73" s="30">
        <f t="shared" si="2"/>
        <v>43.5</v>
      </c>
      <c r="J73" s="66">
        <v>57.574100348339968</v>
      </c>
      <c r="M73" s="32">
        <f t="shared" si="3"/>
        <v>0.40000000000000019</v>
      </c>
      <c r="N73" s="66">
        <v>8.3695650869241476</v>
      </c>
      <c r="Q73" s="35">
        <f t="shared" si="4"/>
        <v>1.1200000000000008</v>
      </c>
      <c r="R73" s="66">
        <v>10.958875353554731</v>
      </c>
      <c r="U73" s="38">
        <f t="shared" si="5"/>
        <v>5.5600000000000031E-2</v>
      </c>
      <c r="V73" s="66">
        <v>5.6870654405767169</v>
      </c>
      <c r="Z73" s="2"/>
      <c r="AE73" s="43">
        <f t="shared" si="6"/>
        <v>0.36001000000000016</v>
      </c>
      <c r="AF73" s="49">
        <v>0.43048293242329649</v>
      </c>
      <c r="AG73" s="50">
        <v>0.40388551889414226</v>
      </c>
      <c r="AH73" s="50">
        <v>0.37675541578240024</v>
      </c>
      <c r="AI73" s="50">
        <v>0.34925709782180225</v>
      </c>
      <c r="AJ73" s="50">
        <v>0.32158376289331736</v>
      </c>
      <c r="AK73" s="50">
        <v>0.29395409715539267</v>
      </c>
      <c r="AL73" s="50">
        <v>0.26660698455991749</v>
      </c>
      <c r="AM73" s="50">
        <v>0.23979425403796495</v>
      </c>
      <c r="AN73" s="50">
        <v>0.21377176958894906</v>
      </c>
      <c r="AO73" s="50">
        <v>0.18878937505807292</v>
      </c>
      <c r="AP73" s="50">
        <v>0.16508037692963745</v>
      </c>
      <c r="AQ73" s="51">
        <v>0.14285135711486635</v>
      </c>
      <c r="AR73" s="50">
        <v>0.12227313246896326</v>
      </c>
      <c r="AS73" s="50">
        <v>0.10347360888021062</v>
      </c>
      <c r="AT73" s="50">
        <v>8.6533119308778494E-2</v>
      </c>
      <c r="AU73" s="50">
        <v>7.1482605112760889E-2</v>
      </c>
      <c r="AV73" s="50">
        <v>5.8304727753668767E-2</v>
      </c>
      <c r="AW73" s="50">
        <v>4.6937719492255808E-2</v>
      </c>
      <c r="AX73" s="50">
        <v>3.7281533483157825E-2</v>
      </c>
      <c r="AY73" s="50">
        <v>2.9205666715807543E-2</v>
      </c>
      <c r="AZ73" s="50">
        <v>2.2557924030784562E-2</v>
      </c>
      <c r="BA73" s="50">
        <v>1.7173375228402801E-2</v>
      </c>
      <c r="BB73" s="52">
        <v>1.2882823895689219E-2</v>
      </c>
    </row>
    <row r="74" spans="3:54">
      <c r="C74" s="30">
        <f t="shared" si="1"/>
        <v>44</v>
      </c>
      <c r="D74" s="66">
        <v>4.1612148273181392E-5</v>
      </c>
      <c r="E74" s="29"/>
      <c r="I74" s="30">
        <f t="shared" si="2"/>
        <v>44</v>
      </c>
      <c r="J74" s="66">
        <v>57.086468051957183</v>
      </c>
      <c r="M74" s="32">
        <f t="shared" si="3"/>
        <v>0.4100000000000002</v>
      </c>
      <c r="N74" s="66">
        <v>8.6501854624631278</v>
      </c>
      <c r="Q74" s="35">
        <f t="shared" si="4"/>
        <v>1.1500000000000008</v>
      </c>
      <c r="R74" s="66">
        <v>11.187990752094159</v>
      </c>
      <c r="U74" s="38">
        <f t="shared" si="5"/>
        <v>5.7100000000000033E-2</v>
      </c>
      <c r="V74" s="66">
        <v>5.7140405065666897</v>
      </c>
      <c r="Z74" s="2"/>
      <c r="AE74" s="43">
        <f t="shared" si="6"/>
        <v>0.37001000000000017</v>
      </c>
      <c r="AF74" s="49">
        <v>0.43144055627115807</v>
      </c>
      <c r="AG74" s="50">
        <v>0.4050811937439257</v>
      </c>
      <c r="AH74" s="50">
        <v>0.37822057973265777</v>
      </c>
      <c r="AI74" s="50">
        <v>0.3510191276401633</v>
      </c>
      <c r="AJ74" s="50">
        <v>0.32366342704679163</v>
      </c>
      <c r="AK74" s="50">
        <v>0.29636303292909616</v>
      </c>
      <c r="AL74" s="50">
        <v>0.2693454581223369</v>
      </c>
      <c r="AM74" s="50">
        <v>0.24284947460467765</v>
      </c>
      <c r="AN74" s="50">
        <v>0.21711700552473112</v>
      </c>
      <c r="AO74" s="50">
        <v>0.19238405894072691</v>
      </c>
      <c r="AP74" s="50">
        <v>0.16887129269680606</v>
      </c>
      <c r="AQ74" s="51">
        <v>0.14677488615955026</v>
      </c>
      <c r="AR74" s="50">
        <v>0.12625841264378374</v>
      </c>
      <c r="AS74" s="50">
        <v>0.10744634896699501</v>
      </c>
      <c r="AT74" s="50">
        <v>9.0419728968975377E-2</v>
      </c>
      <c r="AU74" s="50">
        <v>7.521425993973152E-2</v>
      </c>
      <c r="AV74" s="50">
        <v>6.1820997410742762E-2</v>
      </c>
      <c r="AW74" s="50">
        <v>5.0189442663274492E-2</v>
      </c>
      <c r="AX74" s="50">
        <v>4.0232717395325829E-2</v>
      </c>
      <c r="AY74" s="50">
        <v>3.1834306316819078E-2</v>
      </c>
      <c r="AZ74" s="50">
        <v>2.4855758507714321E-2</v>
      </c>
      <c r="BA74" s="50">
        <v>1.914470978608189E-2</v>
      </c>
      <c r="BB74" s="52">
        <v>1.4542628319977116E-2</v>
      </c>
    </row>
    <row r="75" spans="3:54">
      <c r="C75" s="30">
        <f t="shared" si="1"/>
        <v>44.5</v>
      </c>
      <c r="D75" s="66">
        <v>5.3448722313781047E-5</v>
      </c>
      <c r="E75" s="29"/>
      <c r="I75" s="30">
        <f t="shared" si="2"/>
        <v>44.5</v>
      </c>
      <c r="J75" s="66">
        <v>56.598841338751619</v>
      </c>
      <c r="M75" s="32">
        <f t="shared" si="3"/>
        <v>0.42000000000000021</v>
      </c>
      <c r="N75" s="66">
        <v>8.9310649398588424</v>
      </c>
      <c r="Q75" s="35">
        <f t="shared" si="4"/>
        <v>1.1800000000000008</v>
      </c>
      <c r="R75" s="66">
        <v>11.415017949450117</v>
      </c>
      <c r="U75" s="38">
        <f t="shared" si="5"/>
        <v>5.8600000000000034E-2</v>
      </c>
      <c r="V75" s="66">
        <v>5.7410988178071918</v>
      </c>
      <c r="Z75" s="2"/>
      <c r="AE75" s="43">
        <f t="shared" si="6"/>
        <v>0.38001000000000018</v>
      </c>
      <c r="AF75" s="49">
        <v>0.43245618689481446</v>
      </c>
      <c r="AG75" s="50">
        <v>0.40633622055393903</v>
      </c>
      <c r="AH75" s="50">
        <v>0.37974411784805162</v>
      </c>
      <c r="AI75" s="50">
        <v>0.35283604770773824</v>
      </c>
      <c r="AJ75" s="50">
        <v>0.32579205454231697</v>
      </c>
      <c r="AK75" s="50">
        <v>0.29881290907867275</v>
      </c>
      <c r="AL75" s="50">
        <v>0.27211538671529478</v>
      </c>
      <c r="AM75" s="50">
        <v>0.24592608470667154</v>
      </c>
      <c r="AN75" s="50">
        <v>0.22047403655335485</v>
      </c>
      <c r="AO75" s="50">
        <v>0.19598252087317258</v>
      </c>
      <c r="AP75" s="50">
        <v>0.17266057437142035</v>
      </c>
      <c r="AQ75" s="51">
        <v>0.15069478752744175</v>
      </c>
      <c r="AR75" s="50">
        <v>0.13024197494433304</v>
      </c>
      <c r="AS75" s="50">
        <v>0.11142326444453632</v>
      </c>
      <c r="AT75" s="50">
        <v>9.4320042571931662E-2</v>
      </c>
      <c r="AU75" s="50">
        <v>7.8972040004090194E-2</v>
      </c>
      <c r="AV75" s="50">
        <v>6.5377656126510753E-2</v>
      </c>
      <c r="AW75" s="50">
        <v>5.3496429561250641E-2</v>
      </c>
      <c r="AX75" s="50">
        <v>4.3253383597269213E-2</v>
      </c>
      <c r="AY75" s="50">
        <v>3.4544832547267229E-2</v>
      </c>
      <c r="AZ75" s="50">
        <v>2.7245141899145314E-2</v>
      </c>
      <c r="BA75" s="50">
        <v>2.121389918304982E-2</v>
      </c>
      <c r="BB75" s="52">
        <v>1.6302973163468265E-2</v>
      </c>
    </row>
    <row r="76" spans="3:54" ht="17.100000000000001" thickBot="1">
      <c r="C76" s="30">
        <f t="shared" si="1"/>
        <v>45</v>
      </c>
      <c r="D76" s="66">
        <v>6.8284769654952454E-5</v>
      </c>
      <c r="E76" s="29"/>
      <c r="I76" s="30">
        <f t="shared" si="2"/>
        <v>45</v>
      </c>
      <c r="J76" s="66">
        <v>56.111221403440062</v>
      </c>
      <c r="M76" s="32">
        <f t="shared" si="3"/>
        <v>0.43000000000000022</v>
      </c>
      <c r="N76" s="66">
        <v>9.2121720919472878</v>
      </c>
      <c r="Q76" s="35">
        <f t="shared" si="4"/>
        <v>1.2100000000000009</v>
      </c>
      <c r="R76" s="66">
        <v>11.640022507114054</v>
      </c>
      <c r="U76" s="38">
        <f t="shared" si="5"/>
        <v>6.0100000000000035E-2</v>
      </c>
      <c r="V76" s="66">
        <v>5.768240387594382</v>
      </c>
      <c r="Z76" s="2"/>
      <c r="AE76" s="43">
        <f t="shared" si="6"/>
        <v>0.39001000000000019</v>
      </c>
      <c r="AF76" s="53">
        <v>0.43352837556441792</v>
      </c>
      <c r="AG76" s="54">
        <v>0.40764852140254892</v>
      </c>
      <c r="AH76" s="54">
        <v>0.38132345181206007</v>
      </c>
      <c r="AI76" s="54">
        <v>0.35470497376094745</v>
      </c>
      <c r="AJ76" s="54">
        <v>0.32796669333355133</v>
      </c>
      <c r="AK76" s="54">
        <v>0.30130095497540699</v>
      </c>
      <c r="AL76" s="54">
        <v>0.27491440249411059</v>
      </c>
      <c r="AM76" s="54">
        <v>0.2490222743237005</v>
      </c>
      <c r="AN76" s="54">
        <v>0.22384166850920412</v>
      </c>
      <c r="AO76" s="54">
        <v>0.1995841274521919</v>
      </c>
      <c r="AP76" s="54">
        <v>0.17644798408433532</v>
      </c>
      <c r="AQ76" s="55">
        <v>0.15461096666717572</v>
      </c>
      <c r="AR76" s="54">
        <v>0.13422356930565432</v>
      </c>
      <c r="AS76" s="54">
        <v>0.11540365529401825</v>
      </c>
      <c r="AT76" s="54">
        <v>9.8232672695143297E-2</v>
      </c>
      <c r="AU76" s="54">
        <v>8.2753734542116208E-2</v>
      </c>
      <c r="AV76" s="54">
        <v>6.8971663528220317E-2</v>
      </c>
      <c r="AW76" s="54">
        <v>5.6854940228610901E-2</v>
      </c>
      <c r="AX76" s="54">
        <v>4.6339342935821898E-2</v>
      </c>
      <c r="AY76" s="54">
        <v>3.7332942591509988E-2</v>
      </c>
      <c r="AZ76" s="54">
        <v>2.9722030599858118E-2</v>
      </c>
      <c r="BA76" s="54">
        <v>2.3377517505710876E-2</v>
      </c>
      <c r="BB76" s="56">
        <v>1.8161347410781736E-2</v>
      </c>
    </row>
    <row r="77" spans="3:54">
      <c r="C77" s="30">
        <f t="shared" si="1"/>
        <v>45.5</v>
      </c>
      <c r="D77" s="66">
        <v>8.6785098529534822E-5</v>
      </c>
      <c r="E77" s="29"/>
      <c r="I77" s="30">
        <f t="shared" si="2"/>
        <v>45.5</v>
      </c>
      <c r="J77" s="66">
        <v>55.623609655760994</v>
      </c>
      <c r="M77" s="32">
        <f t="shared" si="3"/>
        <v>0.44000000000000022</v>
      </c>
      <c r="N77" s="66">
        <v>9.4934779756944963</v>
      </c>
      <c r="Q77" s="35">
        <f t="shared" si="4"/>
        <v>1.2400000000000009</v>
      </c>
      <c r="R77" s="66">
        <v>11.86306640360327</v>
      </c>
      <c r="U77" s="38">
        <f t="shared" si="5"/>
        <v>6.1600000000000037E-2</v>
      </c>
      <c r="V77" s="66">
        <v>5.7954652279745744</v>
      </c>
      <c r="Z77" s="2"/>
    </row>
    <row r="78" spans="3:54">
      <c r="C78" s="30">
        <f t="shared" si="1"/>
        <v>46</v>
      </c>
      <c r="D78" s="66">
        <v>1.0973983356652285E-4</v>
      </c>
      <c r="E78" s="29"/>
      <c r="I78" s="30">
        <f t="shared" si="2"/>
        <v>46</v>
      </c>
      <c r="J78" s="66">
        <v>55.136007751202669</v>
      </c>
      <c r="M78" s="32">
        <f t="shared" si="3"/>
        <v>0.45000000000000023</v>
      </c>
      <c r="N78" s="66">
        <v>9.7749558642081027</v>
      </c>
      <c r="Q78" s="35">
        <f t="shared" si="4"/>
        <v>1.2700000000000009</v>
      </c>
      <c r="R78" s="66">
        <v>12.084208302240974</v>
      </c>
      <c r="U78" s="38">
        <f t="shared" si="5"/>
        <v>6.3100000000000031E-2</v>
      </c>
      <c r="V78" s="66">
        <v>5.8227733497424765</v>
      </c>
      <c r="Z78" s="2"/>
    </row>
    <row r="79" spans="3:54">
      <c r="C79" s="30">
        <f t="shared" si="1"/>
        <v>46.5</v>
      </c>
      <c r="D79" s="66">
        <v>1.3808356049575332E-4</v>
      </c>
      <c r="E79" s="29"/>
      <c r="I79" s="30">
        <f t="shared" si="2"/>
        <v>46.5</v>
      </c>
      <c r="J79" s="66">
        <v>54.648417624781437</v>
      </c>
      <c r="M79" s="32">
        <f t="shared" si="3"/>
        <v>0.46000000000000024</v>
      </c>
      <c r="N79" s="66">
        <v>10.056581012664644</v>
      </c>
      <c r="Q79" s="35">
        <f t="shared" si="4"/>
        <v>1.3000000000000009</v>
      </c>
      <c r="R79" s="66">
        <v>12.303503793971934</v>
      </c>
      <c r="U79" s="38">
        <f t="shared" si="5"/>
        <v>6.4600000000000032E-2</v>
      </c>
      <c r="V79" s="66">
        <v>5.8501647624393485</v>
      </c>
      <c r="Z79" s="2"/>
    </row>
    <row r="80" spans="3:54">
      <c r="C80" s="30">
        <f t="shared" si="1"/>
        <v>47</v>
      </c>
      <c r="D80" s="66">
        <v>1.729166100602848E-4</v>
      </c>
      <c r="E80" s="29"/>
      <c r="I80" s="30">
        <f t="shared" si="2"/>
        <v>47</v>
      </c>
      <c r="J80" s="66">
        <v>54.16084152798237</v>
      </c>
      <c r="M80" s="32">
        <f t="shared" si="3"/>
        <v>0.47000000000000025</v>
      </c>
      <c r="N80" s="66">
        <v>10.338330453272462</v>
      </c>
      <c r="Q80" s="35">
        <f t="shared" si="4"/>
        <v>1.330000000000001</v>
      </c>
      <c r="R80" s="66">
        <v>12.521005617967703</v>
      </c>
      <c r="U80" s="38">
        <f t="shared" si="5"/>
        <v>6.6100000000000034E-2</v>
      </c>
      <c r="V80" s="66">
        <v>5.8776394743513762</v>
      </c>
      <c r="Z80" s="2"/>
    </row>
    <row r="81" spans="3:26">
      <c r="C81" s="30">
        <f t="shared" si="1"/>
        <v>47.5</v>
      </c>
      <c r="D81" s="66">
        <v>2.1552860300067585E-4</v>
      </c>
      <c r="E81" s="29"/>
      <c r="I81" s="30">
        <f t="shared" si="2"/>
        <v>47.5</v>
      </c>
      <c r="J81" s="66">
        <v>53.673282068953142</v>
      </c>
      <c r="M81" s="32">
        <f t="shared" si="3"/>
        <v>0.48000000000000026</v>
      </c>
      <c r="N81" s="66">
        <v>10.62018281517328</v>
      </c>
      <c r="Q81" s="35">
        <f t="shared" si="4"/>
        <v>1.360000000000001</v>
      </c>
      <c r="R81" s="66">
        <v>12.73676386242758</v>
      </c>
      <c r="U81" s="38">
        <f t="shared" si="5"/>
        <v>6.7600000000000035E-2</v>
      </c>
      <c r="V81" s="66">
        <v>5.9051974925078952</v>
      </c>
      <c r="Z81" s="2"/>
    </row>
    <row r="82" spans="3:26">
      <c r="C82" s="30">
        <f t="shared" si="1"/>
        <v>48</v>
      </c>
      <c r="D82" s="66">
        <v>2.6742436957982296E-4</v>
      </c>
      <c r="E82" s="29"/>
      <c r="I82" s="30">
        <f t="shared" si="2"/>
        <v>48</v>
      </c>
      <c r="J82" s="66">
        <v>53.185742256018941</v>
      </c>
      <c r="M82" s="32">
        <f t="shared" si="3"/>
        <v>0.49000000000000027</v>
      </c>
      <c r="N82" s="66">
        <v>10.902118165829975</v>
      </c>
      <c r="Q82" s="35">
        <f t="shared" si="4"/>
        <v>1.390000000000001</v>
      </c>
      <c r="R82" s="66">
        <v>12.950826147684879</v>
      </c>
      <c r="U82" s="38">
        <f t="shared" si="5"/>
        <v>6.9100000000000036E-2</v>
      </c>
      <c r="V82" s="66">
        <v>5.932838822679777</v>
      </c>
      <c r="Z82" s="2"/>
    </row>
    <row r="83" spans="3:26">
      <c r="C83" s="30">
        <f t="shared" si="1"/>
        <v>48.5</v>
      </c>
      <c r="D83" s="66">
        <v>3.3035234655030919E-4</v>
      </c>
      <c r="E83" s="29"/>
      <c r="I83" s="30">
        <f t="shared" si="2"/>
        <v>48.5</v>
      </c>
      <c r="J83" s="66">
        <v>52.6982255445592</v>
      </c>
      <c r="M83" s="32">
        <f t="shared" si="3"/>
        <v>0.50000000000000022</v>
      </c>
      <c r="N83" s="66">
        <v>11.184117870981538</v>
      </c>
      <c r="Q83" s="35">
        <f t="shared" si="4"/>
        <v>1.420000000000001</v>
      </c>
      <c r="R83" s="66">
        <v>13.1632377934693</v>
      </c>
      <c r="U83" s="38">
        <f t="shared" si="5"/>
        <v>7.0600000000000038E-2</v>
      </c>
      <c r="V83" s="66">
        <v>5.9605634693779237</v>
      </c>
      <c r="Z83" s="2"/>
    </row>
    <row r="84" spans="3:26">
      <c r="C84" s="30">
        <f t="shared" si="1"/>
        <v>49</v>
      </c>
      <c r="D84" s="66">
        <v>4.0633554170587012E-4</v>
      </c>
      <c r="E84" s="29"/>
      <c r="I84" s="30">
        <f t="shared" si="2"/>
        <v>49</v>
      </c>
      <c r="J84" s="66">
        <v>52.210735887258913</v>
      </c>
      <c r="M84" s="32">
        <f t="shared" si="3"/>
        <v>0.51000000000000023</v>
      </c>
      <c r="N84" s="66">
        <v>11.466164470689137</v>
      </c>
      <c r="Q84" s="35">
        <f t="shared" si="4"/>
        <v>1.4500000000000011</v>
      </c>
      <c r="R84" s="66">
        <v>13.374041971955677</v>
      </c>
      <c r="U84" s="38">
        <f t="shared" si="5"/>
        <v>7.2100000000000039E-2</v>
      </c>
      <c r="V84" s="66">
        <v>5.9883714358516258</v>
      </c>
      <c r="Z84" s="2"/>
    </row>
    <row r="85" spans="3:26">
      <c r="C85" s="30">
        <f t="shared" si="1"/>
        <v>49.5</v>
      </c>
      <c r="D85" s="66">
        <v>4.9770514121902885E-4</v>
      </c>
      <c r="E85" s="29"/>
      <c r="I85" s="30">
        <f t="shared" si="2"/>
        <v>49.5</v>
      </c>
      <c r="J85" s="66">
        <v>51.723277787714316</v>
      </c>
      <c r="M85" s="32">
        <f t="shared" si="3"/>
        <v>0.52000000000000024</v>
      </c>
      <c r="N85" s="66">
        <v>11.748241569366165</v>
      </c>
      <c r="Q85" s="35">
        <f t="shared" si="4"/>
        <v>1.4800000000000011</v>
      </c>
      <c r="R85" s="66">
        <v>13.583279848035801</v>
      </c>
      <c r="U85" s="38">
        <f t="shared" si="5"/>
        <v>7.360000000000004E-2</v>
      </c>
      <c r="V85" s="66">
        <v>6.0162627240871203</v>
      </c>
      <c r="Z85" s="2"/>
    </row>
    <row r="86" spans="3:26" ht="17.100000000000001" thickBot="1">
      <c r="C86" s="30">
        <f t="shared" si="1"/>
        <v>50</v>
      </c>
      <c r="D86" s="67">
        <v>6.0713681789921654E-4</v>
      </c>
      <c r="E86" s="29"/>
      <c r="I86" s="30">
        <f t="shared" si="2"/>
        <v>50</v>
      </c>
      <c r="J86" s="67">
        <v>51.235856357341063</v>
      </c>
      <c r="M86" s="33">
        <f t="shared" si="3"/>
        <v>0.53000000000000025</v>
      </c>
      <c r="N86" s="67">
        <v>12.030333737993296</v>
      </c>
      <c r="Q86" s="36">
        <f t="shared" si="4"/>
        <v>1.5100000000000011</v>
      </c>
      <c r="R86" s="67">
        <v>13.790990708083889</v>
      </c>
      <c r="U86" s="39">
        <f t="shared" si="5"/>
        <v>7.5100000000000042E-2</v>
      </c>
      <c r="V86" s="67">
        <v>6.0442373348061764</v>
      </c>
      <c r="Z86" s="2"/>
    </row>
    <row r="87" spans="3:26">
      <c r="Z87" s="2"/>
    </row>
    <row r="88" spans="3:26">
      <c r="Z88" s="2"/>
    </row>
  </sheetData>
  <mergeCells count="4">
    <mergeCell ref="M32:N32"/>
    <mergeCell ref="U32:V32"/>
    <mergeCell ref="C32:D32"/>
    <mergeCell ref="I32:J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23311-56B5-4995-8366-FBB590A474E8}"/>
</file>

<file path=customXml/itemProps2.xml><?xml version="1.0" encoding="utf-8"?>
<ds:datastoreItem xmlns:ds="http://schemas.openxmlformats.org/officeDocument/2006/customXml" ds:itemID="{30B59655-12BE-4E2B-8BD8-5F2CE0145532}"/>
</file>

<file path=customXml/itemProps3.xml><?xml version="1.0" encoding="utf-8"?>
<ds:datastoreItem xmlns:ds="http://schemas.openxmlformats.org/officeDocument/2006/customXml" ds:itemID="{21F30F61-EB00-4B07-87C3-F24517645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Marina Asuncion Rubio</cp:lastModifiedBy>
  <cp:revision/>
  <dcterms:created xsi:type="dcterms:W3CDTF">2010-02-19T15:12:06Z</dcterms:created>
  <dcterms:modified xsi:type="dcterms:W3CDTF">2021-05-30T15:35:27Z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