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C1320D79-5E3A-4A21-8115-F258C1B60637}" xr6:coauthVersionLast="47" xr6:coauthVersionMax="47" xr10:uidLastSave="{00000000-0000-0000-0000-000000000000}"/>
  <bookViews>
    <workbookView xWindow="-120" yWindow="-120" windowWidth="20640" windowHeight="11160" xr2:uid="{00000000-000D-0000-FFFF-FFFF00000000}"/>
  </bookViews>
  <sheets>
    <sheet name="Gantt" sheetId="11" r:id="rId1"/>
  </sheets>
  <definedNames>
    <definedName name="hoy" localSheetId="0">TODAY()</definedName>
    <definedName name="Inicio_del_proyecto">Gantt!$E$3</definedName>
    <definedName name="Semana_para_mostrar">Gantt!$E$4</definedName>
    <definedName name="task_end" localSheetId="0">Gantt!$F1</definedName>
    <definedName name="task_progress" localSheetId="0">Gantt!$D1</definedName>
    <definedName name="task_start" localSheetId="0">Gantt!$E1</definedName>
    <definedName name="_xlnm.Print_Titles" localSheetId="0">Gantt!$4:$6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11" l="1"/>
  <c r="F20" i="11"/>
  <c r="E20" i="11"/>
  <c r="F19" i="11"/>
  <c r="F17" i="11"/>
  <c r="E19" i="11" s="1"/>
  <c r="F16" i="11"/>
  <c r="E17" i="11"/>
  <c r="H7" i="11"/>
  <c r="E9" i="11" l="1"/>
  <c r="H24" i="11" l="1"/>
  <c r="F9" i="11"/>
  <c r="I5" i="11"/>
  <c r="H35" i="11"/>
  <c r="H34" i="11"/>
  <c r="H33" i="11"/>
  <c r="H32" i="11"/>
  <c r="H31" i="11"/>
  <c r="H30" i="11"/>
  <c r="H28" i="11"/>
  <c r="H22" i="11"/>
  <c r="H15" i="11"/>
  <c r="H8" i="11"/>
  <c r="H23" i="11" l="1"/>
  <c r="E11" i="11"/>
  <c r="F11" i="11" s="1"/>
  <c r="E13" i="11" s="1"/>
  <c r="F13" i="11" s="1"/>
  <c r="E10" i="11"/>
  <c r="F10" i="11"/>
  <c r="E14" i="11"/>
  <c r="I6" i="11"/>
  <c r="F14" i="11" l="1"/>
  <c r="E16" i="11" s="1"/>
  <c r="H10" i="11" s="1"/>
  <c r="H9" i="11"/>
  <c r="H29" i="11"/>
  <c r="H27" i="11"/>
  <c r="H14" i="11"/>
  <c r="E12" i="11"/>
  <c r="F12" i="11" s="1"/>
  <c r="J5" i="11"/>
  <c r="K5" i="11" s="1"/>
  <c r="L5" i="11" s="1"/>
  <c r="M5" i="11" s="1"/>
  <c r="N5" i="11" s="1"/>
  <c r="O5" i="11" s="1"/>
  <c r="P5" i="11" s="1"/>
  <c r="I4" i="11"/>
  <c r="H16" i="11" l="1"/>
  <c r="H25" i="11"/>
  <c r="H26" i="11"/>
  <c r="H17" i="11"/>
  <c r="E18" i="11"/>
  <c r="E21" i="11" s="1"/>
  <c r="H11" i="11"/>
  <c r="H12" i="11"/>
  <c r="P4" i="11"/>
  <c r="Q5" i="11"/>
  <c r="R5" i="11" s="1"/>
  <c r="S5" i="11" s="1"/>
  <c r="T5" i="11" s="1"/>
  <c r="U5" i="11" s="1"/>
  <c r="V5" i="11" s="1"/>
  <c r="W5" i="11" s="1"/>
  <c r="J6" i="11"/>
  <c r="H21" i="11" l="1"/>
  <c r="H20" i="1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<sst xmlns="http://schemas.openxmlformats.org/spreadsheetml/2006/main" count="84" uniqueCount="51">
  <si>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</si>
  <si>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</si>
  <si>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</si>
  <si>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</si>
  <si>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</si>
  <si>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</si>
  <si>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</si>
  <si>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</si>
  <si>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</si>
  <si>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</si>
  <si>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</si>
  <si>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</si>
  <si>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</si>
  <si>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</si>
  <si>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</si>
  <si>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</si>
  <si>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</si>
  <si>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</si>
  <si>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</si>
  <si>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</si>
  <si>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Inserte nuevas filas ENCIMA de ésta</t>
  </si>
  <si>
    <t>Inicio del proyecto:</t>
  </si>
  <si>
    <t>Semana para mostrar:</t>
  </si>
  <si>
    <t>ASIGNADO
A</t>
  </si>
  <si>
    <t>PROGRESO</t>
  </si>
  <si>
    <t>INICIO</t>
  </si>
  <si>
    <t>fecha</t>
  </si>
  <si>
    <t>FIN</t>
  </si>
  <si>
    <t>DÍAS</t>
  </si>
  <si>
    <t>MTRO. ISRAEL VIVEROS TORRES
MTRA. ASUNCIÓN DEL ROSARIO CORDERO GARCÍA
MTRO. LUIS ÁNGEL MEDINA RODRÍGUEZ
MTRO. ALEJANDRO SAÚL BAÑOS VEGA
MTRA. ADELINA MARTÍNEZ NIETO
MTRO. FEDERICO ARMANDO ARIAS ZAMBRANO</t>
  </si>
  <si>
    <t>POTABILIZACION DE EFLUENTES</t>
  </si>
  <si>
    <t>SPRINT 1</t>
  </si>
  <si>
    <t>Diseñar un plan de metricas.</t>
  </si>
  <si>
    <t>Definición del proceso.</t>
  </si>
  <si>
    <t>Definición del problema.</t>
  </si>
  <si>
    <t>Gestión de Roles.</t>
  </si>
  <si>
    <t>Redactar Marco metodológico</t>
  </si>
  <si>
    <t>Gestión del proyecto y plan de métricas</t>
  </si>
  <si>
    <t>Modelado Matemático</t>
  </si>
  <si>
    <t>Desarrollo de Código del modelo matemático</t>
  </si>
  <si>
    <t>Revisión y simulación del proceso de floculación</t>
  </si>
  <si>
    <t>Code Review de Modelado Matemático</t>
  </si>
  <si>
    <t>MTRO. ALEJANDRO SAÚL BAÑOS VEGA</t>
  </si>
  <si>
    <t>MTRA. ASUNCIÓN DEL ROSARIO CORDERO GARCÍA</t>
  </si>
  <si>
    <t>MTRA. ADELINA MARTÍNEZ NIETO</t>
  </si>
  <si>
    <t>MTRO. FEDERICO ARMANDO ARIAS ZAMBRANO</t>
  </si>
  <si>
    <t>MTRO. ISRAEL VIVEROS TORRES</t>
  </si>
  <si>
    <t>MTRO. LUIS ÁNGEL MEDINA RODRÍGUEZ</t>
  </si>
  <si>
    <t>SPRINT 2</t>
  </si>
  <si>
    <t>SPRINT 3</t>
  </si>
  <si>
    <t>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</si>
</sst>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
      <sz val="8"/>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lignment horizontal="center" vertical="center"/>
    </xf>
    <xf numFmtId="0" fontId="31" fillId="0" borderId="0" xfId="6" applyFont="1" applyAlignment="1">
      <alignment horizontal="left" wrapText="1"/>
    </xf>
    <xf numFmtId="0" fontId="31" fillId="3" borderId="2" xfId="11" applyFont="1" applyFill="1">
      <alignment horizontal="center" vertical="center"/>
    </xf>
    <xf numFmtId="0" fontId="31" fillId="9" borderId="2" xfId="11" applyFont="1" applyFill="1">
      <alignment horizontal="center" vertical="center"/>
    </xf>
    <xf numFmtId="0" fontId="31" fillId="4" borderId="2" xfId="11" applyFont="1" applyFill="1">
      <alignment horizontal="center" vertical="center"/>
    </xf>
    <xf numFmtId="0" fontId="31" fillId="6" borderId="2" xfId="11" applyFont="1" applyFill="1">
      <alignment horizontal="center" vertical="center"/>
    </xf>
    <xf numFmtId="0" fontId="31" fillId="11" borderId="2" xfId="11" applyFont="1" applyFill="1">
      <alignment horizontal="center" vertical="center"/>
    </xf>
    <xf numFmtId="0" fontId="31" fillId="5" borderId="2" xfId="11" applyFont="1" applyFill="1">
      <alignment horizontal="center" vertical="center"/>
    </xf>
    <xf numFmtId="0" fontId="31" fillId="10" borderId="2" xfId="11" applyFont="1" applyFill="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60" zoomScaleNormal="60" zoomScalePageLayoutView="70" workbookViewId="0">
      <pane ySplit="6" topLeftCell="A10" activePane="bottomLeft" state="frozen"/>
      <selection pane="bottomLeft" activeCell="F18" sqref="F18"/>
    </sheetView>
  </sheetViews>
  <sheetFormatPr baseColWidth="10" defaultColWidth="9.140625" defaultRowHeight="30" customHeight="1" x14ac:dyDescent="0.25"/>
  <cols>
    <col min="1" max="1" width="2.7109375" style="35" customWidth="1"/>
    <col min="2" max="2" width="47.140625"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64" width="3.140625" customWidth="1"/>
    <col min="69" max="70" width="10.28515625"/>
  </cols>
  <sheetData>
    <row r="1" spans="1:64" ht="30" customHeight="1" x14ac:dyDescent="0.45">
      <c r="A1" s="36" t="s">
        <v>0</v>
      </c>
      <c r="B1" s="39" t="s">
        <v>30</v>
      </c>
      <c r="C1" s="1"/>
      <c r="D1" s="2"/>
      <c r="E1" s="4"/>
      <c r="F1" s="34"/>
      <c r="H1" s="2"/>
      <c r="I1" s="48"/>
    </row>
    <row r="2" spans="1:64" ht="16.5" customHeight="1" x14ac:dyDescent="0.25">
      <c r="A2" s="35" t="s">
        <v>1</v>
      </c>
      <c r="B2" s="74" t="s">
        <v>29</v>
      </c>
      <c r="I2" s="49"/>
    </row>
    <row r="3" spans="1:64" ht="30" customHeight="1" x14ac:dyDescent="0.25">
      <c r="A3" s="35" t="s">
        <v>2</v>
      </c>
      <c r="B3" s="74"/>
      <c r="C3" s="68" t="s">
        <v>21</v>
      </c>
      <c r="D3" s="69"/>
      <c r="E3" s="73">
        <v>45911</v>
      </c>
      <c r="F3" s="73"/>
    </row>
    <row r="4" spans="1:64" ht="30" customHeight="1" x14ac:dyDescent="0.25">
      <c r="A4" s="36" t="s">
        <v>3</v>
      </c>
      <c r="B4" s="74"/>
      <c r="C4" s="68" t="s">
        <v>22</v>
      </c>
      <c r="D4" s="69"/>
      <c r="E4" s="7">
        <v>1</v>
      </c>
      <c r="I4" s="70">
        <f>I5</f>
        <v>45908</v>
      </c>
      <c r="J4" s="71"/>
      <c r="K4" s="71"/>
      <c r="L4" s="71"/>
      <c r="M4" s="71"/>
      <c r="N4" s="71"/>
      <c r="O4" s="72"/>
      <c r="P4" s="70">
        <f>P5</f>
        <v>45915</v>
      </c>
      <c r="Q4" s="71"/>
      <c r="R4" s="71"/>
      <c r="S4" s="71"/>
      <c r="T4" s="71"/>
      <c r="U4" s="71"/>
      <c r="V4" s="72"/>
      <c r="W4" s="70">
        <f>W5</f>
        <v>45922</v>
      </c>
      <c r="X4" s="71"/>
      <c r="Y4" s="71"/>
      <c r="Z4" s="71"/>
      <c r="AA4" s="71"/>
      <c r="AB4" s="71"/>
      <c r="AC4" s="72"/>
      <c r="AD4" s="70">
        <f>AD5</f>
        <v>45929</v>
      </c>
      <c r="AE4" s="71"/>
      <c r="AF4" s="71"/>
      <c r="AG4" s="71"/>
      <c r="AH4" s="71"/>
      <c r="AI4" s="71"/>
      <c r="AJ4" s="72"/>
      <c r="AK4" s="70">
        <f>AK5</f>
        <v>45936</v>
      </c>
      <c r="AL4" s="71"/>
      <c r="AM4" s="71"/>
      <c r="AN4" s="71"/>
      <c r="AO4" s="71"/>
      <c r="AP4" s="71"/>
      <c r="AQ4" s="72"/>
      <c r="AR4" s="70">
        <f>AR5</f>
        <v>45943</v>
      </c>
      <c r="AS4" s="71"/>
      <c r="AT4" s="71"/>
      <c r="AU4" s="71"/>
      <c r="AV4" s="71"/>
      <c r="AW4" s="71"/>
      <c r="AX4" s="72"/>
      <c r="AY4" s="70">
        <f>AY5</f>
        <v>45950</v>
      </c>
      <c r="AZ4" s="71"/>
      <c r="BA4" s="71"/>
      <c r="BB4" s="71"/>
      <c r="BC4" s="71"/>
      <c r="BD4" s="71"/>
      <c r="BE4" s="72"/>
      <c r="BF4" s="70">
        <f>BF5</f>
        <v>45957</v>
      </c>
      <c r="BG4" s="71"/>
      <c r="BH4" s="71"/>
      <c r="BI4" s="71"/>
      <c r="BJ4" s="71"/>
      <c r="BK4" s="71"/>
      <c r="BL4" s="72"/>
    </row>
    <row r="5" spans="1:64" ht="15" customHeight="1" x14ac:dyDescent="0.25">
      <c r="A5" s="36" t="s">
        <v>4</v>
      </c>
      <c r="B5" s="47"/>
      <c r="C5" s="47"/>
      <c r="D5" s="47"/>
      <c r="E5" s="47"/>
      <c r="F5" s="47"/>
      <c r="G5" s="47"/>
      <c r="I5" s="65">
        <f>Inicio_del_proyecto-WEEKDAY(Inicio_del_proyecto,1)+2+7*(Semana_para_mostrar-1)</f>
        <v>45908</v>
      </c>
      <c r="J5" s="66">
        <f>I5+1</f>
        <v>45909</v>
      </c>
      <c r="K5" s="66">
        <f t="shared" ref="K5:AX5" si="0">J5+1</f>
        <v>45910</v>
      </c>
      <c r="L5" s="66">
        <f t="shared" si="0"/>
        <v>45911</v>
      </c>
      <c r="M5" s="66">
        <f t="shared" si="0"/>
        <v>45912</v>
      </c>
      <c r="N5" s="66">
        <f t="shared" si="0"/>
        <v>45913</v>
      </c>
      <c r="O5" s="67">
        <f t="shared" si="0"/>
        <v>45914</v>
      </c>
      <c r="P5" s="65">
        <f>O5+1</f>
        <v>45915</v>
      </c>
      <c r="Q5" s="66">
        <f>P5+1</f>
        <v>45916</v>
      </c>
      <c r="R5" s="66">
        <f t="shared" si="0"/>
        <v>45917</v>
      </c>
      <c r="S5" s="66">
        <f t="shared" si="0"/>
        <v>45918</v>
      </c>
      <c r="T5" s="66">
        <f t="shared" si="0"/>
        <v>45919</v>
      </c>
      <c r="U5" s="66">
        <f t="shared" si="0"/>
        <v>45920</v>
      </c>
      <c r="V5" s="67">
        <f t="shared" si="0"/>
        <v>45921</v>
      </c>
      <c r="W5" s="65">
        <f>V5+1</f>
        <v>45922</v>
      </c>
      <c r="X5" s="66">
        <f>W5+1</f>
        <v>45923</v>
      </c>
      <c r="Y5" s="66">
        <f t="shared" si="0"/>
        <v>45924</v>
      </c>
      <c r="Z5" s="66">
        <f t="shared" si="0"/>
        <v>45925</v>
      </c>
      <c r="AA5" s="66">
        <f t="shared" si="0"/>
        <v>45926</v>
      </c>
      <c r="AB5" s="66">
        <f t="shared" si="0"/>
        <v>45927</v>
      </c>
      <c r="AC5" s="67">
        <f t="shared" si="0"/>
        <v>45928</v>
      </c>
      <c r="AD5" s="65">
        <f>AC5+1</f>
        <v>45929</v>
      </c>
      <c r="AE5" s="66">
        <f>AD5+1</f>
        <v>45930</v>
      </c>
      <c r="AF5" s="66">
        <f t="shared" si="0"/>
        <v>45931</v>
      </c>
      <c r="AG5" s="66">
        <f t="shared" si="0"/>
        <v>45932</v>
      </c>
      <c r="AH5" s="66">
        <f t="shared" si="0"/>
        <v>45933</v>
      </c>
      <c r="AI5" s="66">
        <f t="shared" si="0"/>
        <v>45934</v>
      </c>
      <c r="AJ5" s="67">
        <f t="shared" si="0"/>
        <v>45935</v>
      </c>
      <c r="AK5" s="65">
        <f>AJ5+1</f>
        <v>45936</v>
      </c>
      <c r="AL5" s="66">
        <f>AK5+1</f>
        <v>45937</v>
      </c>
      <c r="AM5" s="66">
        <f t="shared" si="0"/>
        <v>45938</v>
      </c>
      <c r="AN5" s="66">
        <f t="shared" si="0"/>
        <v>45939</v>
      </c>
      <c r="AO5" s="66">
        <f t="shared" si="0"/>
        <v>45940</v>
      </c>
      <c r="AP5" s="66">
        <f t="shared" si="0"/>
        <v>45941</v>
      </c>
      <c r="AQ5" s="67">
        <f t="shared" si="0"/>
        <v>45942</v>
      </c>
      <c r="AR5" s="65">
        <f>AQ5+1</f>
        <v>45943</v>
      </c>
      <c r="AS5" s="66">
        <f>AR5+1</f>
        <v>45944</v>
      </c>
      <c r="AT5" s="66">
        <f t="shared" si="0"/>
        <v>45945</v>
      </c>
      <c r="AU5" s="66">
        <f t="shared" si="0"/>
        <v>45946</v>
      </c>
      <c r="AV5" s="66">
        <f t="shared" si="0"/>
        <v>45947</v>
      </c>
      <c r="AW5" s="66">
        <f t="shared" si="0"/>
        <v>45948</v>
      </c>
      <c r="AX5" s="67">
        <f t="shared" si="0"/>
        <v>45949</v>
      </c>
      <c r="AY5" s="65">
        <f>AX5+1</f>
        <v>45950</v>
      </c>
      <c r="AZ5" s="66">
        <f>AY5+1</f>
        <v>45951</v>
      </c>
      <c r="BA5" s="66">
        <f t="shared" ref="BA5:BE5" si="1">AZ5+1</f>
        <v>45952</v>
      </c>
      <c r="BB5" s="66">
        <f t="shared" si="1"/>
        <v>45953</v>
      </c>
      <c r="BC5" s="66">
        <f t="shared" si="1"/>
        <v>45954</v>
      </c>
      <c r="BD5" s="66">
        <f t="shared" si="1"/>
        <v>45955</v>
      </c>
      <c r="BE5" s="67">
        <f t="shared" si="1"/>
        <v>45956</v>
      </c>
      <c r="BF5" s="65">
        <f>BE5+1</f>
        <v>45957</v>
      </c>
      <c r="BG5" s="66">
        <f>BF5+1</f>
        <v>45958</v>
      </c>
      <c r="BH5" s="66">
        <f t="shared" ref="BH5:BL5" si="2">BG5+1</f>
        <v>45959</v>
      </c>
      <c r="BI5" s="66">
        <f t="shared" si="2"/>
        <v>45960</v>
      </c>
      <c r="BJ5" s="66">
        <f t="shared" si="2"/>
        <v>45961</v>
      </c>
      <c r="BK5" s="66">
        <f t="shared" si="2"/>
        <v>45962</v>
      </c>
      <c r="BL5" s="67">
        <f t="shared" si="2"/>
        <v>45963</v>
      </c>
    </row>
    <row r="6" spans="1:64" ht="30" customHeight="1" thickBot="1" x14ac:dyDescent="0.3">
      <c r="A6" s="36" t="s">
        <v>5</v>
      </c>
      <c r="B6" s="8" t="s">
        <v>14</v>
      </c>
      <c r="C6" s="9" t="s">
        <v>23</v>
      </c>
      <c r="D6" s="9" t="s">
        <v>24</v>
      </c>
      <c r="E6" s="9" t="s">
        <v>25</v>
      </c>
      <c r="F6" s="9" t="s">
        <v>27</v>
      </c>
      <c r="G6" s="9"/>
      <c r="H6" s="9" t="s">
        <v>28</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6" t="s">
        <v>7</v>
      </c>
      <c r="B8" s="15" t="s">
        <v>31</v>
      </c>
      <c r="C8" s="40"/>
      <c r="D8" s="16"/>
      <c r="E8" s="50"/>
      <c r="F8" s="51"/>
      <c r="G8" s="14"/>
      <c r="H8" s="14" t="str">
        <f t="shared" ref="H8:H35"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6" t="s">
        <v>8</v>
      </c>
      <c r="B9" s="42" t="s">
        <v>35</v>
      </c>
      <c r="C9" s="75" t="s">
        <v>42</v>
      </c>
      <c r="D9" s="17">
        <v>1</v>
      </c>
      <c r="E9" s="52">
        <f>Inicio_del_proyecto</f>
        <v>45911</v>
      </c>
      <c r="F9" s="52">
        <f>E9+1</f>
        <v>45912</v>
      </c>
      <c r="G9" s="14"/>
      <c r="H9" s="14">
        <f t="shared" si="6"/>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6" t="s">
        <v>9</v>
      </c>
      <c r="B10" s="42" t="s">
        <v>34</v>
      </c>
      <c r="C10" s="75" t="s">
        <v>43</v>
      </c>
      <c r="D10" s="17">
        <v>1</v>
      </c>
      <c r="E10" s="52">
        <f>F9</f>
        <v>45912</v>
      </c>
      <c r="F10" s="52">
        <f>E10+2</f>
        <v>45914</v>
      </c>
      <c r="G10" s="14"/>
      <c r="H10" s="14">
        <f t="shared"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5"/>
      <c r="B11" s="42" t="s">
        <v>33</v>
      </c>
      <c r="C11" s="75" t="s">
        <v>44</v>
      </c>
      <c r="D11" s="17">
        <v>1</v>
      </c>
      <c r="E11" s="52">
        <f>F9</f>
        <v>45912</v>
      </c>
      <c r="F11" s="52">
        <f>E11+2</f>
        <v>45914</v>
      </c>
      <c r="G11" s="14"/>
      <c r="H11" s="14">
        <f t="shared" si="6"/>
        <v>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35"/>
      <c r="B12" s="42" t="s">
        <v>32</v>
      </c>
      <c r="C12" s="75" t="s">
        <v>45</v>
      </c>
      <c r="D12" s="17">
        <v>1</v>
      </c>
      <c r="E12" s="52">
        <f>F11</f>
        <v>45914</v>
      </c>
      <c r="F12" s="52">
        <f>E12+4</f>
        <v>45918</v>
      </c>
      <c r="G12" s="14"/>
      <c r="H12" s="14">
        <f t="shared" si="6"/>
        <v>5</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35"/>
      <c r="B13" s="42" t="s">
        <v>36</v>
      </c>
      <c r="C13" s="75" t="s">
        <v>46</v>
      </c>
      <c r="D13" s="17">
        <v>1</v>
      </c>
      <c r="E13" s="52">
        <f>F11</f>
        <v>45914</v>
      </c>
      <c r="F13" s="52">
        <f>E13+2</f>
        <v>45916</v>
      </c>
      <c r="G13" s="14"/>
      <c r="H13" s="14"/>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c r="B14" s="42" t="s">
        <v>37</v>
      </c>
      <c r="C14" s="75" t="s">
        <v>47</v>
      </c>
      <c r="D14" s="17">
        <v>1</v>
      </c>
      <c r="E14" s="52">
        <f>E10+1</f>
        <v>45913</v>
      </c>
      <c r="F14" s="52">
        <f>E14+5</f>
        <v>45918</v>
      </c>
      <c r="G14" s="14"/>
      <c r="H14" s="14">
        <f t="shared" si="6"/>
        <v>6</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6" t="s">
        <v>10</v>
      </c>
      <c r="B15" s="18" t="s">
        <v>48</v>
      </c>
      <c r="C15" s="76"/>
      <c r="D15" s="19"/>
      <c r="E15" s="53"/>
      <c r="F15" s="54"/>
      <c r="G15" s="14"/>
      <c r="H15" s="14" t="str">
        <f t="shared" si="6"/>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6"/>
      <c r="B16" s="43" t="s">
        <v>38</v>
      </c>
      <c r="C16" s="77" t="s">
        <v>46</v>
      </c>
      <c r="D16" s="20">
        <v>1</v>
      </c>
      <c r="E16" s="55">
        <f>F14</f>
        <v>45918</v>
      </c>
      <c r="F16" s="55">
        <f>E16+3</f>
        <v>45921</v>
      </c>
      <c r="G16" s="14"/>
      <c r="H16" s="14">
        <f t="shared" si="6"/>
        <v>4</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43" t="s">
        <v>38</v>
      </c>
      <c r="C17" s="77" t="s">
        <v>47</v>
      </c>
      <c r="D17" s="20">
        <v>1</v>
      </c>
      <c r="E17" s="55">
        <f>F14</f>
        <v>45918</v>
      </c>
      <c r="F17" s="55">
        <f>E17+3</f>
        <v>45921</v>
      </c>
      <c r="G17" s="14"/>
      <c r="H17" s="14">
        <f t="shared" si="6"/>
        <v>4</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c r="B18" s="43" t="s">
        <v>39</v>
      </c>
      <c r="C18" s="77" t="s">
        <v>42</v>
      </c>
      <c r="D18" s="20">
        <v>0.5</v>
      </c>
      <c r="E18" s="55">
        <f>F17</f>
        <v>45921</v>
      </c>
      <c r="F18" s="55">
        <f>E18+3</f>
        <v>45924</v>
      </c>
      <c r="G18" s="14"/>
      <c r="H18" s="14">
        <f t="shared" si="6"/>
        <v>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5"/>
      <c r="B19" s="43" t="s">
        <v>39</v>
      </c>
      <c r="C19" s="77" t="s">
        <v>45</v>
      </c>
      <c r="D19" s="20">
        <v>0.5</v>
      </c>
      <c r="E19" s="55">
        <f>F17</f>
        <v>45921</v>
      </c>
      <c r="F19" s="55">
        <f>E18+3</f>
        <v>45924</v>
      </c>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43" t="s">
        <v>40</v>
      </c>
      <c r="C20" s="77" t="s">
        <v>44</v>
      </c>
      <c r="D20" s="20">
        <v>0</v>
      </c>
      <c r="E20" s="55">
        <f>F19</f>
        <v>45924</v>
      </c>
      <c r="F20" s="55">
        <f>E20+1</f>
        <v>45925</v>
      </c>
      <c r="G20" s="14"/>
      <c r="H20" s="14">
        <f t="shared" si="6"/>
        <v>2</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5"/>
      <c r="B21" s="43" t="s">
        <v>41</v>
      </c>
      <c r="C21" s="77" t="s">
        <v>43</v>
      </c>
      <c r="D21" s="20">
        <v>0</v>
      </c>
      <c r="E21" s="55">
        <f>E20</f>
        <v>45924</v>
      </c>
      <c r="F21" s="55">
        <f>E21+1</f>
        <v>45925</v>
      </c>
      <c r="G21" s="14"/>
      <c r="H21" s="14">
        <f t="shared" si="6"/>
        <v>2</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35" t="s">
        <v>11</v>
      </c>
      <c r="B22" s="21" t="s">
        <v>49</v>
      </c>
      <c r="C22" s="78"/>
      <c r="D22" s="22"/>
      <c r="E22" s="56"/>
      <c r="F22" s="57"/>
      <c r="G22" s="14"/>
      <c r="H22" s="14"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35"/>
      <c r="B23" s="44" t="s">
        <v>15</v>
      </c>
      <c r="C23" s="79"/>
      <c r="D23" s="23"/>
      <c r="E23" s="58" t="s">
        <v>26</v>
      </c>
      <c r="F23" s="58" t="s">
        <v>26</v>
      </c>
      <c r="G23" s="14"/>
      <c r="H23" s="14" t="e">
        <f t="shared" si="6"/>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35"/>
      <c r="B24" s="44" t="s">
        <v>16</v>
      </c>
      <c r="C24" s="79"/>
      <c r="D24" s="23"/>
      <c r="E24" s="58" t="s">
        <v>26</v>
      </c>
      <c r="F24" s="58" t="s">
        <v>26</v>
      </c>
      <c r="G24" s="14"/>
      <c r="H24" s="14" t="e">
        <f t="shared" si="6"/>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5"/>
      <c r="B25" s="44" t="s">
        <v>17</v>
      </c>
      <c r="C25" s="79"/>
      <c r="D25" s="23"/>
      <c r="E25" s="58" t="s">
        <v>26</v>
      </c>
      <c r="F25" s="58" t="s">
        <v>26</v>
      </c>
      <c r="G25" s="14"/>
      <c r="H25" s="14" t="e">
        <f t="shared" si="6"/>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c r="B26" s="44" t="s">
        <v>18</v>
      </c>
      <c r="C26" s="79"/>
      <c r="D26" s="23"/>
      <c r="E26" s="58" t="s">
        <v>26</v>
      </c>
      <c r="F26" s="58" t="s">
        <v>26</v>
      </c>
      <c r="G26" s="14"/>
      <c r="H26" s="14" t="e">
        <f t="shared" si="6"/>
        <v>#VALUE!</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44" t="s">
        <v>19</v>
      </c>
      <c r="C27" s="79"/>
      <c r="D27" s="23"/>
      <c r="E27" s="58" t="s">
        <v>26</v>
      </c>
      <c r="F27" s="58" t="s">
        <v>26</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5" t="s">
        <v>11</v>
      </c>
      <c r="B28" s="24" t="s">
        <v>50</v>
      </c>
      <c r="C28" s="80"/>
      <c r="D28" s="25"/>
      <c r="E28" s="59"/>
      <c r="F28" s="60"/>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5"/>
      <c r="B29" s="45" t="s">
        <v>15</v>
      </c>
      <c r="C29" s="81"/>
      <c r="D29" s="26"/>
      <c r="E29" s="61" t="s">
        <v>26</v>
      </c>
      <c r="F29" s="61" t="s">
        <v>26</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35"/>
      <c r="B30" s="45" t="s">
        <v>16</v>
      </c>
      <c r="C30" s="81"/>
      <c r="D30" s="26"/>
      <c r="E30" s="61" t="s">
        <v>26</v>
      </c>
      <c r="F30" s="61" t="s">
        <v>26</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5"/>
      <c r="B31" s="45" t="s">
        <v>17</v>
      </c>
      <c r="C31" s="81"/>
      <c r="D31" s="26"/>
      <c r="E31" s="61" t="s">
        <v>26</v>
      </c>
      <c r="F31" s="61" t="s">
        <v>26</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35"/>
      <c r="B32" s="45" t="s">
        <v>18</v>
      </c>
      <c r="C32" s="81"/>
      <c r="D32" s="26"/>
      <c r="E32" s="61" t="s">
        <v>26</v>
      </c>
      <c r="F32" s="61" t="s">
        <v>26</v>
      </c>
      <c r="G32" s="14"/>
      <c r="H32" s="14" t="e">
        <f t="shared" si="6"/>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35"/>
      <c r="B33" s="45" t="s">
        <v>19</v>
      </c>
      <c r="C33" s="81"/>
      <c r="D33" s="26"/>
      <c r="E33" s="61" t="s">
        <v>26</v>
      </c>
      <c r="F33" s="61" t="s">
        <v>26</v>
      </c>
      <c r="G33" s="14"/>
      <c r="H33" s="14" t="e">
        <f t="shared" si="6"/>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35" t="s">
        <v>12</v>
      </c>
      <c r="B34" s="46"/>
      <c r="C34" s="41"/>
      <c r="D34" s="13"/>
      <c r="E34" s="62"/>
      <c r="F34" s="62"/>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36" t="s">
        <v>13</v>
      </c>
      <c r="B35" s="27" t="s">
        <v>20</v>
      </c>
      <c r="C35" s="28"/>
      <c r="D35" s="29"/>
      <c r="E35" s="63"/>
      <c r="F35" s="64"/>
      <c r="G35" s="30"/>
      <c r="H35" s="30" t="str">
        <f t="shared" si="6"/>
        <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row>
    <row r="36" spans="1:64" ht="30" customHeight="1" x14ac:dyDescent="0.25">
      <c r="G36" s="6"/>
    </row>
    <row r="37" spans="1:64" ht="30" customHeight="1" x14ac:dyDescent="0.25">
      <c r="C37" s="11"/>
      <c r="F37" s="37"/>
    </row>
    <row r="38" spans="1:64" ht="30" customHeight="1" x14ac:dyDescent="0.25">
      <c r="C38" s="12"/>
    </row>
  </sheetData>
  <mergeCells count="12">
    <mergeCell ref="B2:B4"/>
    <mergeCell ref="BF4:BL4"/>
    <mergeCell ref="E3:F3"/>
    <mergeCell ref="I4:O4"/>
    <mergeCell ref="P4:V4"/>
    <mergeCell ref="W4:AC4"/>
    <mergeCell ref="AD4:AJ4"/>
    <mergeCell ref="C3:D3"/>
    <mergeCell ref="C4:D4"/>
    <mergeCell ref="AK4:AQ4"/>
    <mergeCell ref="AR4:AX4"/>
    <mergeCell ref="AY4:BE4"/>
  </mergeCells>
  <phoneticPr fontId="32" type="noConversion"/>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2">
    <dataValidation type="whole" operator="greaterThanOrEqual" allowBlank="1" showInputMessage="1" promptTitle="Mostrar semana" prompt="Al cambiar este número, se desplazará la vista del diagrama de Gantt." sqref="E4" xr:uid="{00000000-0002-0000-0000-000000000000}">
      <formula1>1</formula1>
    </dataValidation>
    <dataValidation type="list" allowBlank="1" showInputMessage="1" showErrorMessage="1" sqref="C9:C14 C16:C21 C23:C27 C29:C33" xr:uid="{5A9984CC-7EBE-4F55-B55D-36C3FFFA37C0}">
      <formula1>"MTRO. ISRAEL VIVEROS TORRES, MTRA. ASUNCIÓN DEL ROSARIO CORDERO GARCÍA, MTRO. LUIS ÁNGEL MEDINA RODRÍGUEZ, MTRO. ALEJANDRO SAÚL BAÑOS VEGA, MTRA. ADELINA MARTÍNEZ NIETO, MTRO. FEDERICO ARMANDO ARIAS ZAMBRANO"</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Gantt</vt:lpstr>
      <vt:lpstr>Inicio_del_proyecto</vt:lpstr>
      <vt:lpstr>Semana_para_mostrar</vt:lpstr>
      <vt:lpstr>Gantt!task_end</vt:lpstr>
      <vt:lpstr>Gantt!task_progress</vt:lpstr>
      <vt:lpstr>Gantt!task_start</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2025-09-22T01:27:53Z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