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0B49E750-C281-4E40-8F1A-61C9BD4D7015}" xr6:coauthVersionLast="47" xr6:coauthVersionMax="47" xr10:uidLastSave="{00000000-0000-0000-0000-000000000000}"/>
  <bookViews>
    <workbookView xWindow="20370" yWindow="-120" windowWidth="21840" windowHeight="13140" xr2:uid="{00000000-000D-0000-FFFF-FFFF00000000}"/>
  </bookViews>
  <sheets>
    <sheet name="Gantt" sheetId="11" r:id="rId1"/>
  </sheets>
  <definedNames>
    <definedName name="hoy" localSheetId="0">TODAY()</definedName>
    <definedName name="Inicio_del_proyecto">Gantt!$E$3</definedName>
    <definedName name="Semana_para_mostrar">Gantt!$E$4</definedName>
    <definedName name="task_end" localSheetId="0">Gantt!$F1</definedName>
    <definedName name="task_progress" localSheetId="0">Gantt!$D1</definedName>
    <definedName name="task_start" localSheetId="0">Gantt!$E1</definedName>
    <definedName name="_xlnm.Print_Titles" localSheetId="0">Gantt!$4:$6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1" l="1"/>
  <c r="E10" i="11"/>
  <c r="F10" i="11" s="1"/>
  <c r="E11" i="11" s="1"/>
  <c r="H7" i="11"/>
  <c r="E9" i="11" l="1"/>
  <c r="E8" i="11" s="1"/>
  <c r="I5" i="11" l="1"/>
  <c r="H57" i="11"/>
  <c r="H56" i="11"/>
  <c r="F13" i="11" l="1"/>
  <c r="E14" i="11" s="1"/>
  <c r="F14" i="11" s="1"/>
  <c r="I6" i="11"/>
  <c r="F8" i="11" l="1"/>
  <c r="H8" i="11" s="1"/>
  <c r="E16" i="11"/>
  <c r="H14" i="11"/>
  <c r="H9" i="11"/>
  <c r="E12" i="11"/>
  <c r="J5" i="11"/>
  <c r="K5" i="11" s="1"/>
  <c r="L5" i="11" s="1"/>
  <c r="M5" i="11" s="1"/>
  <c r="N5" i="11" s="1"/>
  <c r="O5" i="11" s="1"/>
  <c r="P5" i="11" s="1"/>
  <c r="I4" i="11"/>
  <c r="E15" i="11" l="1"/>
  <c r="F16" i="11"/>
  <c r="E17" i="11" s="1"/>
  <c r="F17" i="11" s="1"/>
  <c r="E18" i="11" s="1"/>
  <c r="F18" i="11" s="1"/>
  <c r="E19" i="11" s="1"/>
  <c r="F19" i="11" s="1"/>
  <c r="E20" i="11" s="1"/>
  <c r="F20" i="11" s="1"/>
  <c r="E21" i="11" s="1"/>
  <c r="F21" i="11" s="1"/>
  <c r="H11" i="11"/>
  <c r="H12" i="11"/>
  <c r="P4" i="11"/>
  <c r="Q5" i="11"/>
  <c r="R5" i="11" s="1"/>
  <c r="S5" i="11" s="1"/>
  <c r="T5" i="11" s="1"/>
  <c r="U5" i="11" s="1"/>
  <c r="V5" i="11" s="1"/>
  <c r="W5" i="11" s="1"/>
  <c r="J6" i="11"/>
  <c r="E23" i="11" l="1"/>
  <c r="F15" i="11"/>
  <c r="H15" i="11"/>
  <c r="H17" i="11"/>
  <c r="H10" i="11"/>
  <c r="H16" i="11"/>
  <c r="W4" i="11"/>
  <c r="X5" i="11"/>
  <c r="Y5" i="11" s="1"/>
  <c r="Z5" i="11" s="1"/>
  <c r="AA5" i="11" s="1"/>
  <c r="AB5" i="11" s="1"/>
  <c r="AC5" i="11" s="1"/>
  <c r="AD5" i="11" s="1"/>
  <c r="K6" i="11"/>
  <c r="E22" i="11" l="1"/>
  <c r="F23" i="11"/>
  <c r="E24" i="11" s="1"/>
  <c r="H23" i="11"/>
  <c r="E45" i="11"/>
  <c r="H18" i="11"/>
  <c r="H20" i="11"/>
  <c r="AE5" i="11"/>
  <c r="AF5" i="11" s="1"/>
  <c r="AG5" i="11" s="1"/>
  <c r="AH5" i="11" s="1"/>
  <c r="AI5" i="11" s="1"/>
  <c r="AJ5" i="11" s="1"/>
  <c r="AD4" i="11"/>
  <c r="L6" i="11"/>
  <c r="F24" i="11" l="1"/>
  <c r="E25" i="11" s="1"/>
  <c r="F40" i="11"/>
  <c r="E47" i="11"/>
  <c r="H21" i="11"/>
  <c r="AK5" i="11"/>
  <c r="AL5" i="11" s="1"/>
  <c r="AM5" i="11" s="1"/>
  <c r="AN5" i="11" s="1"/>
  <c r="AO5" i="11" s="1"/>
  <c r="AP5" i="11" s="1"/>
  <c r="AQ5" i="11" s="1"/>
  <c r="M6" i="11"/>
  <c r="F25" i="11" l="1"/>
  <c r="E26" i="11" s="1"/>
  <c r="E46" i="11"/>
  <c r="F47" i="11"/>
  <c r="E48" i="11" s="1"/>
  <c r="F48" i="11" s="1"/>
  <c r="E49" i="11" s="1"/>
  <c r="F49" i="11" s="1"/>
  <c r="E50" i="11" s="1"/>
  <c r="F50" i="11" s="1"/>
  <c r="H24" i="11"/>
  <c r="AR5" i="11"/>
  <c r="AS5" i="11" s="1"/>
  <c r="AK4" i="11"/>
  <c r="N6" i="11"/>
  <c r="H25" i="11" l="1"/>
  <c r="E52" i="11"/>
  <c r="F46" i="11"/>
  <c r="F26" i="11"/>
  <c r="E27" i="11" s="1"/>
  <c r="H26" i="11"/>
  <c r="AT5" i="11"/>
  <c r="AS6" i="11"/>
  <c r="AR4" i="11"/>
  <c r="O6" i="11"/>
  <c r="F27" i="11" l="1"/>
  <c r="H27" i="11" s="1"/>
  <c r="E51" i="11"/>
  <c r="F52" i="11"/>
  <c r="E53" i="11" s="1"/>
  <c r="F53" i="11" s="1"/>
  <c r="E54" i="11" s="1"/>
  <c r="F54" i="11" s="1"/>
  <c r="E55" i="11" s="1"/>
  <c r="F55" i="11" s="1"/>
  <c r="F51" i="11" s="1"/>
  <c r="AT6" i="11"/>
  <c r="F22" i="11" l="1"/>
  <c r="H22" i="11" s="1"/>
  <c r="E29" i="11"/>
  <c r="P6" i="11"/>
  <c r="F29" i="11" l="1"/>
  <c r="E30" i="11" s="1"/>
  <c r="E28" i="11"/>
  <c r="H29" i="11"/>
  <c r="R6" i="11"/>
  <c r="F30" i="11" l="1"/>
  <c r="E31" i="11" s="1"/>
  <c r="S6" i="1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H30" i="11" l="1"/>
  <c r="F31" i="11"/>
  <c r="E32" i="11" s="1"/>
  <c r="AW5" i="11"/>
  <c r="AX5" i="11" s="1"/>
  <c r="AV6" i="11"/>
  <c r="AU6" i="11"/>
  <c r="H31" i="11" l="1"/>
  <c r="F32" i="11"/>
  <c r="E33" i="11" s="1"/>
  <c r="H32" i="11"/>
  <c r="AW6" i="11"/>
  <c r="AY5" i="11"/>
  <c r="F33" i="11" l="1"/>
  <c r="H33" i="11"/>
  <c r="AZ5" i="11"/>
  <c r="AY6" i="11"/>
  <c r="AY4" i="11"/>
  <c r="AX6" i="11" s="1"/>
  <c r="F28" i="11" l="1"/>
  <c r="H28" i="11" s="1"/>
  <c r="E35" i="11"/>
  <c r="BA5" i="11"/>
  <c r="AZ6" i="11"/>
  <c r="F35" i="11" l="1"/>
  <c r="E36" i="11" s="1"/>
  <c r="F36" i="11" s="1"/>
  <c r="E37" i="11" s="1"/>
  <c r="F37" i="11" s="1"/>
  <c r="E38" i="11" s="1"/>
  <c r="F38" i="11" s="1"/>
  <c r="E39" i="11" s="1"/>
  <c r="F39" i="11" s="1"/>
  <c r="E34" i="11"/>
  <c r="BB5" i="11"/>
  <c r="BA6" i="11"/>
  <c r="F34" i="11" l="1"/>
  <c r="E41" i="11"/>
  <c r="BB6" i="11"/>
  <c r="BC5" i="11"/>
  <c r="F41" i="11" l="1"/>
  <c r="E42" i="11" s="1"/>
  <c r="F42" i="11" s="1"/>
  <c r="E40" i="11"/>
  <c r="BD5" i="11"/>
  <c r="BC6" i="11"/>
  <c r="BE5" i="11" l="1"/>
  <c r="BD6" i="11"/>
  <c r="BF5" i="11" l="1"/>
  <c r="BF4" i="11" l="1"/>
  <c r="BE6" i="11" s="1"/>
  <c r="BF6" i="11"/>
  <c r="BG5" i="11"/>
  <c r="BG6" i="11" l="1"/>
  <c r="BH5" i="11"/>
  <c r="BI5" i="11" l="1"/>
  <c r="BH6" i="11"/>
  <c r="BJ5" i="11" l="1"/>
  <c r="BI6" i="11"/>
  <c r="BK5" i="11" l="1"/>
  <c r="BJ6" i="11"/>
  <c r="BL5" i="11" l="1"/>
  <c r="BK6" i="11"/>
  <c r="BL6" i="11" l="1"/>
  <c r="BM5" i="11"/>
  <c r="BM6" i="11" l="1"/>
  <c r="BM4" i="11"/>
  <c r="BN5" i="11"/>
  <c r="BO5" i="11" l="1"/>
  <c r="BN6" i="11"/>
  <c r="BO6" i="11" l="1"/>
  <c r="BP5" i="11"/>
  <c r="BP6" i="11" l="1"/>
  <c r="BQ5" i="11"/>
  <c r="BR5" i="11" l="1"/>
  <c r="BQ6" i="11"/>
  <c r="BR6" i="11" l="1"/>
  <c r="BS5" i="11"/>
  <c r="BS6" i="11" l="1"/>
  <c r="BT5" i="11"/>
  <c r="BU5" i="11" l="1"/>
  <c r="BT4" i="11"/>
  <c r="BT6" i="11"/>
  <c r="BU6" i="11" l="1"/>
  <c r="BV5" i="11"/>
  <c r="BV6" i="11" l="1"/>
  <c r="BW5" i="11"/>
  <c r="BW6" i="11" l="1"/>
  <c r="BX5" i="11"/>
  <c r="BY5" i="11" l="1"/>
  <c r="BX6" i="11"/>
  <c r="BY6" i="11" l="1"/>
  <c r="BZ5" i="11"/>
  <c r="CA5" i="11" l="1"/>
  <c r="BZ6" i="11"/>
  <c r="CA4" i="11" l="1"/>
  <c r="CB5" i="11"/>
  <c r="CA6" i="11"/>
  <c r="CB6" i="11" l="1"/>
  <c r="CC5" i="11"/>
  <c r="CC6" i="11" l="1"/>
  <c r="CD5" i="11"/>
  <c r="CD6" i="11" l="1"/>
  <c r="CE5" i="11"/>
  <c r="CF5" i="11" l="1"/>
  <c r="CE6" i="11"/>
  <c r="CF6" i="11" l="1"/>
  <c r="CG5" i="11"/>
  <c r="CH5" i="11" l="1"/>
  <c r="CG6" i="11"/>
  <c r="CH4" i="11" l="1"/>
  <c r="CI5" i="11"/>
  <c r="CH6" i="11"/>
  <c r="CJ5" i="11" l="1"/>
  <c r="CI6" i="11"/>
  <c r="CJ6" i="11" l="1"/>
  <c r="CK5" i="11"/>
  <c r="CK6" i="11" l="1"/>
  <c r="CL5" i="11"/>
  <c r="CL6" i="11" l="1"/>
  <c r="CM5" i="11"/>
  <c r="CN5" i="11" l="1"/>
  <c r="CM6" i="11"/>
  <c r="CO5" i="11" l="1"/>
  <c r="CN6" i="11"/>
  <c r="CP5" i="11" l="1"/>
  <c r="CO4" i="11"/>
  <c r="CO6" i="11"/>
  <c r="CQ5" i="11" l="1"/>
  <c r="CP6" i="11"/>
  <c r="CR5" i="11" l="1"/>
  <c r="CQ6" i="11"/>
  <c r="CS5" i="11" l="1"/>
  <c r="CR6" i="11"/>
  <c r="CS6" i="11" l="1"/>
  <c r="CT5" i="11"/>
  <c r="CT6" i="11" l="1"/>
  <c r="CU5" i="11"/>
  <c r="CU6" i="11" l="1"/>
  <c r="CV5" i="11"/>
  <c r="CV4" i="11" l="1"/>
  <c r="CW5" i="11"/>
  <c r="CV6" i="11"/>
  <c r="CW6" i="11" l="1"/>
  <c r="CX5" i="11"/>
  <c r="CX6" i="11" l="1"/>
  <c r="CY5" i="11"/>
  <c r="CY6" i="11" l="1"/>
  <c r="CZ5" i="11"/>
  <c r="CZ6" i="11" l="1"/>
  <c r="DA5" i="11"/>
  <c r="DB5" i="11" l="1"/>
  <c r="DA6" i="11"/>
  <c r="DB6" i="11" l="1"/>
  <c r="DC5" i="11"/>
  <c r="DD5" i="11" l="1"/>
  <c r="DC6" i="11"/>
  <c r="DC4" i="11"/>
  <c r="DE5" i="11" l="1"/>
  <c r="DD6" i="11"/>
  <c r="DE6" i="11" l="1"/>
  <c r="DF5" i="11"/>
  <c r="DG5" i="11" l="1"/>
  <c r="DF6" i="11"/>
  <c r="DG6" i="11" l="1"/>
  <c r="DH5" i="11"/>
  <c r="DI5" i="11" l="1"/>
  <c r="DH6" i="11"/>
  <c r="DI6" i="11" l="1"/>
  <c r="DJ5" i="11"/>
  <c r="DK5" i="11" l="1"/>
  <c r="DJ6" i="11"/>
  <c r="DJ4" i="11"/>
  <c r="DL5" i="11" l="1"/>
  <c r="DK6" i="11"/>
  <c r="DL6" i="11" l="1"/>
  <c r="DM5" i="11"/>
  <c r="DM6" i="11" l="1"/>
  <c r="DN5" i="11"/>
  <c r="DO5" i="11" l="1"/>
  <c r="DN6" i="11"/>
  <c r="DP5" i="11" l="1"/>
  <c r="DO6" i="11"/>
  <c r="DQ5" i="11" l="1"/>
  <c r="DP6" i="11"/>
  <c r="DR5" i="11" l="1"/>
  <c r="DQ6" i="11"/>
  <c r="DQ4" i="11"/>
  <c r="DR6" i="11" l="1"/>
  <c r="DS5" i="11"/>
  <c r="DS6" i="11" l="1"/>
  <c r="DT5" i="11"/>
  <c r="DT6" i="11" l="1"/>
  <c r="DU5" i="11"/>
  <c r="DV5" i="11" l="1"/>
  <c r="DU6" i="11"/>
  <c r="DV6" i="11" l="1"/>
  <c r="DW5" i="11"/>
  <c r="DW6" i="11" l="1"/>
  <c r="DX5" i="11"/>
  <c r="DY5" i="11" l="1"/>
  <c r="DX6" i="11"/>
  <c r="DX4" i="11"/>
  <c r="DZ5" i="11" l="1"/>
  <c r="DY6" i="11"/>
  <c r="EA5" i="11" l="1"/>
  <c r="DZ6" i="11"/>
  <c r="EA6" i="11" l="1"/>
  <c r="EB5" i="11"/>
  <c r="EC5" i="11" l="1"/>
  <c r="EB6" i="11"/>
  <c r="ED5" i="11" l="1"/>
  <c r="EC6" i="11"/>
  <c r="EE5" i="11" l="1"/>
  <c r="ED6" i="11"/>
  <c r="EF5" i="11" l="1"/>
  <c r="EE4" i="11"/>
  <c r="EE6" i="11"/>
  <c r="EF6" i="11" l="1"/>
  <c r="EG5" i="11"/>
  <c r="EG6" i="11" l="1"/>
  <c r="EH5" i="11"/>
  <c r="EI5" i="11" l="1"/>
  <c r="EH6" i="11"/>
  <c r="EJ5" i="11" l="1"/>
  <c r="EI6" i="11"/>
  <c r="EK5" i="11" l="1"/>
  <c r="EJ6" i="11"/>
  <c r="EK6" i="11" l="1"/>
</calcChain>
</file>

<file path=xl/sharedStrings.xml><?xml version="1.0" encoding="utf-8"?>
<sst xmlns="http://schemas.openxmlformats.org/spreadsheetml/2006/main" count="96" uniqueCount="79">
  <si>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</si>
  <si>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</si>
  <si>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</si>
  <si>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</si>
  <si>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</si>
  <si>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</si>
  <si>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</si>
  <si>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</si>
  <si>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</si>
  <si>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</si>
  <si>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</si>
  <si>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</si>
  <si>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</si>
  <si>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</si>
  <si>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</si>
  <si>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</si>
  <si>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</si>
  <si>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</si>
  <si>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</si>
  <si>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</si>
  <si>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</si>
  <si>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</si>
  <si>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</si>
  <si>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MTRO. ISRAEL VIVEROS TORRES
MTRA. ASUNCIÓN DEL ROSARIO CORDERO GARCÍA
MTRO. LUIS ÁNGEL MEDINA RODRÍGUEZ
MTRO. ALEJANDRO SAÚL BAÑOS VEGA
MTRA. ADELINA MARTÍNEZ NIETO
MTRO. FEDERICO ARMANDO ARIAS ZAMBRANO</t>
  </si>
  <si>
    <t>MTRO. ALEJANDRO SAÚL BAÑOS VEGA</t>
  </si>
  <si>
    <t>MTRA. ASUNCIÓN DEL ROSARIO CORDERO GARCÍA</t>
  </si>
  <si>
    <t>MTRA. ADELINA MARTÍNEZ NIETO</t>
  </si>
  <si>
    <t>MTRO. FEDERICO ARMANDO ARIAS ZAMBRANO</t>
  </si>
  <si>
    <t>MTRO. ISRAEL VIVEROS TORRES</t>
  </si>
  <si>
    <t>MTRO. LUIS ÁNGEL MEDINA RODRÍGUEZ</t>
  </si>
  <si>
    <t>POTABILIZACIÓN DE EFLUENTES</t>
  </si>
  <si>
    <t>Revisión y análisis de requerimientos técnicos y funcionalidades del prototipo.</t>
  </si>
  <si>
    <t>SPRINT 1 Diseño CAD y simulación (2 semanas)</t>
  </si>
  <si>
    <t>Diseño preliminar en 2D (AutoCAD) para establecer dimensión general y layout del sistema</t>
  </si>
  <si>
    <t>Modelado 3D del prototipo en SolidWorks u otro software CAD para visualizar componentes y ensamblajes</t>
  </si>
  <si>
    <t>Simulación mecánica básica para validación de movimiento de partes móviles y mecanismos</t>
  </si>
  <si>
    <t>Simulación de transmisión electromecánica para verificar acoplamiento y torque requerido</t>
  </si>
  <si>
    <t>Revisión del diseño por el equipo y ajustes según retroalimentación.</t>
  </si>
  <si>
    <t>SPRINT 2 Fabricación (2 semanas)</t>
  </si>
  <si>
    <t>Preparación de planos detallados para fabricación.</t>
  </si>
  <si>
    <t>Selección y adquisición de materiales y componentes mecánicos.</t>
  </si>
  <si>
    <t>Corte, mecanizado y montaje de piezas del prototipo físico (estructura, agitador, sistemas de dosificación)</t>
  </si>
  <si>
    <t>Fabricación y ensamblado del filtro de plata coloidal y carbón activado</t>
  </si>
  <si>
    <t>Verificación dimensional y calidad de las piezas fabricadas.</t>
  </si>
  <si>
    <t>Prueba de ajuste y funcionamiento mecánico básico del prototipo ensamblado.</t>
  </si>
  <si>
    <t>Selección y prueba de sensores para medición (turbímetro TSW20M, sensor SEN0244)</t>
  </si>
  <si>
    <t>Diseño y montaje de circuito para adquisición de señales analógicas y conversión ADC</t>
  </si>
  <si>
    <t>SPRINT 3 Integración electrónica (1 semana)</t>
  </si>
  <si>
    <t>Integración del microcontrolador y conexión de actuadores electromecánicos (bombas, motores, lámpara UV)</t>
  </si>
  <si>
    <t>Ensayo de comunicación entre sensores y microcontrolador.</t>
  </si>
  <si>
    <t>Validación inicial de lectura de sensores con muestras de agua.</t>
  </si>
  <si>
    <t>SPRINT 4 Programación (2 semanas)</t>
  </si>
  <si>
    <t>Desarrollo del algoritmo de control embebido para automatización del ciclo de clarificación</t>
  </si>
  <si>
    <t>Implementación de secuencias para activación/desactivación de actuadores, control de tiempos y seguridad (prevención de trabajo en seco)</t>
  </si>
  <si>
    <t>Programación de conversión analógica a NTU y lógica para determinación del nivel de turbidez deseado</t>
  </si>
  <si>
    <t>Integración y pruebas unitarias del software con el hardware.</t>
  </si>
  <si>
    <t>Ajustes y refinamiento del software basado en resultados de pruebas preliminares.</t>
  </si>
  <si>
    <t>SPRINT 5 Pruebas de laboratorio (1 semana)</t>
  </si>
  <si>
    <t>Pruebas con muestras controladas de agua potable y agua con disoluciones de turbidez conocidas</t>
  </si>
  <si>
    <t>Validación de medición de turbidez y respuesta del sistema de control.</t>
  </si>
  <si>
    <t>Evaluación del desempeño de coagulación y clarificación, control de tiempos y parámetros físicos.</t>
  </si>
  <si>
    <t>Registro de datos y análisis comparativo con valores esperados.</t>
  </si>
  <si>
    <t>Detección y corrección de posibles fallos.</t>
  </si>
  <si>
    <t>SPRINT 6 Validación en campo (2 semanas)</t>
  </si>
  <si>
    <t>SPRINT 7 Modelado y simulación (1 semana)</t>
  </si>
  <si>
    <t>SPRINT 8 Documentación (1 semana)</t>
  </si>
  <si>
    <t>Instalación del prototipo en un sitio con efluentes contaminados reales.</t>
  </si>
  <si>
    <t>Monitoreo durante ciclos completos de clarificación bajo condiciones reales.</t>
  </si>
  <si>
    <t>Recolección de datos de parámetros de turbidez, tiempos y eficiencia</t>
  </si>
  <si>
    <t>Ajuste fino del sistema con base en retroalimentación del campo.</t>
  </si>
  <si>
    <t>Documentación de resultados y lecciones aprendidas.</t>
  </si>
  <si>
    <t>Actualización de modelos CAD y simulaciones con datos del prototipo real.</t>
  </si>
  <si>
    <t>Ajustes en diseño mecánico y eléctrico según resultados en campo y laboratorio.</t>
  </si>
  <si>
    <t>Simulación avanzada (análisis de elemento finito - FEA) para evaluación estructural y de esfuerzos con condiciones reales de operación</t>
  </si>
  <si>
    <t>Validación final de estabilidad y funcionalidad del sistema.</t>
  </si>
  <si>
    <t>Elaboración del reporte técnico y rescate de datos relevantes del proceso de desarrollo.</t>
  </si>
  <si>
    <t>Redacción y revisión del paper, incluyendo metodología, resultados y conclusiones</t>
  </si>
  <si>
    <t>Compilación de manual de uso y mantenimiento para el prototipo.</t>
  </si>
  <si>
    <t>Preparación de presentaciones o entregables de cierre.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</si>
</sst>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
      <sz val="8"/>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31" fillId="3" borderId="2" xfId="11" applyFont="1" applyFill="1">
      <alignment horizontal="center" vertical="center"/>
    </xf>
    <xf numFmtId="0" fontId="31" fillId="9" borderId="2" xfId="11" applyFont="1" applyFill="1">
      <alignment horizontal="center" vertical="center"/>
    </xf>
    <xf numFmtId="0" fontId="31" fillId="4" borderId="2" xfId="11" applyFont="1" applyFill="1">
      <alignment horizontal="center" vertical="center"/>
    </xf>
    <xf numFmtId="0" fontId="31" fillId="6" borderId="2" xfId="11" applyFont="1" applyFill="1">
      <alignment horizontal="center" vertical="center"/>
    </xf>
    <xf numFmtId="0" fontId="31" fillId="11" borderId="2" xfId="11" applyFont="1" applyFill="1">
      <alignment horizontal="center" vertical="center"/>
    </xf>
    <xf numFmtId="0" fontId="31" fillId="5" borderId="2" xfId="11" applyFont="1" applyFill="1">
      <alignment horizontal="center" vertical="center"/>
    </xf>
    <xf numFmtId="0" fontId="31" fillId="10" borderId="2" xfId="11" applyFont="1" applyFill="1">
      <alignment horizontal="center" vertical="center"/>
    </xf>
    <xf numFmtId="0" fontId="31" fillId="0" borderId="0" xfId="6" applyFont="1" applyAlignment="1">
      <alignment horizontal="left" wrapTex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lignment horizontal="center" vertical="center"/>
    </xf>
    <xf numFmtId="0" fontId="9" fillId="0" borderId="0" xfId="8" applyAlignment="1"/>
    <xf numFmtId="169" fontId="11" fillId="7" borderId="0" xfId="0" applyNumberFormat="1"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60"/>
  <sheetViews>
    <sheetView showGridLines="0" tabSelected="1" showRuler="0" view="pageBreakPreview" zoomScale="10" zoomScaleNormal="60" zoomScaleSheetLayoutView="10" zoomScalePageLayoutView="70" workbookViewId="0">
      <pane ySplit="6" topLeftCell="A8" activePane="bottomLeft" state="frozen"/>
      <selection pane="bottomLeft" activeCell="AD10" sqref="AD10"/>
    </sheetView>
  </sheetViews>
  <sheetFormatPr baseColWidth="10" defaultColWidth="9.140625" defaultRowHeight="30" customHeight="1" x14ac:dyDescent="0.25"/>
  <cols>
    <col min="1" max="1" width="2.7109375" style="35" customWidth="1"/>
    <col min="2" max="2" width="104.42578125" bestFit="1" customWidth="1"/>
    <col min="3" max="3" width="46.28515625" hidden="1" customWidth="1"/>
    <col min="4" max="4" width="22.140625" customWidth="1"/>
    <col min="5" max="5" width="10.42578125" style="5" customWidth="1"/>
    <col min="6" max="6" width="10.42578125" customWidth="1"/>
    <col min="7" max="7" width="3.140625" customWidth="1"/>
    <col min="8" max="8" width="6.140625" hidden="1" customWidth="1"/>
    <col min="9" max="141" width="3.85546875" customWidth="1"/>
  </cols>
  <sheetData>
    <row r="1" spans="1:141" ht="30" customHeight="1" x14ac:dyDescent="0.45">
      <c r="A1" s="36" t="s">
        <v>0</v>
      </c>
      <c r="B1" s="39" t="s">
        <v>30</v>
      </c>
      <c r="C1" s="1"/>
      <c r="D1" s="2"/>
      <c r="E1" s="4"/>
      <c r="F1" s="34"/>
      <c r="H1" s="2"/>
      <c r="I1" s="48"/>
    </row>
    <row r="2" spans="1:141" ht="16.5" customHeight="1" x14ac:dyDescent="0.25">
      <c r="A2" s="35" t="s">
        <v>1</v>
      </c>
      <c r="B2" s="75" t="s">
        <v>23</v>
      </c>
      <c r="I2" s="49"/>
    </row>
    <row r="3" spans="1:141" ht="30" customHeight="1" x14ac:dyDescent="0.25">
      <c r="A3" s="35" t="s">
        <v>2</v>
      </c>
      <c r="B3" s="75"/>
      <c r="C3" s="80"/>
      <c r="D3" s="80" t="s">
        <v>16</v>
      </c>
      <c r="E3" s="79">
        <v>45911</v>
      </c>
      <c r="F3" s="79"/>
    </row>
    <row r="4" spans="1:141" ht="30" customHeight="1" x14ac:dyDescent="0.25">
      <c r="A4" s="36" t="s">
        <v>3</v>
      </c>
      <c r="B4" s="75"/>
      <c r="C4" s="80"/>
      <c r="D4" s="80" t="s">
        <v>17</v>
      </c>
      <c r="E4" s="7">
        <v>1</v>
      </c>
      <c r="I4" s="76">
        <f>I5</f>
        <v>45908</v>
      </c>
      <c r="J4" s="77"/>
      <c r="K4" s="77"/>
      <c r="L4" s="77"/>
      <c r="M4" s="77"/>
      <c r="N4" s="77"/>
      <c r="O4" s="78"/>
      <c r="P4" s="76">
        <f>P5</f>
        <v>45915</v>
      </c>
      <c r="Q4" s="77"/>
      <c r="R4" s="77"/>
      <c r="S4" s="77"/>
      <c r="T4" s="77"/>
      <c r="U4" s="77"/>
      <c r="V4" s="78"/>
      <c r="W4" s="76">
        <f>W5</f>
        <v>45922</v>
      </c>
      <c r="X4" s="77"/>
      <c r="Y4" s="77"/>
      <c r="Z4" s="77"/>
      <c r="AA4" s="77"/>
      <c r="AB4" s="77"/>
      <c r="AC4" s="78"/>
      <c r="AD4" s="76">
        <f>AD5</f>
        <v>45929</v>
      </c>
      <c r="AE4" s="77"/>
      <c r="AF4" s="77"/>
      <c r="AG4" s="77"/>
      <c r="AH4" s="77"/>
      <c r="AI4" s="77"/>
      <c r="AJ4" s="78"/>
      <c r="AK4" s="76">
        <f>AK5</f>
        <v>45936</v>
      </c>
      <c r="AL4" s="77"/>
      <c r="AM4" s="77"/>
      <c r="AN4" s="77"/>
      <c r="AO4" s="77"/>
      <c r="AP4" s="77"/>
      <c r="AQ4" s="78"/>
      <c r="AR4" s="76">
        <f>AR5</f>
        <v>45943</v>
      </c>
      <c r="AS4" s="77"/>
      <c r="AT4" s="77"/>
      <c r="AU4" s="77"/>
      <c r="AV4" s="77"/>
      <c r="AW4" s="77"/>
      <c r="AX4" s="78"/>
      <c r="AY4" s="76">
        <f>AY5</f>
        <v>45950</v>
      </c>
      <c r="AZ4" s="77"/>
      <c r="BA4" s="77"/>
      <c r="BB4" s="77"/>
      <c r="BC4" s="77"/>
      <c r="BD4" s="77"/>
      <c r="BE4" s="78"/>
      <c r="BF4" s="76">
        <f>BF5</f>
        <v>45957</v>
      </c>
      <c r="BG4" s="77"/>
      <c r="BH4" s="77"/>
      <c r="BI4" s="77"/>
      <c r="BJ4" s="77"/>
      <c r="BK4" s="77"/>
      <c r="BL4" s="78"/>
      <c r="BM4" s="76">
        <f>BM5</f>
        <v>45964</v>
      </c>
      <c r="BN4" s="77"/>
      <c r="BO4" s="77"/>
      <c r="BP4" s="77"/>
      <c r="BQ4" s="77"/>
      <c r="BR4" s="77"/>
      <c r="BS4" s="78"/>
      <c r="BT4" s="76">
        <f t="shared" ref="BT4" si="0">BT5</f>
        <v>45971</v>
      </c>
      <c r="BU4" s="77"/>
      <c r="BV4" s="77"/>
      <c r="BW4" s="77"/>
      <c r="BX4" s="77"/>
      <c r="BY4" s="77"/>
      <c r="BZ4" s="78"/>
      <c r="CA4" s="76">
        <f t="shared" ref="CA4" si="1">CA5</f>
        <v>45978</v>
      </c>
      <c r="CB4" s="77"/>
      <c r="CC4" s="77"/>
      <c r="CD4" s="77"/>
      <c r="CE4" s="77"/>
      <c r="CF4" s="77"/>
      <c r="CG4" s="78"/>
      <c r="CH4" s="76">
        <f t="shared" ref="CH4" si="2">CH5</f>
        <v>45985</v>
      </c>
      <c r="CI4" s="77"/>
      <c r="CJ4" s="77"/>
      <c r="CK4" s="77"/>
      <c r="CL4" s="77"/>
      <c r="CM4" s="77"/>
      <c r="CN4" s="78"/>
      <c r="CO4" s="76">
        <f t="shared" ref="CO4" si="3">CO5</f>
        <v>45992</v>
      </c>
      <c r="CP4" s="77"/>
      <c r="CQ4" s="77"/>
      <c r="CR4" s="77"/>
      <c r="CS4" s="77"/>
      <c r="CT4" s="77"/>
      <c r="CU4" s="78"/>
      <c r="CV4" s="76">
        <f t="shared" ref="CV4" si="4">CV5</f>
        <v>45999</v>
      </c>
      <c r="CW4" s="77"/>
      <c r="CX4" s="77"/>
      <c r="CY4" s="77"/>
      <c r="CZ4" s="77"/>
      <c r="DA4" s="77"/>
      <c r="DB4" s="78"/>
      <c r="DC4" s="76">
        <f t="shared" ref="DC4" si="5">DC5</f>
        <v>46006</v>
      </c>
      <c r="DD4" s="77"/>
      <c r="DE4" s="77"/>
      <c r="DF4" s="77"/>
      <c r="DG4" s="77"/>
      <c r="DH4" s="77"/>
      <c r="DI4" s="78"/>
      <c r="DJ4" s="76">
        <f t="shared" ref="DJ4" si="6">DJ5</f>
        <v>46013</v>
      </c>
      <c r="DK4" s="77"/>
      <c r="DL4" s="77"/>
      <c r="DM4" s="77"/>
      <c r="DN4" s="77"/>
      <c r="DO4" s="77"/>
      <c r="DP4" s="78"/>
      <c r="DQ4" s="76">
        <f t="shared" ref="DQ4" si="7">DQ5</f>
        <v>46020</v>
      </c>
      <c r="DR4" s="77"/>
      <c r="DS4" s="77"/>
      <c r="DT4" s="77"/>
      <c r="DU4" s="77"/>
      <c r="DV4" s="77"/>
      <c r="DW4" s="78"/>
      <c r="DX4" s="76">
        <f t="shared" ref="DX4" si="8">DX5</f>
        <v>46027</v>
      </c>
      <c r="DY4" s="77"/>
      <c r="DZ4" s="77"/>
      <c r="EA4" s="77"/>
      <c r="EB4" s="77"/>
      <c r="EC4" s="77"/>
      <c r="ED4" s="78"/>
      <c r="EE4" s="76">
        <f t="shared" ref="EE4" si="9">EE5</f>
        <v>46034</v>
      </c>
      <c r="EF4" s="77"/>
      <c r="EG4" s="77"/>
      <c r="EH4" s="77"/>
      <c r="EI4" s="77"/>
      <c r="EJ4" s="77"/>
      <c r="EK4" s="78"/>
    </row>
    <row r="5" spans="1:141" ht="15" customHeight="1" x14ac:dyDescent="0.25">
      <c r="A5" s="36" t="s">
        <v>4</v>
      </c>
      <c r="B5" s="47"/>
      <c r="C5" s="47"/>
      <c r="D5" s="47"/>
      <c r="E5" s="47"/>
      <c r="F5" s="47"/>
      <c r="G5" s="47"/>
      <c r="I5" s="65">
        <f>Inicio_del_proyecto-WEEKDAY(Inicio_del_proyecto,1)+2+7*(Semana_para_mostrar-1)</f>
        <v>45908</v>
      </c>
      <c r="J5" s="66">
        <f>I5+1</f>
        <v>45909</v>
      </c>
      <c r="K5" s="66">
        <f t="shared" ref="K5:AX5" si="10">J5+1</f>
        <v>45910</v>
      </c>
      <c r="L5" s="66">
        <f t="shared" si="10"/>
        <v>45911</v>
      </c>
      <c r="M5" s="66">
        <f t="shared" si="10"/>
        <v>45912</v>
      </c>
      <c r="N5" s="66">
        <f t="shared" si="10"/>
        <v>45913</v>
      </c>
      <c r="O5" s="67">
        <f t="shared" si="10"/>
        <v>45914</v>
      </c>
      <c r="P5" s="65">
        <f>O5+1</f>
        <v>45915</v>
      </c>
      <c r="Q5" s="66">
        <f>P5+1</f>
        <v>45916</v>
      </c>
      <c r="R5" s="66">
        <f t="shared" si="10"/>
        <v>45917</v>
      </c>
      <c r="S5" s="66">
        <f t="shared" si="10"/>
        <v>45918</v>
      </c>
      <c r="T5" s="66">
        <f t="shared" si="10"/>
        <v>45919</v>
      </c>
      <c r="U5" s="66">
        <f t="shared" si="10"/>
        <v>45920</v>
      </c>
      <c r="V5" s="67">
        <f t="shared" si="10"/>
        <v>45921</v>
      </c>
      <c r="W5" s="65">
        <f>V5+1</f>
        <v>45922</v>
      </c>
      <c r="X5" s="66">
        <f>W5+1</f>
        <v>45923</v>
      </c>
      <c r="Y5" s="66">
        <f t="shared" si="10"/>
        <v>45924</v>
      </c>
      <c r="Z5" s="81">
        <f t="shared" si="10"/>
        <v>45925</v>
      </c>
      <c r="AA5" s="66">
        <f t="shared" si="10"/>
        <v>45926</v>
      </c>
      <c r="AB5" s="66">
        <f t="shared" si="10"/>
        <v>45927</v>
      </c>
      <c r="AC5" s="67">
        <f t="shared" si="10"/>
        <v>45928</v>
      </c>
      <c r="AD5" s="65">
        <f>AC5+1</f>
        <v>45929</v>
      </c>
      <c r="AE5" s="66">
        <f>AD5+1</f>
        <v>45930</v>
      </c>
      <c r="AF5" s="66">
        <f t="shared" si="10"/>
        <v>45931</v>
      </c>
      <c r="AG5" s="66">
        <f t="shared" si="10"/>
        <v>45932</v>
      </c>
      <c r="AH5" s="66">
        <f t="shared" si="10"/>
        <v>45933</v>
      </c>
      <c r="AI5" s="66">
        <f t="shared" si="10"/>
        <v>45934</v>
      </c>
      <c r="AJ5" s="67">
        <f t="shared" si="10"/>
        <v>45935</v>
      </c>
      <c r="AK5" s="65">
        <f>AJ5+1</f>
        <v>45936</v>
      </c>
      <c r="AL5" s="66">
        <f>AK5+1</f>
        <v>45937</v>
      </c>
      <c r="AM5" s="66">
        <f t="shared" si="10"/>
        <v>45938</v>
      </c>
      <c r="AN5" s="66">
        <f t="shared" si="10"/>
        <v>45939</v>
      </c>
      <c r="AO5" s="66">
        <f t="shared" si="10"/>
        <v>45940</v>
      </c>
      <c r="AP5" s="66">
        <f t="shared" si="10"/>
        <v>45941</v>
      </c>
      <c r="AQ5" s="67">
        <f t="shared" si="10"/>
        <v>45942</v>
      </c>
      <c r="AR5" s="65">
        <f>AQ5+1</f>
        <v>45943</v>
      </c>
      <c r="AS5" s="66">
        <f>AR5+1</f>
        <v>45944</v>
      </c>
      <c r="AT5" s="66">
        <f t="shared" si="10"/>
        <v>45945</v>
      </c>
      <c r="AU5" s="66">
        <f t="shared" si="10"/>
        <v>45946</v>
      </c>
      <c r="AV5" s="66">
        <f t="shared" si="10"/>
        <v>45947</v>
      </c>
      <c r="AW5" s="66">
        <f t="shared" si="10"/>
        <v>45948</v>
      </c>
      <c r="AX5" s="67">
        <f t="shared" si="10"/>
        <v>45949</v>
      </c>
      <c r="AY5" s="65">
        <f>AX5+1</f>
        <v>45950</v>
      </c>
      <c r="AZ5" s="66">
        <f>AY5+1</f>
        <v>45951</v>
      </c>
      <c r="BA5" s="66">
        <f t="shared" ref="BA5:BE5" si="11">AZ5+1</f>
        <v>45952</v>
      </c>
      <c r="BB5" s="66">
        <f t="shared" si="11"/>
        <v>45953</v>
      </c>
      <c r="BC5" s="66">
        <f t="shared" si="11"/>
        <v>45954</v>
      </c>
      <c r="BD5" s="66">
        <f t="shared" si="11"/>
        <v>45955</v>
      </c>
      <c r="BE5" s="67">
        <f t="shared" si="11"/>
        <v>45956</v>
      </c>
      <c r="BF5" s="65">
        <f>BE5+1</f>
        <v>45957</v>
      </c>
      <c r="BG5" s="66">
        <f>BF5+1</f>
        <v>45958</v>
      </c>
      <c r="BH5" s="66">
        <f t="shared" ref="BH5:BL5" si="12">BG5+1</f>
        <v>45959</v>
      </c>
      <c r="BI5" s="66">
        <f t="shared" si="12"/>
        <v>45960</v>
      </c>
      <c r="BJ5" s="66">
        <f t="shared" si="12"/>
        <v>45961</v>
      </c>
      <c r="BK5" s="66">
        <f t="shared" si="12"/>
        <v>45962</v>
      </c>
      <c r="BL5" s="67">
        <f t="shared" si="12"/>
        <v>45963</v>
      </c>
      <c r="BM5" s="65">
        <f>BL5+1</f>
        <v>45964</v>
      </c>
      <c r="BN5" s="66">
        <f>BM5+1</f>
        <v>45965</v>
      </c>
      <c r="BO5" s="66">
        <f t="shared" ref="BO5" si="13">BN5+1</f>
        <v>45966</v>
      </c>
      <c r="BP5" s="66">
        <f t="shared" ref="BP5" si="14">BO5+1</f>
        <v>45967</v>
      </c>
      <c r="BQ5" s="66">
        <f t="shared" ref="BQ5" si="15">BP5+1</f>
        <v>45968</v>
      </c>
      <c r="BR5" s="66">
        <f t="shared" ref="BR5" si="16">BQ5+1</f>
        <v>45969</v>
      </c>
      <c r="BS5" s="67">
        <f t="shared" ref="BS5:BU5" si="17">BR5+1</f>
        <v>45970</v>
      </c>
      <c r="BT5" s="65">
        <f t="shared" si="17"/>
        <v>45971</v>
      </c>
      <c r="BU5" s="66">
        <f t="shared" si="17"/>
        <v>45972</v>
      </c>
      <c r="BV5" s="66">
        <f t="shared" ref="BV5" si="18">BU5+1</f>
        <v>45973</v>
      </c>
      <c r="BW5" s="66">
        <f t="shared" ref="BW5" si="19">BV5+1</f>
        <v>45974</v>
      </c>
      <c r="BX5" s="66">
        <f t="shared" ref="BX5" si="20">BW5+1</f>
        <v>45975</v>
      </c>
      <c r="BY5" s="66">
        <f t="shared" ref="BY5" si="21">BX5+1</f>
        <v>45976</v>
      </c>
      <c r="BZ5" s="67">
        <f t="shared" ref="BZ5:CB5" si="22">BY5+1</f>
        <v>45977</v>
      </c>
      <c r="CA5" s="65">
        <f t="shared" si="22"/>
        <v>45978</v>
      </c>
      <c r="CB5" s="66">
        <f t="shared" si="22"/>
        <v>45979</v>
      </c>
      <c r="CC5" s="66">
        <f t="shared" ref="CC5" si="23">CB5+1</f>
        <v>45980</v>
      </c>
      <c r="CD5" s="66">
        <f t="shared" ref="CD5" si="24">CC5+1</f>
        <v>45981</v>
      </c>
      <c r="CE5" s="66">
        <f t="shared" ref="CE5" si="25">CD5+1</f>
        <v>45982</v>
      </c>
      <c r="CF5" s="66">
        <f t="shared" ref="CF5" si="26">CE5+1</f>
        <v>45983</v>
      </c>
      <c r="CG5" s="67">
        <f t="shared" ref="CG5:CI5" si="27">CF5+1</f>
        <v>45984</v>
      </c>
      <c r="CH5" s="65">
        <f t="shared" si="27"/>
        <v>45985</v>
      </c>
      <c r="CI5" s="66">
        <f t="shared" si="27"/>
        <v>45986</v>
      </c>
      <c r="CJ5" s="66">
        <f t="shared" ref="CJ5" si="28">CI5+1</f>
        <v>45987</v>
      </c>
      <c r="CK5" s="66">
        <f t="shared" ref="CK5" si="29">CJ5+1</f>
        <v>45988</v>
      </c>
      <c r="CL5" s="66">
        <f t="shared" ref="CL5" si="30">CK5+1</f>
        <v>45989</v>
      </c>
      <c r="CM5" s="66">
        <f t="shared" ref="CM5" si="31">CL5+1</f>
        <v>45990</v>
      </c>
      <c r="CN5" s="67">
        <f t="shared" ref="CN5:CP5" si="32">CM5+1</f>
        <v>45991</v>
      </c>
      <c r="CO5" s="65">
        <f t="shared" si="32"/>
        <v>45992</v>
      </c>
      <c r="CP5" s="66">
        <f t="shared" si="32"/>
        <v>45993</v>
      </c>
      <c r="CQ5" s="66">
        <f t="shared" ref="CQ5" si="33">CP5+1</f>
        <v>45994</v>
      </c>
      <c r="CR5" s="66">
        <f t="shared" ref="CR5" si="34">CQ5+1</f>
        <v>45995</v>
      </c>
      <c r="CS5" s="66">
        <f t="shared" ref="CS5" si="35">CR5+1</f>
        <v>45996</v>
      </c>
      <c r="CT5" s="66">
        <f t="shared" ref="CT5" si="36">CS5+1</f>
        <v>45997</v>
      </c>
      <c r="CU5" s="67">
        <f t="shared" ref="CU5" si="37">CT5+1</f>
        <v>45998</v>
      </c>
      <c r="CV5" s="65">
        <f t="shared" ref="CV5" si="38">CU5+1</f>
        <v>45999</v>
      </c>
      <c r="CW5" s="66">
        <f t="shared" ref="CW5" si="39">CV5+1</f>
        <v>46000</v>
      </c>
      <c r="CX5" s="66">
        <f t="shared" ref="CX5" si="40">CW5+1</f>
        <v>46001</v>
      </c>
      <c r="CY5" s="66">
        <f t="shared" ref="CY5" si="41">CX5+1</f>
        <v>46002</v>
      </c>
      <c r="CZ5" s="66">
        <f t="shared" ref="CZ5" si="42">CY5+1</f>
        <v>46003</v>
      </c>
      <c r="DA5" s="66">
        <f t="shared" ref="DA5" si="43">CZ5+1</f>
        <v>46004</v>
      </c>
      <c r="DB5" s="67">
        <f t="shared" ref="DB5" si="44">DA5+1</f>
        <v>46005</v>
      </c>
      <c r="DC5" s="65">
        <f t="shared" ref="DC5" si="45">DB5+1</f>
        <v>46006</v>
      </c>
      <c r="DD5" s="66">
        <f t="shared" ref="DD5" si="46">DC5+1</f>
        <v>46007</v>
      </c>
      <c r="DE5" s="66">
        <f t="shared" ref="DE5" si="47">DD5+1</f>
        <v>46008</v>
      </c>
      <c r="DF5" s="66">
        <f t="shared" ref="DF5" si="48">DE5+1</f>
        <v>46009</v>
      </c>
      <c r="DG5" s="66">
        <f t="shared" ref="DG5" si="49">DF5+1</f>
        <v>46010</v>
      </c>
      <c r="DH5" s="66">
        <f t="shared" ref="DH5" si="50">DG5+1</f>
        <v>46011</v>
      </c>
      <c r="DI5" s="67">
        <f t="shared" ref="DI5" si="51">DH5+1</f>
        <v>46012</v>
      </c>
      <c r="DJ5" s="65">
        <f t="shared" ref="DJ5" si="52">DI5+1</f>
        <v>46013</v>
      </c>
      <c r="DK5" s="66">
        <f t="shared" ref="DK5" si="53">DJ5+1</f>
        <v>46014</v>
      </c>
      <c r="DL5" s="66">
        <f t="shared" ref="DL5" si="54">DK5+1</f>
        <v>46015</v>
      </c>
      <c r="DM5" s="66">
        <f t="shared" ref="DM5" si="55">DL5+1</f>
        <v>46016</v>
      </c>
      <c r="DN5" s="66">
        <f t="shared" ref="DN5" si="56">DM5+1</f>
        <v>46017</v>
      </c>
      <c r="DO5" s="66">
        <f t="shared" ref="DO5" si="57">DN5+1</f>
        <v>46018</v>
      </c>
      <c r="DP5" s="67">
        <f t="shared" ref="DP5" si="58">DO5+1</f>
        <v>46019</v>
      </c>
      <c r="DQ5" s="65">
        <f t="shared" ref="DQ5" si="59">DP5+1</f>
        <v>46020</v>
      </c>
      <c r="DR5" s="66">
        <f t="shared" ref="DR5" si="60">DQ5+1</f>
        <v>46021</v>
      </c>
      <c r="DS5" s="66">
        <f t="shared" ref="DS5" si="61">DR5+1</f>
        <v>46022</v>
      </c>
      <c r="DT5" s="66">
        <f t="shared" ref="DT5" si="62">DS5+1</f>
        <v>46023</v>
      </c>
      <c r="DU5" s="66">
        <f t="shared" ref="DU5" si="63">DT5+1</f>
        <v>46024</v>
      </c>
      <c r="DV5" s="66">
        <f t="shared" ref="DV5" si="64">DU5+1</f>
        <v>46025</v>
      </c>
      <c r="DW5" s="67">
        <f t="shared" ref="DW5" si="65">DV5+1</f>
        <v>46026</v>
      </c>
      <c r="DX5" s="65">
        <f t="shared" ref="DX5" si="66">DW5+1</f>
        <v>46027</v>
      </c>
      <c r="DY5" s="66">
        <f t="shared" ref="DY5" si="67">DX5+1</f>
        <v>46028</v>
      </c>
      <c r="DZ5" s="66">
        <f t="shared" ref="DZ5" si="68">DY5+1</f>
        <v>46029</v>
      </c>
      <c r="EA5" s="66">
        <f t="shared" ref="EA5" si="69">DZ5+1</f>
        <v>46030</v>
      </c>
      <c r="EB5" s="66">
        <f t="shared" ref="EB5" si="70">EA5+1</f>
        <v>46031</v>
      </c>
      <c r="EC5" s="66">
        <f t="shared" ref="EC5" si="71">EB5+1</f>
        <v>46032</v>
      </c>
      <c r="ED5" s="67">
        <f t="shared" ref="ED5" si="72">EC5+1</f>
        <v>46033</v>
      </c>
      <c r="EE5" s="65">
        <f t="shared" ref="EE5" si="73">ED5+1</f>
        <v>46034</v>
      </c>
      <c r="EF5" s="66">
        <f t="shared" ref="EF5" si="74">EE5+1</f>
        <v>46035</v>
      </c>
      <c r="EG5" s="66">
        <f t="shared" ref="EG5" si="75">EF5+1</f>
        <v>46036</v>
      </c>
      <c r="EH5" s="66">
        <f t="shared" ref="EH5" si="76">EG5+1</f>
        <v>46037</v>
      </c>
      <c r="EI5" s="66">
        <f t="shared" ref="EI5" si="77">EH5+1</f>
        <v>46038</v>
      </c>
      <c r="EJ5" s="66">
        <f t="shared" ref="EJ5" si="78">EI5+1</f>
        <v>46039</v>
      </c>
      <c r="EK5" s="67">
        <f t="shared" ref="EK5" si="79">EJ5+1</f>
        <v>46040</v>
      </c>
    </row>
    <row r="6" spans="1:141" ht="30" customHeight="1" thickBot="1" x14ac:dyDescent="0.3">
      <c r="A6" s="36" t="s">
        <v>5</v>
      </c>
      <c r="B6" s="8" t="s">
        <v>14</v>
      </c>
      <c r="C6" s="9" t="s">
        <v>18</v>
      </c>
      <c r="D6" s="9" t="s">
        <v>19</v>
      </c>
      <c r="E6" s="9" t="s">
        <v>20</v>
      </c>
      <c r="F6" s="9" t="s">
        <v>21</v>
      </c>
      <c r="G6" s="9"/>
      <c r="H6" s="9" t="s">
        <v>22</v>
      </c>
      <c r="I6" s="10" t="str">
        <f t="shared" ref="I6" si="80">LEFT(TEXT(I5,"ddd"),1)</f>
        <v>l</v>
      </c>
      <c r="J6" s="10" t="str">
        <f t="shared" ref="J6:AR6" si="81">LEFT(TEXT(J5,"ddd"),1)</f>
        <v>m</v>
      </c>
      <c r="K6" s="10" t="str">
        <f t="shared" si="81"/>
        <v>m</v>
      </c>
      <c r="L6" s="10" t="str">
        <f t="shared" si="81"/>
        <v>j</v>
      </c>
      <c r="M6" s="10" t="str">
        <f t="shared" si="81"/>
        <v>v</v>
      </c>
      <c r="N6" s="10" t="str">
        <f t="shared" si="81"/>
        <v>s</v>
      </c>
      <c r="O6" s="10" t="str">
        <f t="shared" si="81"/>
        <v>d</v>
      </c>
      <c r="P6" s="10" t="str">
        <f t="shared" si="81"/>
        <v>l</v>
      </c>
      <c r="Q6" s="10" t="str">
        <f t="shared" si="81"/>
        <v>m</v>
      </c>
      <c r="R6" s="10" t="str">
        <f t="shared" si="81"/>
        <v>m</v>
      </c>
      <c r="S6" s="10" t="str">
        <f t="shared" si="81"/>
        <v>j</v>
      </c>
      <c r="T6" s="10" t="str">
        <f t="shared" si="81"/>
        <v>v</v>
      </c>
      <c r="U6" s="10" t="str">
        <f t="shared" si="81"/>
        <v>s</v>
      </c>
      <c r="V6" s="10" t="str">
        <f t="shared" si="81"/>
        <v>d</v>
      </c>
      <c r="W6" s="10" t="str">
        <f t="shared" si="81"/>
        <v>l</v>
      </c>
      <c r="X6" s="10" t="str">
        <f t="shared" si="81"/>
        <v>m</v>
      </c>
      <c r="Y6" s="10" t="str">
        <f t="shared" si="81"/>
        <v>m</v>
      </c>
      <c r="Z6" s="10" t="str">
        <f t="shared" si="81"/>
        <v>j</v>
      </c>
      <c r="AA6" s="10" t="str">
        <f t="shared" si="81"/>
        <v>v</v>
      </c>
      <c r="AB6" s="10" t="str">
        <f t="shared" si="81"/>
        <v>s</v>
      </c>
      <c r="AC6" s="10" t="str">
        <f t="shared" si="81"/>
        <v>d</v>
      </c>
      <c r="AD6" s="10" t="str">
        <f t="shared" si="81"/>
        <v>l</v>
      </c>
      <c r="AE6" s="10" t="str">
        <f t="shared" si="81"/>
        <v>m</v>
      </c>
      <c r="AF6" s="10" t="str">
        <f t="shared" si="81"/>
        <v>m</v>
      </c>
      <c r="AG6" s="10" t="str">
        <f t="shared" si="81"/>
        <v>j</v>
      </c>
      <c r="AH6" s="10" t="str">
        <f t="shared" si="81"/>
        <v>v</v>
      </c>
      <c r="AI6" s="10" t="str">
        <f t="shared" si="81"/>
        <v>s</v>
      </c>
      <c r="AJ6" s="10" t="str">
        <f t="shared" si="81"/>
        <v>d</v>
      </c>
      <c r="AK6" s="10" t="str">
        <f t="shared" si="81"/>
        <v>l</v>
      </c>
      <c r="AL6" s="10" t="str">
        <f t="shared" si="81"/>
        <v>m</v>
      </c>
      <c r="AM6" s="10" t="str">
        <f t="shared" si="81"/>
        <v>m</v>
      </c>
      <c r="AN6" s="10" t="str">
        <f t="shared" si="81"/>
        <v>j</v>
      </c>
      <c r="AO6" s="10" t="str">
        <f t="shared" si="81"/>
        <v>v</v>
      </c>
      <c r="AP6" s="10" t="str">
        <f t="shared" si="81"/>
        <v>s</v>
      </c>
      <c r="AQ6" s="10" t="str">
        <f t="shared" si="81"/>
        <v>d</v>
      </c>
      <c r="AR6" s="10" t="str">
        <f t="shared" si="81"/>
        <v>l</v>
      </c>
      <c r="AS6" s="10" t="str">
        <f t="shared" ref="AS6:BL6" si="82">LEFT(TEXT(AS5,"ddd"),1)</f>
        <v>m</v>
      </c>
      <c r="AT6" s="10" t="str">
        <f t="shared" si="82"/>
        <v>m</v>
      </c>
      <c r="AU6" s="10" t="str">
        <f t="shared" si="82"/>
        <v>j</v>
      </c>
      <c r="AV6" s="10" t="str">
        <f t="shared" si="82"/>
        <v>v</v>
      </c>
      <c r="AW6" s="10" t="str">
        <f t="shared" si="82"/>
        <v>s</v>
      </c>
      <c r="AX6" s="10" t="str">
        <f t="shared" si="82"/>
        <v>d</v>
      </c>
      <c r="AY6" s="10" t="str">
        <f t="shared" si="82"/>
        <v>l</v>
      </c>
      <c r="AZ6" s="10" t="str">
        <f t="shared" si="82"/>
        <v>m</v>
      </c>
      <c r="BA6" s="10" t="str">
        <f t="shared" si="82"/>
        <v>m</v>
      </c>
      <c r="BB6" s="10" t="str">
        <f t="shared" si="82"/>
        <v>j</v>
      </c>
      <c r="BC6" s="10" t="str">
        <f t="shared" si="82"/>
        <v>v</v>
      </c>
      <c r="BD6" s="10" t="str">
        <f t="shared" si="82"/>
        <v>s</v>
      </c>
      <c r="BE6" s="10" t="str">
        <f t="shared" si="82"/>
        <v>d</v>
      </c>
      <c r="BF6" s="10" t="str">
        <f t="shared" si="82"/>
        <v>l</v>
      </c>
      <c r="BG6" s="10" t="str">
        <f t="shared" si="82"/>
        <v>m</v>
      </c>
      <c r="BH6" s="10" t="str">
        <f t="shared" si="82"/>
        <v>m</v>
      </c>
      <c r="BI6" s="10" t="str">
        <f t="shared" si="82"/>
        <v>j</v>
      </c>
      <c r="BJ6" s="10" t="str">
        <f t="shared" si="82"/>
        <v>v</v>
      </c>
      <c r="BK6" s="10" t="str">
        <f t="shared" si="82"/>
        <v>s</v>
      </c>
      <c r="BL6" s="10" t="str">
        <f t="shared" si="82"/>
        <v>d</v>
      </c>
      <c r="BM6" s="10" t="str">
        <f t="shared" ref="BM6:BZ6" si="83">LEFT(TEXT(BM5,"ddd"),1)</f>
        <v>l</v>
      </c>
      <c r="BN6" s="10" t="str">
        <f t="shared" si="83"/>
        <v>m</v>
      </c>
      <c r="BO6" s="10" t="str">
        <f t="shared" si="83"/>
        <v>m</v>
      </c>
      <c r="BP6" s="10" t="str">
        <f t="shared" si="83"/>
        <v>j</v>
      </c>
      <c r="BQ6" s="10" t="str">
        <f t="shared" si="83"/>
        <v>v</v>
      </c>
      <c r="BR6" s="10" t="str">
        <f t="shared" si="83"/>
        <v>s</v>
      </c>
      <c r="BS6" s="10" t="str">
        <f t="shared" si="83"/>
        <v>d</v>
      </c>
      <c r="BT6" s="10" t="str">
        <f t="shared" si="83"/>
        <v>l</v>
      </c>
      <c r="BU6" s="10" t="str">
        <f t="shared" si="83"/>
        <v>m</v>
      </c>
      <c r="BV6" s="10" t="str">
        <f t="shared" si="83"/>
        <v>m</v>
      </c>
      <c r="BW6" s="10" t="str">
        <f t="shared" si="83"/>
        <v>j</v>
      </c>
      <c r="BX6" s="10" t="str">
        <f t="shared" si="83"/>
        <v>v</v>
      </c>
      <c r="BY6" s="10" t="str">
        <f t="shared" si="83"/>
        <v>s</v>
      </c>
      <c r="BZ6" s="10" t="str">
        <f t="shared" si="83"/>
        <v>d</v>
      </c>
      <c r="CA6" s="10" t="str">
        <f t="shared" ref="CA6:CU6" si="84">LEFT(TEXT(CA5,"ddd"),1)</f>
        <v>l</v>
      </c>
      <c r="CB6" s="10" t="str">
        <f t="shared" si="84"/>
        <v>m</v>
      </c>
      <c r="CC6" s="10" t="str">
        <f t="shared" si="84"/>
        <v>m</v>
      </c>
      <c r="CD6" s="10" t="str">
        <f t="shared" si="84"/>
        <v>j</v>
      </c>
      <c r="CE6" s="10" t="str">
        <f t="shared" si="84"/>
        <v>v</v>
      </c>
      <c r="CF6" s="10" t="str">
        <f t="shared" si="84"/>
        <v>s</v>
      </c>
      <c r="CG6" s="10" t="str">
        <f t="shared" si="84"/>
        <v>d</v>
      </c>
      <c r="CH6" s="10" t="str">
        <f t="shared" si="84"/>
        <v>l</v>
      </c>
      <c r="CI6" s="10" t="str">
        <f t="shared" si="84"/>
        <v>m</v>
      </c>
      <c r="CJ6" s="10" t="str">
        <f t="shared" si="84"/>
        <v>m</v>
      </c>
      <c r="CK6" s="10" t="str">
        <f t="shared" si="84"/>
        <v>j</v>
      </c>
      <c r="CL6" s="10" t="str">
        <f t="shared" si="84"/>
        <v>v</v>
      </c>
      <c r="CM6" s="10" t="str">
        <f t="shared" si="84"/>
        <v>s</v>
      </c>
      <c r="CN6" s="10" t="str">
        <f t="shared" si="84"/>
        <v>d</v>
      </c>
      <c r="CO6" s="10" t="str">
        <f t="shared" si="84"/>
        <v>l</v>
      </c>
      <c r="CP6" s="10" t="str">
        <f t="shared" si="84"/>
        <v>m</v>
      </c>
      <c r="CQ6" s="10" t="str">
        <f t="shared" si="84"/>
        <v>m</v>
      </c>
      <c r="CR6" s="10" t="str">
        <f t="shared" si="84"/>
        <v>j</v>
      </c>
      <c r="CS6" s="10" t="str">
        <f t="shared" si="84"/>
        <v>v</v>
      </c>
      <c r="CT6" s="10" t="str">
        <f t="shared" si="84"/>
        <v>s</v>
      </c>
      <c r="CU6" s="10" t="str">
        <f t="shared" si="84"/>
        <v>d</v>
      </c>
      <c r="CV6" s="10" t="str">
        <f t="shared" ref="CV6:DB6" si="85">LEFT(TEXT(CV5,"ddd"),1)</f>
        <v>l</v>
      </c>
      <c r="CW6" s="10" t="str">
        <f t="shared" si="85"/>
        <v>m</v>
      </c>
      <c r="CX6" s="10" t="str">
        <f t="shared" si="85"/>
        <v>m</v>
      </c>
      <c r="CY6" s="10" t="str">
        <f t="shared" si="85"/>
        <v>j</v>
      </c>
      <c r="CZ6" s="10" t="str">
        <f t="shared" si="85"/>
        <v>v</v>
      </c>
      <c r="DA6" s="10" t="str">
        <f t="shared" si="85"/>
        <v>s</v>
      </c>
      <c r="DB6" s="10" t="str">
        <f t="shared" si="85"/>
        <v>d</v>
      </c>
      <c r="DC6" s="10" t="str">
        <f t="shared" ref="DC6:DP6" si="86">LEFT(TEXT(DC5,"ddd"),1)</f>
        <v>l</v>
      </c>
      <c r="DD6" s="10" t="str">
        <f t="shared" si="86"/>
        <v>m</v>
      </c>
      <c r="DE6" s="10" t="str">
        <f t="shared" si="86"/>
        <v>m</v>
      </c>
      <c r="DF6" s="10" t="str">
        <f t="shared" si="86"/>
        <v>j</v>
      </c>
      <c r="DG6" s="10" t="str">
        <f t="shared" si="86"/>
        <v>v</v>
      </c>
      <c r="DH6" s="10" t="str">
        <f t="shared" si="86"/>
        <v>s</v>
      </c>
      <c r="DI6" s="10" t="str">
        <f t="shared" si="86"/>
        <v>d</v>
      </c>
      <c r="DJ6" s="10" t="str">
        <f t="shared" si="86"/>
        <v>l</v>
      </c>
      <c r="DK6" s="10" t="str">
        <f t="shared" si="86"/>
        <v>m</v>
      </c>
      <c r="DL6" s="10" t="str">
        <f t="shared" si="86"/>
        <v>m</v>
      </c>
      <c r="DM6" s="10" t="str">
        <f t="shared" si="86"/>
        <v>j</v>
      </c>
      <c r="DN6" s="10" t="str">
        <f t="shared" si="86"/>
        <v>v</v>
      </c>
      <c r="DO6" s="10" t="str">
        <f t="shared" si="86"/>
        <v>s</v>
      </c>
      <c r="DP6" s="10" t="str">
        <f t="shared" si="86"/>
        <v>d</v>
      </c>
      <c r="DQ6" s="10" t="str">
        <f t="shared" ref="DQ6:EK6" si="87">LEFT(TEXT(DQ5,"ddd"),1)</f>
        <v>l</v>
      </c>
      <c r="DR6" s="10" t="str">
        <f t="shared" si="87"/>
        <v>m</v>
      </c>
      <c r="DS6" s="10" t="str">
        <f t="shared" si="87"/>
        <v>m</v>
      </c>
      <c r="DT6" s="10" t="str">
        <f t="shared" si="87"/>
        <v>j</v>
      </c>
      <c r="DU6" s="10" t="str">
        <f t="shared" si="87"/>
        <v>v</v>
      </c>
      <c r="DV6" s="10" t="str">
        <f t="shared" si="87"/>
        <v>s</v>
      </c>
      <c r="DW6" s="10" t="str">
        <f t="shared" si="87"/>
        <v>d</v>
      </c>
      <c r="DX6" s="10" t="str">
        <f t="shared" si="87"/>
        <v>l</v>
      </c>
      <c r="DY6" s="10" t="str">
        <f t="shared" si="87"/>
        <v>m</v>
      </c>
      <c r="DZ6" s="10" t="str">
        <f t="shared" si="87"/>
        <v>m</v>
      </c>
      <c r="EA6" s="10" t="str">
        <f t="shared" si="87"/>
        <v>j</v>
      </c>
      <c r="EB6" s="10" t="str">
        <f t="shared" si="87"/>
        <v>v</v>
      </c>
      <c r="EC6" s="10" t="str">
        <f t="shared" si="87"/>
        <v>s</v>
      </c>
      <c r="ED6" s="10" t="str">
        <f t="shared" si="87"/>
        <v>d</v>
      </c>
      <c r="EE6" s="10" t="str">
        <f t="shared" si="87"/>
        <v>l</v>
      </c>
      <c r="EF6" s="10" t="str">
        <f t="shared" si="87"/>
        <v>m</v>
      </c>
      <c r="EG6" s="10" t="str">
        <f t="shared" si="87"/>
        <v>m</v>
      </c>
      <c r="EH6" s="10" t="str">
        <f t="shared" si="87"/>
        <v>j</v>
      </c>
      <c r="EI6" s="10" t="str">
        <f t="shared" si="87"/>
        <v>v</v>
      </c>
      <c r="EJ6" s="10" t="str">
        <f t="shared" si="87"/>
        <v>s</v>
      </c>
      <c r="EK6" s="10" t="str">
        <f t="shared" si="87"/>
        <v>d</v>
      </c>
    </row>
    <row r="7" spans="1:141"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row>
    <row r="8" spans="1:141" s="3" customFormat="1" ht="30" customHeight="1" thickBot="1" x14ac:dyDescent="0.3">
      <c r="A8" s="36" t="s">
        <v>7</v>
      </c>
      <c r="B8" s="15" t="s">
        <v>32</v>
      </c>
      <c r="C8" s="40"/>
      <c r="D8" s="16"/>
      <c r="E8" s="50">
        <f>E9</f>
        <v>45911</v>
      </c>
      <c r="F8" s="51">
        <f>F14</f>
        <v>45924</v>
      </c>
      <c r="G8" s="14"/>
      <c r="H8" s="14">
        <f t="shared" ref="H8:H57" si="88">IF(OR(ISBLANK(task_start),ISBLANK(task_end)),"",task_end-task_start+1)</f>
        <v>14</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row>
    <row r="9" spans="1:141" s="3" customFormat="1" ht="30" customHeight="1" thickBot="1" x14ac:dyDescent="0.3">
      <c r="A9" s="36" t="s">
        <v>8</v>
      </c>
      <c r="B9" s="42" t="s">
        <v>31</v>
      </c>
      <c r="C9" s="68" t="s">
        <v>24</v>
      </c>
      <c r="D9" s="17">
        <v>1</v>
      </c>
      <c r="E9" s="52">
        <f>Inicio_del_proyecto</f>
        <v>45911</v>
      </c>
      <c r="F9" s="52">
        <v>45913</v>
      </c>
      <c r="G9" s="14"/>
      <c r="H9" s="14">
        <f t="shared" si="88"/>
        <v>3</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row>
    <row r="10" spans="1:141" s="3" customFormat="1" ht="30" customHeight="1" thickBot="1" x14ac:dyDescent="0.3">
      <c r="A10" s="36" t="s">
        <v>9</v>
      </c>
      <c r="B10" s="42" t="s">
        <v>33</v>
      </c>
      <c r="C10" s="68" t="s">
        <v>25</v>
      </c>
      <c r="D10" s="17">
        <v>1</v>
      </c>
      <c r="E10" s="52">
        <f>F9</f>
        <v>45913</v>
      </c>
      <c r="F10" s="52">
        <f>E10+3</f>
        <v>45916</v>
      </c>
      <c r="G10" s="14"/>
      <c r="H10" s="14">
        <f t="shared" si="88"/>
        <v>4</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row>
    <row r="11" spans="1:141" s="3" customFormat="1" ht="30" customHeight="1" thickBot="1" x14ac:dyDescent="0.3">
      <c r="A11" s="35"/>
      <c r="B11" s="42" t="s">
        <v>34</v>
      </c>
      <c r="C11" s="68" t="s">
        <v>26</v>
      </c>
      <c r="D11" s="17">
        <v>1</v>
      </c>
      <c r="E11" s="52">
        <f>F10</f>
        <v>45916</v>
      </c>
      <c r="F11" s="52">
        <v>45919</v>
      </c>
      <c r="G11" s="14"/>
      <c r="H11" s="14">
        <f t="shared" si="88"/>
        <v>4</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row>
    <row r="12" spans="1:141" s="3" customFormat="1" ht="30" customHeight="1" thickBot="1" x14ac:dyDescent="0.3">
      <c r="A12" s="35"/>
      <c r="B12" s="42" t="s">
        <v>35</v>
      </c>
      <c r="C12" s="68" t="s">
        <v>27</v>
      </c>
      <c r="D12" s="17">
        <v>1</v>
      </c>
      <c r="E12" s="52">
        <f>F11</f>
        <v>45919</v>
      </c>
      <c r="F12" s="52">
        <v>45921</v>
      </c>
      <c r="G12" s="14"/>
      <c r="H12" s="14">
        <f t="shared" si="88"/>
        <v>3</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row>
    <row r="13" spans="1:141" s="3" customFormat="1" ht="30" customHeight="1" thickBot="1" x14ac:dyDescent="0.3">
      <c r="A13" s="35"/>
      <c r="B13" s="42" t="s">
        <v>36</v>
      </c>
      <c r="C13" s="68" t="s">
        <v>28</v>
      </c>
      <c r="D13" s="17">
        <v>1</v>
      </c>
      <c r="E13" s="52">
        <f>F12</f>
        <v>45921</v>
      </c>
      <c r="F13" s="52">
        <f>E13+2</f>
        <v>45923</v>
      </c>
      <c r="G13" s="14"/>
      <c r="H13" s="14"/>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row>
    <row r="14" spans="1:141" s="3" customFormat="1" ht="30" customHeight="1" thickBot="1" x14ac:dyDescent="0.3">
      <c r="A14" s="35"/>
      <c r="B14" s="42" t="s">
        <v>37</v>
      </c>
      <c r="C14" s="68" t="s">
        <v>29</v>
      </c>
      <c r="D14" s="17">
        <v>1</v>
      </c>
      <c r="E14" s="52">
        <f>F13</f>
        <v>45923</v>
      </c>
      <c r="F14" s="52">
        <f>E14+1</f>
        <v>45924</v>
      </c>
      <c r="G14" s="14"/>
      <c r="H14" s="14">
        <f t="shared" si="88"/>
        <v>2</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row>
    <row r="15" spans="1:141" s="3" customFormat="1" ht="30" customHeight="1" thickBot="1" x14ac:dyDescent="0.3">
      <c r="A15" s="36" t="s">
        <v>10</v>
      </c>
      <c r="B15" s="18" t="s">
        <v>38</v>
      </c>
      <c r="C15" s="69"/>
      <c r="D15" s="19"/>
      <c r="E15" s="53">
        <f>E16</f>
        <v>45925</v>
      </c>
      <c r="F15" s="54">
        <f>F21</f>
        <v>45942</v>
      </c>
      <c r="G15" s="14"/>
      <c r="H15" s="14">
        <f t="shared" si="88"/>
        <v>18</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row>
    <row r="16" spans="1:141" s="3" customFormat="1" ht="30" customHeight="1" thickBot="1" x14ac:dyDescent="0.3">
      <c r="A16" s="36"/>
      <c r="B16" s="43" t="s">
        <v>39</v>
      </c>
      <c r="C16" s="70" t="s">
        <v>28</v>
      </c>
      <c r="D16" s="20">
        <v>1</v>
      </c>
      <c r="E16" s="55">
        <f>F14+1</f>
        <v>45925</v>
      </c>
      <c r="F16" s="55">
        <f>E16+2</f>
        <v>45927</v>
      </c>
      <c r="G16" s="14"/>
      <c r="H16" s="14">
        <f t="shared" si="88"/>
        <v>3</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row>
    <row r="17" spans="1:141" s="3" customFormat="1" ht="30" customHeight="1" thickBot="1" x14ac:dyDescent="0.3">
      <c r="A17" s="35"/>
      <c r="B17" s="43" t="s">
        <v>40</v>
      </c>
      <c r="C17" s="70" t="s">
        <v>29</v>
      </c>
      <c r="D17" s="20">
        <v>1</v>
      </c>
      <c r="E17" s="55">
        <f>F16</f>
        <v>45927</v>
      </c>
      <c r="F17" s="55">
        <f>E17+3</f>
        <v>45930</v>
      </c>
      <c r="G17" s="14"/>
      <c r="H17" s="14">
        <f t="shared" si="88"/>
        <v>4</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row>
    <row r="18" spans="1:141" s="3" customFormat="1" ht="30" customHeight="1" thickBot="1" x14ac:dyDescent="0.3">
      <c r="A18" s="35"/>
      <c r="B18" s="43" t="s">
        <v>41</v>
      </c>
      <c r="C18" s="70" t="s">
        <v>24</v>
      </c>
      <c r="D18" s="20">
        <v>1</v>
      </c>
      <c r="E18" s="55">
        <f>F17</f>
        <v>45930</v>
      </c>
      <c r="F18" s="55">
        <f>E18+5</f>
        <v>45935</v>
      </c>
      <c r="G18" s="14"/>
      <c r="H18" s="14">
        <f t="shared" si="88"/>
        <v>6</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row>
    <row r="19" spans="1:141" s="3" customFormat="1" ht="30" customHeight="1" thickBot="1" x14ac:dyDescent="0.3">
      <c r="A19" s="35"/>
      <c r="B19" s="43" t="s">
        <v>42</v>
      </c>
      <c r="C19" s="70" t="s">
        <v>27</v>
      </c>
      <c r="D19" s="20">
        <v>1</v>
      </c>
      <c r="E19" s="55">
        <f>F18</f>
        <v>45935</v>
      </c>
      <c r="F19" s="55">
        <f>E19+3</f>
        <v>45938</v>
      </c>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row>
    <row r="20" spans="1:141" s="3" customFormat="1" ht="30" customHeight="1" thickBot="1" x14ac:dyDescent="0.3">
      <c r="A20" s="35"/>
      <c r="B20" s="43" t="s">
        <v>43</v>
      </c>
      <c r="C20" s="70" t="s">
        <v>26</v>
      </c>
      <c r="D20" s="20">
        <v>1</v>
      </c>
      <c r="E20" s="55">
        <f>F19</f>
        <v>45938</v>
      </c>
      <c r="F20" s="55">
        <f>E20+2</f>
        <v>45940</v>
      </c>
      <c r="G20" s="14"/>
      <c r="H20" s="14">
        <f t="shared" si="88"/>
        <v>3</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row>
    <row r="21" spans="1:141" s="3" customFormat="1" ht="30" customHeight="1" thickBot="1" x14ac:dyDescent="0.3">
      <c r="A21" s="35"/>
      <c r="B21" s="43" t="s">
        <v>44</v>
      </c>
      <c r="C21" s="70" t="s">
        <v>25</v>
      </c>
      <c r="D21" s="20">
        <v>1</v>
      </c>
      <c r="E21" s="55">
        <f>F20</f>
        <v>45940</v>
      </c>
      <c r="F21" s="55">
        <f>E21+2</f>
        <v>45942</v>
      </c>
      <c r="G21" s="14"/>
      <c r="H21" s="14">
        <f t="shared" si="88"/>
        <v>3</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row>
    <row r="22" spans="1:141" s="3" customFormat="1" ht="30" customHeight="1" thickBot="1" x14ac:dyDescent="0.3">
      <c r="A22" s="35" t="s">
        <v>11</v>
      </c>
      <c r="B22" s="21" t="s">
        <v>47</v>
      </c>
      <c r="C22" s="71"/>
      <c r="D22" s="22"/>
      <c r="E22" s="56">
        <f>E23</f>
        <v>45943</v>
      </c>
      <c r="F22" s="57">
        <f>F27</f>
        <v>45956</v>
      </c>
      <c r="G22" s="14"/>
      <c r="H22" s="14">
        <f t="shared" si="88"/>
        <v>14</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s="3" customFormat="1" ht="30" customHeight="1" thickBot="1" x14ac:dyDescent="0.3">
      <c r="A23" s="35"/>
      <c r="B23" s="44" t="s">
        <v>45</v>
      </c>
      <c r="C23" s="72"/>
      <c r="D23" s="23">
        <v>1</v>
      </c>
      <c r="E23" s="58">
        <f>F21+1</f>
        <v>45943</v>
      </c>
      <c r="F23" s="58">
        <f>E23+2</f>
        <v>45945</v>
      </c>
      <c r="G23" s="14"/>
      <c r="H23" s="14">
        <f t="shared" si="88"/>
        <v>3</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row>
    <row r="24" spans="1:141" s="3" customFormat="1" ht="30" customHeight="1" thickBot="1" x14ac:dyDescent="0.3">
      <c r="A24" s="35"/>
      <c r="B24" s="44" t="s">
        <v>46</v>
      </c>
      <c r="C24" s="72"/>
      <c r="D24" s="23">
        <v>1</v>
      </c>
      <c r="E24" s="58">
        <f>F23</f>
        <v>45945</v>
      </c>
      <c r="F24" s="58">
        <f>E24+3</f>
        <v>45948</v>
      </c>
      <c r="G24" s="14"/>
      <c r="H24" s="14">
        <f t="shared" si="88"/>
        <v>4</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row>
    <row r="25" spans="1:141" s="3" customFormat="1" ht="30" customHeight="1" thickBot="1" x14ac:dyDescent="0.3">
      <c r="A25" s="35"/>
      <c r="B25" s="44" t="s">
        <v>48</v>
      </c>
      <c r="C25" s="72"/>
      <c r="D25" s="23">
        <v>1</v>
      </c>
      <c r="E25" s="58">
        <f>F24</f>
        <v>45948</v>
      </c>
      <c r="F25" s="58">
        <f>E25+3</f>
        <v>45951</v>
      </c>
      <c r="G25" s="14"/>
      <c r="H25" s="14">
        <f t="shared" si="88"/>
        <v>4</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row>
    <row r="26" spans="1:141" s="3" customFormat="1" ht="30" customHeight="1" thickBot="1" x14ac:dyDescent="0.3">
      <c r="A26" s="35"/>
      <c r="B26" s="44" t="s">
        <v>49</v>
      </c>
      <c r="C26" s="72"/>
      <c r="D26" s="23">
        <v>1</v>
      </c>
      <c r="E26" s="58">
        <f>F25+1</f>
        <v>45952</v>
      </c>
      <c r="F26" s="58">
        <f>E26+2</f>
        <v>45954</v>
      </c>
      <c r="G26" s="14"/>
      <c r="H26" s="14">
        <f t="shared" si="88"/>
        <v>3</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row>
    <row r="27" spans="1:141" s="3" customFormat="1" ht="30" customHeight="1" thickBot="1" x14ac:dyDescent="0.3">
      <c r="A27" s="35"/>
      <c r="B27" s="44" t="s">
        <v>50</v>
      </c>
      <c r="C27" s="72"/>
      <c r="D27" s="23">
        <v>1</v>
      </c>
      <c r="E27" s="58">
        <f>F26</f>
        <v>45954</v>
      </c>
      <c r="F27" s="58">
        <f>E27+2</f>
        <v>45956</v>
      </c>
      <c r="G27" s="14"/>
      <c r="H27" s="14">
        <f t="shared" si="88"/>
        <v>3</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row>
    <row r="28" spans="1:141" s="3" customFormat="1" ht="30" customHeight="1" thickBot="1" x14ac:dyDescent="0.3">
      <c r="A28" s="35" t="s">
        <v>11</v>
      </c>
      <c r="B28" s="24" t="s">
        <v>51</v>
      </c>
      <c r="C28" s="73"/>
      <c r="D28" s="25"/>
      <c r="E28" s="59">
        <f>E29</f>
        <v>45957</v>
      </c>
      <c r="F28" s="60">
        <f>F33</f>
        <v>45974</v>
      </c>
      <c r="G28" s="14"/>
      <c r="H28" s="14">
        <f t="shared" si="88"/>
        <v>18</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row>
    <row r="29" spans="1:141" s="3" customFormat="1" ht="30" customHeight="1" thickBot="1" x14ac:dyDescent="0.3">
      <c r="A29" s="35"/>
      <c r="B29" s="45" t="s">
        <v>52</v>
      </c>
      <c r="C29" s="74"/>
      <c r="D29" s="26">
        <v>1</v>
      </c>
      <c r="E29" s="61">
        <f>F27+1</f>
        <v>45957</v>
      </c>
      <c r="F29" s="61">
        <f>E29+3</f>
        <v>45960</v>
      </c>
      <c r="G29" s="14"/>
      <c r="H29" s="14">
        <f t="shared" si="88"/>
        <v>4</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row>
    <row r="30" spans="1:141" s="3" customFormat="1" ht="30" customHeight="1" thickBot="1" x14ac:dyDescent="0.3">
      <c r="A30" s="35"/>
      <c r="B30" s="45" t="s">
        <v>53</v>
      </c>
      <c r="C30" s="74"/>
      <c r="D30" s="26">
        <v>1</v>
      </c>
      <c r="E30" s="61">
        <f>F29+1</f>
        <v>45961</v>
      </c>
      <c r="F30" s="61">
        <f>E30+3</f>
        <v>45964</v>
      </c>
      <c r="G30" s="14"/>
      <c r="H30" s="14">
        <f t="shared" si="88"/>
        <v>4</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row>
    <row r="31" spans="1:141" s="3" customFormat="1" ht="30" customHeight="1" thickBot="1" x14ac:dyDescent="0.3">
      <c r="A31" s="35"/>
      <c r="B31" s="45" t="s">
        <v>54</v>
      </c>
      <c r="C31" s="74"/>
      <c r="D31" s="26">
        <v>1</v>
      </c>
      <c r="E31" s="61">
        <f>F30</f>
        <v>45964</v>
      </c>
      <c r="F31" s="61">
        <f>E31+3</f>
        <v>45967</v>
      </c>
      <c r="G31" s="14"/>
      <c r="H31" s="14">
        <f t="shared" si="88"/>
        <v>4</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row>
    <row r="32" spans="1:141" s="3" customFormat="1" ht="30" customHeight="1" thickBot="1" x14ac:dyDescent="0.3">
      <c r="A32" s="35"/>
      <c r="B32" s="45" t="s">
        <v>55</v>
      </c>
      <c r="C32" s="74"/>
      <c r="D32" s="26">
        <v>1</v>
      </c>
      <c r="E32" s="61">
        <f>F31</f>
        <v>45967</v>
      </c>
      <c r="F32" s="61">
        <f>E32+3</f>
        <v>45970</v>
      </c>
      <c r="G32" s="14"/>
      <c r="H32" s="14">
        <f t="shared" si="88"/>
        <v>4</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row>
    <row r="33" spans="1:141" s="3" customFormat="1" ht="30" customHeight="1" thickBot="1" x14ac:dyDescent="0.3">
      <c r="A33" s="35"/>
      <c r="B33" s="45" t="s">
        <v>56</v>
      </c>
      <c r="C33" s="74"/>
      <c r="D33" s="26">
        <v>1</v>
      </c>
      <c r="E33" s="61">
        <f>F32</f>
        <v>45970</v>
      </c>
      <c r="F33" s="61">
        <f>E33+4</f>
        <v>45974</v>
      </c>
      <c r="G33" s="14"/>
      <c r="H33" s="14">
        <f t="shared" si="88"/>
        <v>5</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row>
    <row r="34" spans="1:141" s="3" customFormat="1" ht="30" customHeight="1" thickBot="1" x14ac:dyDescent="0.3">
      <c r="A34" s="35"/>
      <c r="B34" s="15" t="s">
        <v>57</v>
      </c>
      <c r="C34" s="40"/>
      <c r="D34" s="16"/>
      <c r="E34" s="50">
        <f>E35</f>
        <v>45975</v>
      </c>
      <c r="F34" s="51">
        <f>F39</f>
        <v>45989</v>
      </c>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row>
    <row r="35" spans="1:141" s="3" customFormat="1" ht="30" customHeight="1" thickBot="1" x14ac:dyDescent="0.3">
      <c r="A35" s="35"/>
      <c r="B35" s="42" t="s">
        <v>58</v>
      </c>
      <c r="C35" s="68" t="s">
        <v>24</v>
      </c>
      <c r="D35" s="17">
        <v>1</v>
      </c>
      <c r="E35" s="52">
        <f>F33+1</f>
        <v>45975</v>
      </c>
      <c r="F35" s="52">
        <f>E35+3</f>
        <v>45978</v>
      </c>
      <c r="G35" s="14"/>
      <c r="H35" s="14"/>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row>
    <row r="36" spans="1:141" s="3" customFormat="1" ht="30" customHeight="1" thickBot="1" x14ac:dyDescent="0.3">
      <c r="A36" s="35"/>
      <c r="B36" s="42" t="s">
        <v>59</v>
      </c>
      <c r="C36" s="68" t="s">
        <v>25</v>
      </c>
      <c r="D36" s="17">
        <v>1</v>
      </c>
      <c r="E36" s="52">
        <f>F35</f>
        <v>45978</v>
      </c>
      <c r="F36" s="52">
        <f>E36+3</f>
        <v>45981</v>
      </c>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row>
    <row r="37" spans="1:141" s="3" customFormat="1" ht="30" customHeight="1" thickBot="1" x14ac:dyDescent="0.3">
      <c r="A37" s="35"/>
      <c r="B37" s="42" t="s">
        <v>60</v>
      </c>
      <c r="C37" s="68" t="s">
        <v>26</v>
      </c>
      <c r="D37" s="17">
        <v>1</v>
      </c>
      <c r="E37" s="52">
        <f>F36</f>
        <v>45981</v>
      </c>
      <c r="F37" s="52">
        <f>E37+3</f>
        <v>45984</v>
      </c>
      <c r="G37" s="14"/>
      <c r="H37" s="14"/>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row>
    <row r="38" spans="1:141" s="3" customFormat="1" ht="30" customHeight="1" thickBot="1" x14ac:dyDescent="0.3">
      <c r="A38" s="35"/>
      <c r="B38" s="42" t="s">
        <v>61</v>
      </c>
      <c r="C38" s="68" t="s">
        <v>27</v>
      </c>
      <c r="D38" s="17">
        <v>1</v>
      </c>
      <c r="E38" s="52">
        <f>F37</f>
        <v>45984</v>
      </c>
      <c r="F38" s="52">
        <f>E38+3</f>
        <v>45987</v>
      </c>
      <c r="G38" s="14"/>
      <c r="H38" s="14"/>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row>
    <row r="39" spans="1:141" s="3" customFormat="1" ht="30" customHeight="1" thickBot="1" x14ac:dyDescent="0.3">
      <c r="A39" s="35"/>
      <c r="B39" s="42" t="s">
        <v>62</v>
      </c>
      <c r="C39" s="68" t="s">
        <v>28</v>
      </c>
      <c r="D39" s="17">
        <v>1</v>
      </c>
      <c r="E39" s="52">
        <f>F38</f>
        <v>45987</v>
      </c>
      <c r="F39" s="52">
        <f>E39+2</f>
        <v>45989</v>
      </c>
      <c r="G39" s="14"/>
      <c r="H39" s="14"/>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row>
    <row r="40" spans="1:141" s="3" customFormat="1" ht="30" customHeight="1" thickBot="1" x14ac:dyDescent="0.3">
      <c r="A40" s="35"/>
      <c r="B40" s="18" t="s">
        <v>63</v>
      </c>
      <c r="C40" s="69"/>
      <c r="D40" s="19"/>
      <c r="E40" s="53">
        <f>E41</f>
        <v>45990</v>
      </c>
      <c r="F40" s="54">
        <f>F45</f>
        <v>46007</v>
      </c>
      <c r="G40" s="14"/>
      <c r="H40" s="14"/>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row>
    <row r="41" spans="1:141" s="3" customFormat="1" ht="30" customHeight="1" thickBot="1" x14ac:dyDescent="0.3">
      <c r="A41" s="35"/>
      <c r="B41" s="43" t="s">
        <v>66</v>
      </c>
      <c r="C41" s="70" t="s">
        <v>28</v>
      </c>
      <c r="D41" s="20">
        <v>1</v>
      </c>
      <c r="E41" s="55">
        <f>F39+1</f>
        <v>45990</v>
      </c>
      <c r="F41" s="55">
        <f>E41+2</f>
        <v>45992</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row>
    <row r="42" spans="1:141" s="3" customFormat="1" ht="30" customHeight="1" thickBot="1" x14ac:dyDescent="0.3">
      <c r="A42" s="35"/>
      <c r="B42" s="43" t="s">
        <v>67</v>
      </c>
      <c r="C42" s="70" t="s">
        <v>29</v>
      </c>
      <c r="D42" s="20">
        <v>1</v>
      </c>
      <c r="E42" s="55">
        <f>F41</f>
        <v>45992</v>
      </c>
      <c r="F42" s="55">
        <f>E42+9</f>
        <v>46001</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row>
    <row r="43" spans="1:141" s="3" customFormat="1" ht="30" customHeight="1" thickBot="1" x14ac:dyDescent="0.3">
      <c r="A43" s="35"/>
      <c r="B43" s="43" t="s">
        <v>68</v>
      </c>
      <c r="C43" s="70" t="s">
        <v>24</v>
      </c>
      <c r="D43" s="20">
        <v>1</v>
      </c>
      <c r="E43" s="55">
        <v>45993</v>
      </c>
      <c r="F43" s="55">
        <v>46001</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row>
    <row r="44" spans="1:141" s="3" customFormat="1" ht="30" customHeight="1" thickBot="1" x14ac:dyDescent="0.3">
      <c r="A44" s="35"/>
      <c r="B44" s="43" t="s">
        <v>69</v>
      </c>
      <c r="C44" s="70" t="s">
        <v>27</v>
      </c>
      <c r="D44" s="20">
        <v>1</v>
      </c>
      <c r="E44" s="55">
        <v>46002</v>
      </c>
      <c r="F44" s="55">
        <v>46004</v>
      </c>
      <c r="G44" s="14"/>
      <c r="H44" s="1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row>
    <row r="45" spans="1:141" s="3" customFormat="1" ht="30" customHeight="1" thickBot="1" x14ac:dyDescent="0.3">
      <c r="A45" s="35"/>
      <c r="B45" s="43" t="s">
        <v>70</v>
      </c>
      <c r="C45" s="70" t="s">
        <v>26</v>
      </c>
      <c r="D45" s="20">
        <v>1</v>
      </c>
      <c r="E45" s="55">
        <f>F44</f>
        <v>46004</v>
      </c>
      <c r="F45" s="55">
        <v>46007</v>
      </c>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row>
    <row r="46" spans="1:141" s="3" customFormat="1" ht="30" customHeight="1" thickBot="1" x14ac:dyDescent="0.3">
      <c r="A46" s="35"/>
      <c r="B46" s="21" t="s">
        <v>64</v>
      </c>
      <c r="C46" s="71"/>
      <c r="D46" s="22"/>
      <c r="E46" s="56">
        <f>E47</f>
        <v>46008</v>
      </c>
      <c r="F46" s="57">
        <f>F50</f>
        <v>46021</v>
      </c>
      <c r="G46" s="14"/>
      <c r="H46" s="14"/>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row>
    <row r="47" spans="1:141" s="3" customFormat="1" ht="30" customHeight="1" thickBot="1" x14ac:dyDescent="0.3">
      <c r="A47" s="35"/>
      <c r="B47" s="44" t="s">
        <v>71</v>
      </c>
      <c r="C47" s="72"/>
      <c r="D47" s="23">
        <v>1</v>
      </c>
      <c r="E47" s="58">
        <f>F45+1</f>
        <v>46008</v>
      </c>
      <c r="F47" s="58">
        <f>E47+3</f>
        <v>46011</v>
      </c>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row>
    <row r="48" spans="1:141" s="3" customFormat="1" ht="30" customHeight="1" thickBot="1" x14ac:dyDescent="0.3">
      <c r="A48" s="35"/>
      <c r="B48" s="44" t="s">
        <v>72</v>
      </c>
      <c r="C48" s="72"/>
      <c r="D48" s="23">
        <v>1</v>
      </c>
      <c r="E48" s="58">
        <f>F47</f>
        <v>46011</v>
      </c>
      <c r="F48" s="58">
        <f>E48+3</f>
        <v>46014</v>
      </c>
      <c r="G48" s="14"/>
      <c r="H48" s="14"/>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row>
    <row r="49" spans="1:141" s="3" customFormat="1" ht="30" customHeight="1" thickBot="1" x14ac:dyDescent="0.3">
      <c r="A49" s="35"/>
      <c r="B49" s="44" t="s">
        <v>73</v>
      </c>
      <c r="C49" s="72"/>
      <c r="D49" s="23">
        <v>1</v>
      </c>
      <c r="E49" s="58">
        <f>F48</f>
        <v>46014</v>
      </c>
      <c r="F49" s="58">
        <f>E49+4</f>
        <v>46018</v>
      </c>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row>
    <row r="50" spans="1:141" s="3" customFormat="1" ht="30" customHeight="1" thickBot="1" x14ac:dyDescent="0.3">
      <c r="A50" s="35"/>
      <c r="B50" s="44" t="s">
        <v>74</v>
      </c>
      <c r="C50" s="72"/>
      <c r="D50" s="23">
        <v>1</v>
      </c>
      <c r="E50" s="58">
        <f>F49</f>
        <v>46018</v>
      </c>
      <c r="F50" s="58">
        <f>E50+3</f>
        <v>46021</v>
      </c>
      <c r="G50" s="14"/>
      <c r="H50" s="14"/>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c r="EK50" s="31"/>
    </row>
    <row r="51" spans="1:141" s="3" customFormat="1" ht="30" customHeight="1" thickBot="1" x14ac:dyDescent="0.3">
      <c r="A51" s="35"/>
      <c r="B51" s="24" t="s">
        <v>65</v>
      </c>
      <c r="C51" s="73"/>
      <c r="D51" s="25"/>
      <c r="E51" s="59">
        <f>E52</f>
        <v>46022</v>
      </c>
      <c r="F51" s="60">
        <f>F55</f>
        <v>46036</v>
      </c>
      <c r="G51" s="14"/>
      <c r="H51" s="14"/>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31"/>
      <c r="EI51" s="31"/>
      <c r="EJ51" s="31"/>
      <c r="EK51" s="31"/>
    </row>
    <row r="52" spans="1:141" s="3" customFormat="1" ht="30" customHeight="1" thickBot="1" x14ac:dyDescent="0.3">
      <c r="A52" s="35"/>
      <c r="B52" s="45" t="s">
        <v>75</v>
      </c>
      <c r="C52" s="74"/>
      <c r="D52" s="26">
        <v>1</v>
      </c>
      <c r="E52" s="61">
        <f>F50+1</f>
        <v>46022</v>
      </c>
      <c r="F52" s="61">
        <f>E52+4</f>
        <v>46026</v>
      </c>
      <c r="G52" s="14"/>
      <c r="H52" s="14"/>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31"/>
      <c r="EI52" s="31"/>
      <c r="EJ52" s="31"/>
      <c r="EK52" s="31"/>
    </row>
    <row r="53" spans="1:141" s="3" customFormat="1" ht="30" customHeight="1" thickBot="1" x14ac:dyDescent="0.3">
      <c r="A53" s="35"/>
      <c r="B53" s="45" t="s">
        <v>76</v>
      </c>
      <c r="C53" s="74"/>
      <c r="D53" s="26">
        <v>1</v>
      </c>
      <c r="E53" s="61">
        <f>F52</f>
        <v>46026</v>
      </c>
      <c r="F53" s="61">
        <f>E53+5</f>
        <v>46031</v>
      </c>
      <c r="G53" s="14"/>
      <c r="H53" s="14"/>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31"/>
      <c r="EI53" s="31"/>
      <c r="EJ53" s="31"/>
      <c r="EK53" s="31"/>
    </row>
    <row r="54" spans="1:141" s="3" customFormat="1" ht="30" customHeight="1" thickBot="1" x14ac:dyDescent="0.3">
      <c r="A54" s="35"/>
      <c r="B54" s="45" t="s">
        <v>77</v>
      </c>
      <c r="C54" s="74"/>
      <c r="D54" s="26">
        <v>1</v>
      </c>
      <c r="E54" s="61">
        <f>F53</f>
        <v>46031</v>
      </c>
      <c r="F54" s="61">
        <f>E54+3</f>
        <v>46034</v>
      </c>
      <c r="G54" s="14"/>
      <c r="H54" s="14"/>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row>
    <row r="55" spans="1:141" s="3" customFormat="1" ht="30" customHeight="1" thickBot="1" x14ac:dyDescent="0.3">
      <c r="A55" s="35"/>
      <c r="B55" s="45" t="s">
        <v>78</v>
      </c>
      <c r="C55" s="74"/>
      <c r="D55" s="26">
        <v>1</v>
      </c>
      <c r="E55" s="61">
        <f>F54</f>
        <v>46034</v>
      </c>
      <c r="F55" s="61">
        <f>E55+2</f>
        <v>46036</v>
      </c>
      <c r="G55" s="14"/>
      <c r="H55" s="14"/>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row>
    <row r="56" spans="1:141" s="3" customFormat="1" ht="30" customHeight="1" thickBot="1" x14ac:dyDescent="0.3">
      <c r="A56" s="35" t="s">
        <v>12</v>
      </c>
      <c r="B56" s="46"/>
      <c r="C56" s="41"/>
      <c r="D56" s="13"/>
      <c r="E56" s="62"/>
      <c r="F56" s="62"/>
      <c r="G56" s="14"/>
      <c r="H56" s="14" t="str">
        <f t="shared" si="88"/>
        <v/>
      </c>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row>
    <row r="57" spans="1:141" s="3" customFormat="1" ht="30" customHeight="1" thickBot="1" x14ac:dyDescent="0.3">
      <c r="A57" s="36" t="s">
        <v>13</v>
      </c>
      <c r="B57" s="27" t="s">
        <v>15</v>
      </c>
      <c r="C57" s="28"/>
      <c r="D57" s="29"/>
      <c r="E57" s="63"/>
      <c r="F57" s="64"/>
      <c r="G57" s="30"/>
      <c r="H57" s="30" t="str">
        <f t="shared" si="88"/>
        <v/>
      </c>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row>
    <row r="58" spans="1:141" ht="30" customHeight="1" x14ac:dyDescent="0.25">
      <c r="G58" s="6"/>
    </row>
    <row r="59" spans="1:141" ht="30" customHeight="1" x14ac:dyDescent="0.25">
      <c r="C59" s="11"/>
      <c r="F59" s="37"/>
    </row>
    <row r="60" spans="1:141" ht="30" customHeight="1" x14ac:dyDescent="0.25">
      <c r="C60" s="12"/>
    </row>
  </sheetData>
  <mergeCells count="21">
    <mergeCell ref="EE4:EK4"/>
    <mergeCell ref="CV4:DB4"/>
    <mergeCell ref="DC4:DI4"/>
    <mergeCell ref="DJ4:DP4"/>
    <mergeCell ref="DQ4:DW4"/>
    <mergeCell ref="DX4:ED4"/>
    <mergeCell ref="BM4:BS4"/>
    <mergeCell ref="BT4:BZ4"/>
    <mergeCell ref="CA4:CG4"/>
    <mergeCell ref="CH4:CN4"/>
    <mergeCell ref="CO4:CU4"/>
    <mergeCell ref="B2:B4"/>
    <mergeCell ref="BF4:BL4"/>
    <mergeCell ref="E3:F3"/>
    <mergeCell ref="I4:O4"/>
    <mergeCell ref="P4:V4"/>
    <mergeCell ref="W4:AC4"/>
    <mergeCell ref="AD4:AJ4"/>
    <mergeCell ref="AK4:AQ4"/>
    <mergeCell ref="AR4:AX4"/>
    <mergeCell ref="AY4:BE4"/>
  </mergeCells>
  <phoneticPr fontId="32" type="noConversion"/>
  <conditionalFormatting sqref="D7:D5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EJ57">
    <cfRule type="expression" dxfId="5" priority="33">
      <formula>AND(TODAY()&gt;=I$5,TODAY()&lt;J$5)</formula>
    </cfRule>
  </conditionalFormatting>
  <conditionalFormatting sqref="I7:EJ57">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EK5:EK57">
    <cfRule type="expression" dxfId="2" priority="35">
      <formula>AND(TODAY()&gt;=EK$5,TODAY()&lt;#REF!)</formula>
    </cfRule>
  </conditionalFormatting>
  <conditionalFormatting sqref="EK7:EK57">
    <cfRule type="expression" dxfId="1" priority="38">
      <formula>AND(task_start&lt;=EK$5,ROUNDDOWN((task_end-task_start+1)*task_progress,0)+task_start-1&gt;=EK$5)</formula>
    </cfRule>
    <cfRule type="expression" dxfId="0" priority="39" stopIfTrue="1">
      <formula>AND(task_end&gt;=EK$5,task_start&lt;#REF!)</formula>
    </cfRule>
  </conditionalFormatting>
  <dataValidations disablePrompts="1" count="2">
    <dataValidation type="whole" operator="greaterThanOrEqual" allowBlank="1" showInputMessage="1" promptTitle="Mostrar semana" prompt="Al cambiar este número, se desplazará la vista del diagrama de Gantt." sqref="E4" xr:uid="{00000000-0002-0000-0000-000000000000}">
      <formula1>1</formula1>
    </dataValidation>
    <dataValidation type="list" allowBlank="1" showInputMessage="1" showErrorMessage="1" sqref="C9:C14 C16:C21 C23:C27 C29:C33 C35:C39 C41:C45 C47:C50 C52:C55" xr:uid="{5A9984CC-7EBE-4F55-B55D-36C3FFFA37C0}">
      <formula1>"MTRO. ISRAEL VIVEROS TORRES, MTRA. ASUNCIÓN DEL ROSARIO CORDERO GARCÍA, MTRO. LUIS ÁNGEL MEDINA RODRÍGUEZ, MTRO. ALEJANDRO SAÚL BAÑOS VEGA, MTRA. ADELINA MARTÍNEZ NIETO, MTRO. FEDERICO ARMANDO ARIAS ZAMBRANO"</formula1>
    </dataValidation>
  </dataValidations>
  <printOptions horizontalCentered="1"/>
  <pageMargins left="0.35433070866141736" right="0.35433070866141736" top="0.35433070866141736" bottom="0.51181102362204722" header="0.31496062992125984" footer="0.31496062992125984"/>
  <pageSetup scale="2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Gantt</vt:lpstr>
      <vt:lpstr>Inicio_del_proyecto</vt:lpstr>
      <vt:lpstr>Semana_para_mostrar</vt:lpstr>
      <vt:lpstr>Gantt!task_end</vt:lpstr>
      <vt:lpstr>Gantt!task_progress</vt:lpstr>
      <vt:lpstr>Gantt!task_start</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2025-09-26T03:41:38Z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