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viverosayala/Desktop/GitHub/Portfolio/Master/"/>
    </mc:Choice>
  </mc:AlternateContent>
  <xr:revisionPtr revIDLastSave="0" documentId="13_ncr:1_{32993339-6FB8-2846-B64B-3D8F64EDC7A3}" xr6:coauthVersionLast="47" xr6:coauthVersionMax="47" xr10:uidLastSave="{00000000-0000-0000-0000-000000000000}"/>
  <bookViews>
    <workbookView xWindow="2460" yWindow="22380" windowWidth="34200" windowHeight="19680" xr2:uid="{BE4A8A69-5B12-4F46-BBC9-A8204666AEC1}"/>
  </bookViews>
  <sheets>
    <sheet name="Hoja1" sheetId="1" r:id="rId1"/>
  </sheets>
  <definedNames>
    <definedName name="_xlnm._FilterDatabase" localSheetId="0" hidden="1">Hoja1!$A$1:$L$24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17" i="1"/>
  <c r="I14" i="1"/>
  <c r="I10" i="1"/>
  <c r="I8" i="1"/>
  <c r="I7" i="1"/>
  <c r="I6" i="1"/>
  <c r="I4" i="1"/>
  <c r="H23" i="1"/>
  <c r="H11" i="1"/>
  <c r="F19" i="1"/>
  <c r="F17" i="1"/>
  <c r="F16" i="1"/>
  <c r="F8" i="1"/>
  <c r="F6" i="1"/>
  <c r="F3" i="1"/>
  <c r="F2" i="1"/>
  <c r="F23" i="1"/>
  <c r="F21" i="1"/>
  <c r="I21" i="1"/>
  <c r="F20" i="1"/>
  <c r="I20" i="1"/>
  <c r="I19" i="1"/>
  <c r="F18" i="1"/>
  <c r="H16" i="1"/>
  <c r="I15" i="1"/>
  <c r="F14" i="1"/>
  <c r="F11" i="1"/>
  <c r="I11" i="1"/>
  <c r="F10" i="1"/>
  <c r="H9" i="1"/>
  <c r="H3" i="1"/>
  <c r="I3" i="1"/>
  <c r="I2" i="1"/>
</calcChain>
</file>

<file path=xl/sharedStrings.xml><?xml version="1.0" encoding="utf-8"?>
<sst xmlns="http://schemas.openxmlformats.org/spreadsheetml/2006/main" count="35" uniqueCount="35">
  <si>
    <t>Blockchain</t>
  </si>
  <si>
    <t>Hospitality</t>
  </si>
  <si>
    <t>Mindfulness</t>
  </si>
  <si>
    <t>Marketing</t>
  </si>
  <si>
    <t>Business_Intelligence</t>
  </si>
  <si>
    <t>Gestión_de_Activos</t>
  </si>
  <si>
    <t>Digital_Business</t>
  </si>
  <si>
    <t>Project_Management</t>
  </si>
  <si>
    <t>Supply_Chain_Management</t>
  </si>
  <si>
    <t>Gestión_de_Equipos</t>
  </si>
  <si>
    <t>Dirección_de_Equipos</t>
  </si>
  <si>
    <t>Gestión_del_Talento</t>
  </si>
  <si>
    <t>Maketing_Analytics</t>
  </si>
  <si>
    <t>Dirección_Comercial</t>
  </si>
  <si>
    <t>IA_Empresarial</t>
  </si>
  <si>
    <t>Mercados_Financieros</t>
  </si>
  <si>
    <t>Revenue_Management</t>
  </si>
  <si>
    <t>Dirección_de_Recursos_Humanos</t>
  </si>
  <si>
    <t>Marketing_Digital</t>
  </si>
  <si>
    <t>Master</t>
  </si>
  <si>
    <t>P_Computrabajo</t>
  </si>
  <si>
    <t>P_OCC</t>
  </si>
  <si>
    <t>P_Glassdoor</t>
  </si>
  <si>
    <t>P_Indeed</t>
  </si>
  <si>
    <t>S_Computrabajo</t>
  </si>
  <si>
    <t>S_Jooble</t>
  </si>
  <si>
    <t>S_Indeed</t>
  </si>
  <si>
    <t>S_Glassdoor</t>
  </si>
  <si>
    <t>S_Talent_Mexico</t>
  </si>
  <si>
    <t>S_Experienced_level</t>
  </si>
  <si>
    <t>Big_Data</t>
  </si>
  <si>
    <t>Fintech</t>
  </si>
  <si>
    <t>Coaching</t>
  </si>
  <si>
    <t>Logística</t>
  </si>
  <si>
    <t>S_Enter_level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</si>
</sst>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E0E0E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F533-4A95-4A49-8F3C-B47C9A3F6554}">
  <dimension ref="A1:L24"/>
  <sheetViews>
    <sheetView showGridLines="0" tabSelected="1" zoomScale="132" workbookViewId="0"/>
  </sheetViews>
  <sheetFormatPr baseColWidth="10" defaultRowHeight="16"/>
  <cols>
    <col min="1" max="1" width="39.5" bestFit="1" customWidth="1"/>
    <col min="2" max="2" width="14.6640625" bestFit="1" customWidth="1"/>
    <col min="3" max="3" width="7" bestFit="1" customWidth="1"/>
    <col min="4" max="4" width="11.1640625" bestFit="1" customWidth="1"/>
    <col min="5" max="5" width="8.5" bestFit="1" customWidth="1"/>
    <col min="6" max="6" width="14.6640625" bestFit="1" customWidth="1"/>
    <col min="7" max="7" width="8.1640625" bestFit="1" customWidth="1"/>
    <col min="8" max="8" width="8.5" bestFit="1" customWidth="1"/>
    <col min="9" max="9" width="11.1640625" bestFit="1" customWidth="1"/>
    <col min="10" max="10" width="14.6640625" bestFit="1" customWidth="1"/>
    <col min="11" max="11" width="11.5" bestFit="1" customWidth="1"/>
    <col min="12" max="12" width="17.83203125" bestFit="1" customWidth="1"/>
  </cols>
  <sheetData>
    <row r="1" spans="1:12">
      <c r="A1" s="4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34</v>
      </c>
      <c r="L1" s="2" t="s">
        <v>29</v>
      </c>
    </row>
    <row r="2" spans="1:12" ht="18">
      <c r="A2" s="1" t="s">
        <v>30</v>
      </c>
      <c r="B2" s="3">
        <v>124</v>
      </c>
      <c r="C2" s="3">
        <v>480</v>
      </c>
      <c r="D2" s="3">
        <v>723</v>
      </c>
      <c r="E2" s="3">
        <v>700</v>
      </c>
      <c r="F2" s="5">
        <f>42667*12</f>
        <v>512004</v>
      </c>
      <c r="G2" s="5">
        <v>370000</v>
      </c>
      <c r="H2" s="5">
        <v>253458</v>
      </c>
      <c r="I2" s="5">
        <f>31292*12</f>
        <v>375504</v>
      </c>
      <c r="J2" s="5">
        <v>360000</v>
      </c>
      <c r="K2" s="5">
        <v>171000</v>
      </c>
      <c r="L2" s="5">
        <v>691500</v>
      </c>
    </row>
    <row r="3" spans="1:12" ht="18">
      <c r="A3" s="1" t="s">
        <v>4</v>
      </c>
      <c r="B3" s="3">
        <v>170</v>
      </c>
      <c r="C3" s="3">
        <v>1126</v>
      </c>
      <c r="D3" s="3">
        <v>960</v>
      </c>
      <c r="E3" s="3">
        <v>900</v>
      </c>
      <c r="F3" s="5">
        <f>33283*12</f>
        <v>399396</v>
      </c>
      <c r="G3" s="5">
        <v>351098</v>
      </c>
      <c r="H3" s="5">
        <f>12*16454</f>
        <v>197448</v>
      </c>
      <c r="I3" s="5">
        <f>12*28792</f>
        <v>345504</v>
      </c>
      <c r="J3" s="5">
        <v>238800</v>
      </c>
      <c r="K3" s="5">
        <v>120000</v>
      </c>
      <c r="L3" s="5">
        <v>420000</v>
      </c>
    </row>
    <row r="4" spans="1:12" ht="18">
      <c r="A4" s="1" t="s">
        <v>31</v>
      </c>
      <c r="B4" s="3">
        <v>103</v>
      </c>
      <c r="C4" s="3">
        <v>26</v>
      </c>
      <c r="D4" s="3">
        <v>465</v>
      </c>
      <c r="E4" s="3">
        <v>400</v>
      </c>
      <c r="F4" s="5"/>
      <c r="G4" s="5">
        <v>291264</v>
      </c>
      <c r="H4" s="5"/>
      <c r="I4" s="5">
        <f>25928*12</f>
        <v>311136</v>
      </c>
      <c r="J4" s="5">
        <v>168000</v>
      </c>
      <c r="K4" s="5">
        <v>89628</v>
      </c>
      <c r="L4" s="5">
        <v>660000</v>
      </c>
    </row>
    <row r="5" spans="1:12" ht="18">
      <c r="A5" s="1" t="s">
        <v>0</v>
      </c>
      <c r="B5" s="3">
        <v>9</v>
      </c>
      <c r="C5" s="3">
        <v>215</v>
      </c>
      <c r="D5" s="3">
        <v>83</v>
      </c>
      <c r="E5" s="3">
        <v>88</v>
      </c>
      <c r="F5" s="5"/>
      <c r="G5" s="5">
        <v>570000</v>
      </c>
      <c r="H5" s="5">
        <v>197712</v>
      </c>
      <c r="I5" s="5"/>
      <c r="J5" s="5">
        <v>216000</v>
      </c>
      <c r="K5" s="5">
        <v>49800</v>
      </c>
      <c r="L5" s="5">
        <v>567000</v>
      </c>
    </row>
    <row r="6" spans="1:12" ht="18">
      <c r="A6" s="1" t="s">
        <v>15</v>
      </c>
      <c r="B6" s="3">
        <v>3144</v>
      </c>
      <c r="C6" s="3">
        <v>800</v>
      </c>
      <c r="D6" s="3">
        <v>3549</v>
      </c>
      <c r="E6" s="3">
        <v>3000</v>
      </c>
      <c r="F6" s="5">
        <f>12*14692</f>
        <v>176304</v>
      </c>
      <c r="G6" s="5">
        <v>177708</v>
      </c>
      <c r="H6" s="5"/>
      <c r="I6" s="5">
        <f>23875*12</f>
        <v>286500</v>
      </c>
      <c r="J6" s="5">
        <v>96000</v>
      </c>
      <c r="K6" s="5">
        <v>41875</v>
      </c>
      <c r="L6" s="5">
        <v>214500</v>
      </c>
    </row>
    <row r="7" spans="1:12" ht="18">
      <c r="A7" s="1" t="s">
        <v>5</v>
      </c>
      <c r="B7" s="3">
        <v>745</v>
      </c>
      <c r="C7" s="3">
        <v>362</v>
      </c>
      <c r="D7" s="3">
        <v>1713</v>
      </c>
      <c r="E7" s="3">
        <v>2000</v>
      </c>
      <c r="F7" s="5"/>
      <c r="G7" s="5">
        <v>212712</v>
      </c>
      <c r="H7" s="5"/>
      <c r="I7" s="5">
        <f>40155*12</f>
        <v>481860</v>
      </c>
      <c r="J7" s="5">
        <v>117000</v>
      </c>
      <c r="K7" s="5">
        <v>84000</v>
      </c>
      <c r="L7" s="5">
        <v>276000</v>
      </c>
    </row>
    <row r="8" spans="1:12" ht="18">
      <c r="A8" s="1" t="s">
        <v>6</v>
      </c>
      <c r="B8" s="3">
        <v>938</v>
      </c>
      <c r="C8" s="3">
        <v>205</v>
      </c>
      <c r="D8" s="3">
        <v>2971</v>
      </c>
      <c r="E8" s="3">
        <v>3300</v>
      </c>
      <c r="F8" s="5">
        <f>12*29556</f>
        <v>354672</v>
      </c>
      <c r="G8" s="6">
        <v>356000</v>
      </c>
      <c r="H8" s="5"/>
      <c r="I8" s="5">
        <f>42041*12</f>
        <v>504492</v>
      </c>
      <c r="J8" s="5">
        <v>390000</v>
      </c>
      <c r="K8" s="5">
        <v>210000</v>
      </c>
      <c r="L8" s="5">
        <v>690000</v>
      </c>
    </row>
    <row r="9" spans="1:12" ht="18">
      <c r="A9" s="1" t="s">
        <v>16</v>
      </c>
      <c r="B9" s="3">
        <v>48</v>
      </c>
      <c r="C9" s="3">
        <v>161</v>
      </c>
      <c r="D9" s="3">
        <v>1008</v>
      </c>
      <c r="E9" s="3">
        <v>500</v>
      </c>
      <c r="F9" s="7"/>
      <c r="G9" s="5">
        <v>316956</v>
      </c>
      <c r="H9" s="5">
        <f>12*12964</f>
        <v>155568</v>
      </c>
      <c r="I9" s="5">
        <v>657000</v>
      </c>
      <c r="J9" s="5">
        <v>228000</v>
      </c>
      <c r="K9" s="5">
        <v>144000</v>
      </c>
      <c r="L9" s="5">
        <v>343000</v>
      </c>
    </row>
    <row r="10" spans="1:12" ht="18">
      <c r="A10" s="1" t="s">
        <v>1</v>
      </c>
      <c r="B10" s="3">
        <v>62</v>
      </c>
      <c r="C10" s="3">
        <v>752</v>
      </c>
      <c r="D10" s="3">
        <v>443</v>
      </c>
      <c r="E10" s="3">
        <v>645</v>
      </c>
      <c r="F10" s="5">
        <f>12*12320</f>
        <v>147840</v>
      </c>
      <c r="G10" s="5">
        <v>132700</v>
      </c>
      <c r="H10" s="5"/>
      <c r="I10" s="5">
        <f>12*31350</f>
        <v>376200</v>
      </c>
      <c r="J10" s="5">
        <v>189336</v>
      </c>
      <c r="K10" s="5">
        <v>108000</v>
      </c>
      <c r="L10" s="5">
        <v>378000</v>
      </c>
    </row>
    <row r="11" spans="1:12" ht="18">
      <c r="A11" s="1" t="s">
        <v>7</v>
      </c>
      <c r="B11" s="3">
        <v>379</v>
      </c>
      <c r="C11" s="3">
        <v>6189</v>
      </c>
      <c r="D11" s="3">
        <v>7293</v>
      </c>
      <c r="E11" s="3">
        <v>4000</v>
      </c>
      <c r="F11" s="8">
        <f>28039*12</f>
        <v>336468</v>
      </c>
      <c r="G11" s="5">
        <v>357946</v>
      </c>
      <c r="H11" s="5">
        <f>18813*12</f>
        <v>225756</v>
      </c>
      <c r="I11" s="5">
        <f>42357*12</f>
        <v>508284</v>
      </c>
      <c r="J11" s="5">
        <v>210000</v>
      </c>
      <c r="K11" s="5">
        <v>41250</v>
      </c>
      <c r="L11" s="5">
        <v>537600</v>
      </c>
    </row>
    <row r="12" spans="1:12" ht="18">
      <c r="A12" s="1" t="s">
        <v>32</v>
      </c>
      <c r="B12" s="3">
        <v>583</v>
      </c>
      <c r="C12" s="3">
        <v>4216</v>
      </c>
      <c r="D12" s="3">
        <v>1644</v>
      </c>
      <c r="E12" s="3">
        <v>1000</v>
      </c>
      <c r="F12" s="5"/>
      <c r="G12" s="5">
        <v>219204</v>
      </c>
      <c r="H12" s="5"/>
      <c r="I12" s="5"/>
      <c r="J12" s="5">
        <v>108000</v>
      </c>
      <c r="K12" s="5">
        <v>66000</v>
      </c>
      <c r="L12" s="5">
        <v>240000</v>
      </c>
    </row>
    <row r="13" spans="1:12" ht="18">
      <c r="A13" s="1" t="s">
        <v>2</v>
      </c>
      <c r="B13" s="3">
        <v>1</v>
      </c>
      <c r="C13" s="3">
        <v>47</v>
      </c>
      <c r="D13" s="3">
        <v>23</v>
      </c>
      <c r="E13" s="3">
        <v>22</v>
      </c>
      <c r="F13" s="5"/>
      <c r="G13" s="5">
        <v>103512</v>
      </c>
      <c r="H13" s="5"/>
      <c r="I13" s="5">
        <v>120000</v>
      </c>
      <c r="J13" s="5">
        <v>108000</v>
      </c>
      <c r="K13" s="5">
        <v>72002</v>
      </c>
      <c r="L13" s="5">
        <v>192000</v>
      </c>
    </row>
    <row r="14" spans="1:12" ht="18">
      <c r="A14" s="1" t="s">
        <v>33</v>
      </c>
      <c r="B14" s="3">
        <v>15000</v>
      </c>
      <c r="C14" s="3">
        <v>1000</v>
      </c>
      <c r="D14" s="3">
        <v>4473</v>
      </c>
      <c r="E14" s="3">
        <v>2000</v>
      </c>
      <c r="F14" s="5">
        <f>12995*12</f>
        <v>155940</v>
      </c>
      <c r="G14" s="5">
        <v>240996</v>
      </c>
      <c r="H14" s="5">
        <v>174427</v>
      </c>
      <c r="I14" s="5">
        <f>21550*12</f>
        <v>258600</v>
      </c>
      <c r="J14" s="5">
        <v>114024</v>
      </c>
      <c r="K14" s="5">
        <v>83002</v>
      </c>
      <c r="L14" s="5">
        <v>204471</v>
      </c>
    </row>
    <row r="15" spans="1:12" ht="18">
      <c r="A15" s="1" t="s">
        <v>8</v>
      </c>
      <c r="B15" s="3">
        <v>899</v>
      </c>
      <c r="C15" s="3">
        <v>3052</v>
      </c>
      <c r="D15" s="3">
        <v>2094</v>
      </c>
      <c r="E15" s="3">
        <v>2000</v>
      </c>
      <c r="F15" s="5">
        <v>18078</v>
      </c>
      <c r="G15" s="5">
        <v>240377</v>
      </c>
      <c r="H15" s="5">
        <v>141929</v>
      </c>
      <c r="I15" s="5">
        <f>12*33626</f>
        <v>403512</v>
      </c>
      <c r="J15" s="5">
        <v>121500</v>
      </c>
      <c r="K15" s="5">
        <v>50333</v>
      </c>
      <c r="L15" s="5">
        <v>390000</v>
      </c>
    </row>
    <row r="16" spans="1:12" ht="18">
      <c r="A16" s="1" t="s">
        <v>9</v>
      </c>
      <c r="B16" s="3">
        <v>12500</v>
      </c>
      <c r="C16" s="3">
        <v>4434</v>
      </c>
      <c r="D16" s="3">
        <v>760</v>
      </c>
      <c r="E16" s="3">
        <v>4000</v>
      </c>
      <c r="F16" s="5">
        <f>12*32771</f>
        <v>393252</v>
      </c>
      <c r="G16" s="5">
        <v>209592</v>
      </c>
      <c r="H16" s="5">
        <f>12*20001</f>
        <v>240012</v>
      </c>
      <c r="I16" s="5"/>
      <c r="J16" s="5">
        <v>126000</v>
      </c>
      <c r="K16" s="5">
        <v>96000</v>
      </c>
      <c r="L16" s="5">
        <v>192600</v>
      </c>
    </row>
    <row r="17" spans="1:12" ht="18">
      <c r="A17" s="1" t="s">
        <v>10</v>
      </c>
      <c r="B17" s="3">
        <v>22000</v>
      </c>
      <c r="C17" s="3">
        <v>6333</v>
      </c>
      <c r="D17" s="3">
        <v>6015</v>
      </c>
      <c r="E17" s="3">
        <v>1500</v>
      </c>
      <c r="F17" s="5">
        <f>12*12065</f>
        <v>144780</v>
      </c>
      <c r="G17" s="5">
        <v>424260</v>
      </c>
      <c r="H17" s="5">
        <v>305030</v>
      </c>
      <c r="I17" s="5">
        <f>50000*12</f>
        <v>600000</v>
      </c>
      <c r="J17" s="5">
        <v>162772</v>
      </c>
      <c r="K17" s="5">
        <v>42000</v>
      </c>
      <c r="L17" s="5">
        <v>336000</v>
      </c>
    </row>
    <row r="18" spans="1:12" ht="18">
      <c r="A18" s="1" t="s">
        <v>17</v>
      </c>
      <c r="B18" s="3">
        <v>10703</v>
      </c>
      <c r="C18" s="3">
        <v>8231</v>
      </c>
      <c r="D18" s="3">
        <v>8286</v>
      </c>
      <c r="E18" s="3">
        <v>8000</v>
      </c>
      <c r="F18" s="5">
        <f>61643*12</f>
        <v>739716</v>
      </c>
      <c r="G18" s="5">
        <v>218086</v>
      </c>
      <c r="H18" s="5">
        <v>136992</v>
      </c>
      <c r="I18" s="5">
        <v>116146</v>
      </c>
      <c r="J18" s="5">
        <v>330000</v>
      </c>
      <c r="K18" s="5">
        <v>53750</v>
      </c>
      <c r="L18" s="5">
        <v>780000</v>
      </c>
    </row>
    <row r="19" spans="1:12" ht="18">
      <c r="A19" s="1" t="s">
        <v>11</v>
      </c>
      <c r="B19" s="3">
        <v>3400</v>
      </c>
      <c r="C19" s="3">
        <v>468</v>
      </c>
      <c r="D19" s="3">
        <v>3400</v>
      </c>
      <c r="E19" s="3">
        <v>4800</v>
      </c>
      <c r="F19" s="5">
        <f>12*14119</f>
        <v>169428</v>
      </c>
      <c r="G19" s="5">
        <v>157332</v>
      </c>
      <c r="H19" s="5"/>
      <c r="I19" s="5">
        <f>7941*12</f>
        <v>95292</v>
      </c>
      <c r="J19" s="5">
        <v>91200</v>
      </c>
      <c r="K19" s="5">
        <v>38548</v>
      </c>
      <c r="L19" s="5">
        <v>180000</v>
      </c>
    </row>
    <row r="20" spans="1:12" ht="18">
      <c r="A20" s="1" t="s">
        <v>18</v>
      </c>
      <c r="B20" s="3">
        <v>900</v>
      </c>
      <c r="C20" s="3">
        <v>1306</v>
      </c>
      <c r="D20" s="3">
        <v>3344</v>
      </c>
      <c r="E20" s="3">
        <v>3000</v>
      </c>
      <c r="F20" s="5">
        <f>12*11982</f>
        <v>143784</v>
      </c>
      <c r="G20" s="5">
        <v>221076</v>
      </c>
      <c r="H20" s="5">
        <v>152953</v>
      </c>
      <c r="I20" s="5">
        <f>12*18250</f>
        <v>219000</v>
      </c>
      <c r="J20" s="5">
        <v>127032</v>
      </c>
      <c r="K20" s="5">
        <v>84000</v>
      </c>
      <c r="L20" s="5">
        <v>241989</v>
      </c>
    </row>
    <row r="21" spans="1:12" ht="18">
      <c r="A21" s="1" t="s">
        <v>12</v>
      </c>
      <c r="B21" s="3">
        <v>67</v>
      </c>
      <c r="C21" s="3">
        <v>658</v>
      </c>
      <c r="D21" s="3">
        <v>818</v>
      </c>
      <c r="E21" s="3">
        <v>700</v>
      </c>
      <c r="F21" s="5">
        <f>12*13628</f>
        <v>163536</v>
      </c>
      <c r="G21" s="5">
        <v>195075</v>
      </c>
      <c r="H21" s="5">
        <v>173851</v>
      </c>
      <c r="I21" s="5">
        <f>16417*12</f>
        <v>197004</v>
      </c>
      <c r="J21" s="5">
        <v>132000</v>
      </c>
      <c r="K21" s="5">
        <v>96000</v>
      </c>
      <c r="L21" s="5">
        <v>215640</v>
      </c>
    </row>
    <row r="22" spans="1:12" ht="18">
      <c r="A22" s="1" t="s">
        <v>13</v>
      </c>
      <c r="B22" s="3">
        <v>10398</v>
      </c>
      <c r="C22" s="3">
        <v>8720</v>
      </c>
      <c r="D22" s="3">
        <v>1510</v>
      </c>
      <c r="E22" s="3">
        <v>1000</v>
      </c>
      <c r="F22" s="5">
        <v>51350</v>
      </c>
      <c r="G22" s="5">
        <v>262674</v>
      </c>
      <c r="H22" s="5"/>
      <c r="I22" s="5">
        <v>128334</v>
      </c>
      <c r="J22" s="5">
        <v>300000</v>
      </c>
      <c r="K22" s="5">
        <v>80000</v>
      </c>
      <c r="L22" s="5">
        <v>840000</v>
      </c>
    </row>
    <row r="23" spans="1:12" ht="18">
      <c r="A23" s="1" t="s">
        <v>3</v>
      </c>
      <c r="B23" s="3">
        <v>3757</v>
      </c>
      <c r="C23" s="3">
        <v>10126</v>
      </c>
      <c r="D23" s="3">
        <v>9126</v>
      </c>
      <c r="E23" s="3">
        <v>8000</v>
      </c>
      <c r="F23" s="5">
        <f>11447*12</f>
        <v>137364</v>
      </c>
      <c r="G23" s="5">
        <v>261137</v>
      </c>
      <c r="H23" s="5">
        <f>12*11433</f>
        <v>137196</v>
      </c>
      <c r="I23" s="5">
        <f>24583*12</f>
        <v>294996</v>
      </c>
      <c r="J23" s="5">
        <v>120000</v>
      </c>
      <c r="K23" s="5">
        <v>72000</v>
      </c>
      <c r="L23" s="5">
        <v>240074</v>
      </c>
    </row>
    <row r="24" spans="1:12" ht="18">
      <c r="A24" s="1" t="s">
        <v>14</v>
      </c>
      <c r="B24" s="3">
        <v>7</v>
      </c>
      <c r="C24" s="3">
        <v>15</v>
      </c>
      <c r="D24" s="3">
        <v>34</v>
      </c>
      <c r="E24" s="3">
        <v>25</v>
      </c>
      <c r="F24" s="5"/>
      <c r="G24" s="5"/>
      <c r="H24" s="5"/>
      <c r="I24" s="5"/>
      <c r="J24" s="5">
        <v>171000</v>
      </c>
      <c r="K24" s="5">
        <v>120000</v>
      </c>
      <c r="L24" s="5">
        <v>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Viveros Ayala</dc:creator>
  <cp:lastModifiedBy>Alex Viveros Ayala</cp:lastModifiedBy>
  <dcterms:created xsi:type="dcterms:W3CDTF">2024-12-26T05:11:40Z</dcterms:created>
  <dcterms:modified xsi:type="dcterms:W3CDTF">2024-12-27T22:58:34Z</dcterms:modified>
</cp:coreProperties>
</file>