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pivotTables/pivotTable3.xml" ContentType="application/vnd.openxmlformats-officedocument.spreadsheetml.pivotTable+xml"/>
  <Override PartName="/xl/drawings/drawing6.xml" ContentType="application/vnd.openxmlformats-officedocument.drawing+xml"/>
  <Override PartName="/xl/tables/table3.xml" ContentType="application/vnd.openxmlformats-officedocument.spreadsheetml.table+xml"/>
  <Override PartName="/xl/slicers/slicer1.xml" ContentType="application/vnd.ms-excel.slicer+xml"/>
  <Override PartName="/xl/drawings/drawing7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Cursos\Data Science\Script prueba\"/>
    </mc:Choice>
  </mc:AlternateContent>
  <xr:revisionPtr revIDLastSave="0" documentId="13_ncr:1_{6FF3AC6C-F2DE-42CB-9E99-E4AFFB1DFAEC}" xr6:coauthVersionLast="47" xr6:coauthVersionMax="47" xr10:uidLastSave="{00000000-0000-0000-0000-000000000000}"/>
  <bookViews>
    <workbookView xWindow="-120" yWindow="-120" windowWidth="21840" windowHeight="13140" activeTab="6" xr2:uid="{C0C13978-7FB9-465D-8C8F-FC43E1E92FC7}"/>
  </bookViews>
  <sheets>
    <sheet name="01" sheetId="1" r:id="rId1"/>
    <sheet name="02" sheetId="6" r:id="rId2"/>
    <sheet name="03" sheetId="7" r:id="rId3"/>
    <sheet name="04" sheetId="2" r:id="rId4"/>
    <sheet name="05" sheetId="3" r:id="rId5"/>
    <sheet name="06" sheetId="4" r:id="rId6"/>
    <sheet name="07" sheetId="9" r:id="rId7"/>
  </sheets>
  <definedNames>
    <definedName name="_xlnm._FilterDatabase" localSheetId="0" hidden="1">'01'!$B$6:$E$65</definedName>
    <definedName name="_xlnm._FilterDatabase" localSheetId="1" hidden="1">'02'!$B$5:$E$64</definedName>
    <definedName name="SegmentaciónDeDatos_Vendedor">#N/A</definedName>
  </definedNames>
  <calcPr calcId="191029"/>
  <pivotCaches>
    <pivotCache cacheId="0" r:id="rId8"/>
    <pivotCache cacheId="1" r:id="rId9"/>
  </pivotCaches>
  <extLst>
    <ext xmlns:x14="http://schemas.microsoft.com/office/spreadsheetml/2009/9/main" uri="{BBE1A952-AA13-448e-AADC-164F8A28A991}">
      <x14:slicerCaches>
        <x14:slicerCache r:id="rId10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4" l="1" a="1"/>
  <c r="E8" i="4" s="1"/>
  <c r="D8" i="4" a="1"/>
  <c r="D8" i="4" s="1"/>
  <c r="E7" i="4"/>
  <c r="D7" i="4"/>
  <c r="C7" i="4"/>
  <c r="C8" i="4" a="1"/>
  <c r="C8" i="4" s="1"/>
  <c r="I14" i="9"/>
  <c r="I7" i="2"/>
  <c r="I8" i="2"/>
  <c r="I9" i="2"/>
  <c r="I10" i="2"/>
  <c r="I11" i="2"/>
  <c r="I12" i="2"/>
  <c r="I6" i="2"/>
  <c r="K11" i="9"/>
  <c r="K12" i="9"/>
  <c r="K13" i="9"/>
  <c r="K14" i="9"/>
  <c r="K15" i="9"/>
  <c r="K16" i="9"/>
  <c r="K10" i="9"/>
  <c r="I16" i="9"/>
  <c r="I11" i="9"/>
  <c r="I12" i="9"/>
  <c r="I13" i="9"/>
  <c r="H14" i="9"/>
  <c r="I15" i="9"/>
  <c r="H16" i="9"/>
  <c r="I10" i="9"/>
  <c r="H11" i="9"/>
  <c r="H12" i="9"/>
  <c r="H13" i="9"/>
  <c r="H15" i="9"/>
  <c r="H10" i="9"/>
  <c r="C13" i="3"/>
  <c r="J7" i="2"/>
  <c r="J8" i="2"/>
  <c r="J9" i="2"/>
  <c r="J10" i="2"/>
  <c r="J11" i="2"/>
  <c r="J12" i="2"/>
  <c r="J6" i="2"/>
  <c r="G6" i="3" l="1"/>
  <c r="E8" i="7"/>
  <c r="E9" i="7"/>
  <c r="E10" i="7"/>
  <c r="E11" i="7"/>
  <c r="E12" i="7"/>
  <c r="E13" i="7"/>
  <c r="E7" i="7"/>
  <c r="C15" i="3"/>
  <c r="C16" i="3"/>
  <c r="C14" i="3"/>
  <c r="C17" i="3" l="1"/>
  <c r="F12" i="2"/>
  <c r="F11" i="2"/>
  <c r="F10" i="2"/>
  <c r="F9" i="2"/>
  <c r="F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<sst xmlns="http://schemas.openxmlformats.org/spreadsheetml/2006/main" count="699" uniqueCount="112">
  <si>
    <t>Función Y O</t>
  </si>
  <si>
    <t>Probabilidad</t>
  </si>
  <si>
    <t>Vendedor</t>
  </si>
  <si>
    <t>Tienda</t>
  </si>
  <si>
    <t>Producto</t>
  </si>
  <si>
    <t>Carlos Vasquez</t>
  </si>
  <si>
    <t>Tienda A</t>
  </si>
  <si>
    <t>Laptop i3</t>
  </si>
  <si>
    <t>Juan Carlos</t>
  </si>
  <si>
    <t>Tienda B</t>
  </si>
  <si>
    <t xml:space="preserve">Impresora </t>
  </si>
  <si>
    <t>Pedro Noriega</t>
  </si>
  <si>
    <t>Laptop i5</t>
  </si>
  <si>
    <t>José Almanares</t>
  </si>
  <si>
    <t>Tienda C</t>
  </si>
  <si>
    <t>Pantalla 17</t>
  </si>
  <si>
    <t>Pantalla 42</t>
  </si>
  <si>
    <t>Teclado</t>
  </si>
  <si>
    <t>Mouse</t>
  </si>
  <si>
    <t>Tienda D</t>
  </si>
  <si>
    <t>USB 3.0.1</t>
  </si>
  <si>
    <t>Laptop i7</t>
  </si>
  <si>
    <t>Unidades</t>
  </si>
  <si>
    <t>Micrófono S1</t>
  </si>
  <si>
    <t>Web Cam B1</t>
  </si>
  <si>
    <t>Scáner CB</t>
  </si>
  <si>
    <t>Teclado BB</t>
  </si>
  <si>
    <t>Mouse S14</t>
  </si>
  <si>
    <t>USB Brio</t>
  </si>
  <si>
    <t>USB Kington</t>
  </si>
  <si>
    <t>USB Hp 8G</t>
  </si>
  <si>
    <t>USB Hp 4GB</t>
  </si>
  <si>
    <t>Mouse NegroA</t>
  </si>
  <si>
    <t>Pantalla 21</t>
  </si>
  <si>
    <t>Pantalla 32</t>
  </si>
  <si>
    <t>Pantalla 55</t>
  </si>
  <si>
    <t>Mouse In</t>
  </si>
  <si>
    <t>Ram 18 gb</t>
  </si>
  <si>
    <t>Mousepad 1S</t>
  </si>
  <si>
    <t>Mousepad T</t>
  </si>
  <si>
    <t>Mousepad S</t>
  </si>
  <si>
    <t>Audífonos H1</t>
  </si>
  <si>
    <t>Audífonos H2</t>
  </si>
  <si>
    <t>Audífonos H3</t>
  </si>
  <si>
    <t>Alumnos</t>
  </si>
  <si>
    <t>Nota 1</t>
  </si>
  <si>
    <t>Nota 2</t>
  </si>
  <si>
    <t>Nota 3</t>
  </si>
  <si>
    <t>Promedio</t>
  </si>
  <si>
    <t>Faltas</t>
  </si>
  <si>
    <t>Seminarios</t>
  </si>
  <si>
    <t>Respuesta 1</t>
  </si>
  <si>
    <t>Respuesta 2</t>
  </si>
  <si>
    <t>Andrea Rojas</t>
  </si>
  <si>
    <t>José Torres</t>
  </si>
  <si>
    <t>Yudith Montalvo</t>
  </si>
  <si>
    <t>Alan López</t>
  </si>
  <si>
    <t>Mónica Bartra</t>
  </si>
  <si>
    <t>Elmer Pizango</t>
  </si>
  <si>
    <t>Luisa del Águila</t>
  </si>
  <si>
    <t>Ventas</t>
  </si>
  <si>
    <t>Ventas 2023</t>
  </si>
  <si>
    <t>Ventas 2024</t>
  </si>
  <si>
    <r>
      <t xml:space="preserve">1. Si el alumno tiene Promedio mayor a 10 </t>
    </r>
    <r>
      <rPr>
        <sz val="11"/>
        <color rgb="FFFF0000"/>
        <rFont val="Rockwell"/>
        <family val="1"/>
      </rPr>
      <t>Y</t>
    </r>
    <r>
      <rPr>
        <sz val="11"/>
        <color theme="1"/>
        <rFont val="Rockwell"/>
        <family val="1"/>
      </rPr>
      <t xml:space="preserve"> faltas menor a 8 </t>
    </r>
    <r>
      <rPr>
        <sz val="11"/>
        <color rgb="FFFF0000"/>
        <rFont val="Rockwell"/>
        <family val="1"/>
      </rPr>
      <t>Y</t>
    </r>
    <r>
      <rPr>
        <sz val="11"/>
        <color theme="1"/>
        <rFont val="Rockwell"/>
        <family val="1"/>
      </rPr>
      <t xml:space="preserve"> seminarios igual a 3 entonces agregar "Todo OK" </t>
    </r>
  </si>
  <si>
    <r>
      <t xml:space="preserve">2. Si el alumno tiene un promedio mayor a 10 </t>
    </r>
    <r>
      <rPr>
        <sz val="11"/>
        <color rgb="FFFF0000"/>
        <rFont val="Rockwell"/>
        <family val="1"/>
      </rPr>
      <t>O</t>
    </r>
    <r>
      <rPr>
        <sz val="11"/>
        <color theme="1"/>
        <rFont val="Rockwell"/>
        <family val="1"/>
      </rPr>
      <t xml:space="preserve"> faltas menor a 8 </t>
    </r>
    <r>
      <rPr>
        <sz val="11"/>
        <color rgb="FFFF0000"/>
        <rFont val="Rockwell"/>
        <family val="1"/>
      </rPr>
      <t>o</t>
    </r>
    <r>
      <rPr>
        <sz val="11"/>
        <color theme="1"/>
        <rFont val="Rockwell"/>
        <family val="1"/>
      </rPr>
      <t xml:space="preserve"> seminarios igual a 3 entonces agregar "Todo Ok"</t>
    </r>
  </si>
  <si>
    <t xml:space="preserve">Suposición </t>
  </si>
  <si>
    <t>Precio Por camiseta</t>
  </si>
  <si>
    <t>Costo por unidad</t>
  </si>
  <si>
    <t>Costo Fijo</t>
  </si>
  <si>
    <t>Unidades Vendidas</t>
  </si>
  <si>
    <t>Ganancia</t>
  </si>
  <si>
    <t>Costo Variable</t>
  </si>
  <si>
    <t xml:space="preserve">Cambia las unidades para llegar a 5 mil </t>
  </si>
  <si>
    <t>Ingresos</t>
  </si>
  <si>
    <t>Primera Fórmula</t>
  </si>
  <si>
    <t>Segunda Fórmula</t>
  </si>
  <si>
    <t>Datos sin procesar</t>
  </si>
  <si>
    <t>Limpie este conjunto de datos y cree una tabla con nombre, apellido, número de teléfono y departamento</t>
  </si>
  <si>
    <t>Decisión</t>
  </si>
  <si>
    <t>Requisitos mínimos</t>
  </si>
  <si>
    <t>Etiquetas de fila</t>
  </si>
  <si>
    <t>Total general</t>
  </si>
  <si>
    <t>Suma de Unidades</t>
  </si>
  <si>
    <t>Ganancia deseada</t>
  </si>
  <si>
    <t>Unidades necesarias</t>
  </si>
  <si>
    <t>Miguel</t>
  </si>
  <si>
    <t>VeLA</t>
  </si>
  <si>
    <t>LIMA</t>
  </si>
  <si>
    <t>Julio</t>
  </si>
  <si>
    <t>Cárdenas</t>
  </si>
  <si>
    <t>IquiTOS</t>
  </si>
  <si>
    <t>MARio</t>
  </si>
  <si>
    <t>ORTIZ</t>
  </si>
  <si>
    <t>CUSCO</t>
  </si>
  <si>
    <t>CARLOS</t>
  </si>
  <si>
    <t>HIDALGO</t>
  </si>
  <si>
    <t>Lima</t>
  </si>
  <si>
    <t>Marcia</t>
  </si>
  <si>
    <t>Iberico</t>
  </si>
  <si>
    <t>Iquitos</t>
  </si>
  <si>
    <t>Jhasmin</t>
  </si>
  <si>
    <t>Olórtegui</t>
  </si>
  <si>
    <t>liMA</t>
  </si>
  <si>
    <t>JORGE</t>
  </si>
  <si>
    <t>torres</t>
  </si>
  <si>
    <t>Piura</t>
  </si>
  <si>
    <t>Nombre</t>
  </si>
  <si>
    <t>Departamento</t>
  </si>
  <si>
    <t>Apellido</t>
  </si>
  <si>
    <t>Teléfono</t>
  </si>
  <si>
    <t>Etiquetas de columna</t>
  </si>
  <si>
    <t>Suma de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</si>
</sst>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&quot;S/&quot;#,##0.00"/>
    <numFmt numFmtId="165" formatCode="0.0"/>
    <numFmt numFmtId="166" formatCode="\+\5\1\(###\-###\-###\)"/>
  </numFmts>
  <fonts count="1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0"/>
      <name val="Rockwell"/>
      <family val="1"/>
    </font>
    <font>
      <sz val="10"/>
      <color theme="1"/>
      <name val="Lucida Sans"/>
      <family val="2"/>
    </font>
    <font>
      <sz val="11"/>
      <color theme="0"/>
      <name val="Rockwell"/>
      <family val="1"/>
    </font>
    <font>
      <b/>
      <sz val="11"/>
      <color theme="0"/>
      <name val="Rockwell"/>
      <family val="1"/>
    </font>
    <font>
      <sz val="11"/>
      <color theme="1"/>
      <name val="Roboto Condensed"/>
    </font>
    <font>
      <sz val="11"/>
      <color theme="1"/>
      <name val="Lucida Sans"/>
      <family val="2"/>
    </font>
    <font>
      <sz val="11"/>
      <color theme="1"/>
      <name val="Rockwell"/>
      <family val="1"/>
    </font>
    <font>
      <sz val="11"/>
      <color rgb="FFFF0000"/>
      <name val="Rockwell"/>
      <family val="1"/>
    </font>
    <font>
      <i/>
      <sz val="11"/>
      <color theme="1"/>
      <name val="Aptos Narrow"/>
      <family val="2"/>
      <scheme val="minor"/>
    </font>
    <font>
      <i/>
      <sz val="9"/>
      <color theme="1"/>
      <name val="Aptos Narrow"/>
      <family val="2"/>
      <scheme val="minor"/>
    </font>
    <font>
      <b/>
      <sz val="10"/>
      <color theme="1"/>
      <name val="Lucida Sans"/>
      <family val="2"/>
    </font>
    <font>
      <b/>
      <sz val="10"/>
      <color theme="0"/>
      <name val="Rockwell"/>
      <family val="1"/>
    </font>
  </fonts>
  <fills count="15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164" fontId="3" fillId="0" borderId="0" xfId="0" applyNumberFormat="1" applyFont="1" applyAlignment="1">
      <alignment horizontal="left" vertical="center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 indent="1"/>
    </xf>
    <xf numFmtId="0" fontId="6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3" fillId="6" borderId="1" xfId="0" applyFont="1" applyFill="1" applyBorder="1"/>
    <xf numFmtId="0" fontId="3" fillId="7" borderId="1" xfId="0" applyFont="1" applyFill="1" applyBorder="1"/>
    <xf numFmtId="0" fontId="4" fillId="5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3" fillId="0" borderId="0" xfId="0" applyFont="1"/>
    <xf numFmtId="164" fontId="3" fillId="0" borderId="1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0" fontId="0" fillId="0" borderId="1" xfId="0" applyBorder="1"/>
    <xf numFmtId="1" fontId="12" fillId="8" borderId="1" xfId="0" applyNumberFormat="1" applyFont="1" applyFill="1" applyBorder="1" applyAlignment="1">
      <alignment horizontal="center"/>
    </xf>
    <xf numFmtId="165" fontId="12" fillId="8" borderId="1" xfId="0" applyNumberFormat="1" applyFont="1" applyFill="1" applyBorder="1" applyAlignment="1">
      <alignment horizontal="center"/>
    </xf>
    <xf numFmtId="0" fontId="13" fillId="2" borderId="0" xfId="0" applyFont="1" applyFill="1" applyAlignment="1">
      <alignment horizontal="left" vertical="center" wrapText="1" indent="1"/>
    </xf>
    <xf numFmtId="0" fontId="13" fillId="2" borderId="0" xfId="0" applyFont="1" applyFill="1" applyAlignment="1">
      <alignment horizontal="center" vertical="center" wrapText="1"/>
    </xf>
    <xf numFmtId="0" fontId="0" fillId="8" borderId="1" xfId="0" applyFill="1" applyBorder="1"/>
    <xf numFmtId="0" fontId="0" fillId="10" borderId="1" xfId="0" applyFill="1" applyBorder="1"/>
    <xf numFmtId="0" fontId="0" fillId="0" borderId="0" xfId="0" applyAlignment="1">
      <alignment vertical="top" wrapText="1"/>
    </xf>
    <xf numFmtId="0" fontId="11" fillId="11" borderId="0" xfId="0" applyFont="1" applyFill="1" applyAlignment="1">
      <alignment horizontal="left"/>
    </xf>
    <xf numFmtId="0" fontId="0" fillId="11" borderId="0" xfId="0" applyFill="1"/>
    <xf numFmtId="0" fontId="7" fillId="0" borderId="1" xfId="0" applyFont="1" applyBorder="1"/>
    <xf numFmtId="164" fontId="7" fillId="0" borderId="1" xfId="0" applyNumberFormat="1" applyFont="1" applyBorder="1"/>
    <xf numFmtId="165" fontId="7" fillId="10" borderId="1" xfId="0" applyNumberFormat="1" applyFont="1" applyFill="1" applyBorder="1"/>
    <xf numFmtId="164" fontId="7" fillId="12" borderId="1" xfId="0" applyNumberFormat="1" applyFont="1" applyFill="1" applyBorder="1"/>
    <xf numFmtId="166" fontId="0" fillId="0" borderId="0" xfId="0" applyNumberFormat="1"/>
    <xf numFmtId="0" fontId="0" fillId="0" borderId="0" xfId="0" quotePrefix="1"/>
    <xf numFmtId="0" fontId="10" fillId="13" borderId="0" xfId="0" applyFont="1" applyFill="1"/>
    <xf numFmtId="0" fontId="0" fillId="13" borderId="0" xfId="0" applyFill="1"/>
    <xf numFmtId="0" fontId="10" fillId="14" borderId="0" xfId="0" applyFont="1" applyFill="1"/>
    <xf numFmtId="0" fontId="0" fillId="14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 applyAlignment="1">
      <alignment horizontal="center" vertical="center"/>
    </xf>
    <xf numFmtId="44" fontId="3" fillId="3" borderId="0" xfId="0" applyNumberFormat="1" applyFont="1" applyFill="1" applyAlignment="1">
      <alignment horizontal="center" vertical="center"/>
    </xf>
    <xf numFmtId="44" fontId="3" fillId="0" borderId="0" xfId="0" applyNumberFormat="1" applyFont="1" applyAlignment="1">
      <alignment horizontal="center" vertical="center"/>
    </xf>
    <xf numFmtId="44" fontId="0" fillId="0" borderId="1" xfId="0" applyNumberFormat="1" applyBorder="1"/>
    <xf numFmtId="44" fontId="0" fillId="0" borderId="0" xfId="0" applyNumberFormat="1"/>
    <xf numFmtId="0" fontId="8" fillId="6" borderId="2" xfId="0" applyFont="1" applyFill="1" applyBorder="1" applyAlignment="1">
      <alignment horizontal="left" vertical="center" wrapText="1"/>
    </xf>
    <xf numFmtId="0" fontId="8" fillId="6" borderId="0" xfId="0" applyFont="1" applyFill="1" applyAlignment="1">
      <alignment horizontal="left" vertical="center" wrapText="1"/>
    </xf>
    <xf numFmtId="0" fontId="8" fillId="7" borderId="2" xfId="0" applyFont="1" applyFill="1" applyBorder="1" applyAlignment="1">
      <alignment vertical="center" wrapText="1"/>
    </xf>
    <xf numFmtId="0" fontId="8" fillId="7" borderId="0" xfId="0" applyFont="1" applyFill="1" applyAlignment="1">
      <alignment vertical="center" wrapText="1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0" fillId="0" borderId="0" xfId="0" applyAlignment="1">
      <alignment horizontal="center" vertical="top" wrapText="1"/>
    </xf>
    <xf numFmtId="0" fontId="1" fillId="10" borderId="0" xfId="0" applyFont="1" applyFill="1" applyAlignment="1">
      <alignment horizontal="center" vertical="top" wrapText="1"/>
    </xf>
  </cellXfs>
  <cellStyles count="1">
    <cellStyle name="Normal" xfId="0" builtinId="0"/>
  </cellStyles>
  <dxfs count="41">
    <dxf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ucida Sans"/>
        <family val="2"/>
        <scheme val="none"/>
      </font>
      <numFmt numFmtId="34" formatCode="_-&quot;$&quot;* #,##0.00_-;\-&quot;$&quot;* #,##0.00_-;_-&quot;$&quot;* &quot;-&quot;??_-;_-@_-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ucida Sans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ucida Sans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ucida Sans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ucida Sans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Rockwell"/>
        <family val="1"/>
        <scheme val="none"/>
      </font>
      <fill>
        <patternFill patternType="solid">
          <fgColor indexed="64"/>
          <bgColor theme="5" tint="-0.499984740745262"/>
        </patternFill>
      </fill>
      <alignment horizontal="left" vertical="center" textRotation="0" wrapText="1" indent="1" justifyLastLine="0" shrinkToFit="0" readingOrder="0"/>
    </dxf>
    <dxf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ucida Sans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ucida Sans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ucida Sans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ucida Sans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rgb="FFFF9999"/>
          <b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ucida Sans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Rockwell"/>
        <family val="1"/>
        <scheme val="none"/>
      </font>
      <fill>
        <patternFill patternType="solid">
          <fgColor indexed="64"/>
          <bgColor theme="5" tint="-0.499984740745262"/>
        </patternFill>
      </fill>
      <alignment horizontal="center" vertical="center" textRotation="0" wrapText="1" indent="0" justifyLastLine="0" shrinkToFit="0" readingOrder="0"/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ucida Sans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ucida Sans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ucida Sans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ucida Sans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ucida Sans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Rockwell"/>
        <family val="1"/>
        <scheme val="none"/>
      </font>
      <fill>
        <patternFill patternType="solid">
          <fgColor indexed="64"/>
          <bgColor theme="5" tint="-0.499984740745262"/>
        </patternFill>
      </fill>
      <alignment horizontal="left" vertical="center" textRotation="0" wrapText="1" indent="1" justifyLastLine="0" shrinkToFit="0" readingOrder="0"/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7C80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9999"/>
      <color rgb="FFFF9966"/>
      <color rgb="FFFF7C80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microsoft.com/office/2007/relationships/slicerCache" Target="slicerCaches/slicerCach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1</xdr:row>
      <xdr:rowOff>22810</xdr:rowOff>
    </xdr:from>
    <xdr:to>
      <xdr:col>5</xdr:col>
      <xdr:colOff>394593</xdr:colOff>
      <xdr:row>2</xdr:row>
      <xdr:rowOff>106267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52BE923A-885C-29D2-DB86-C92BA4F93685}"/>
            </a:ext>
          </a:extLst>
        </xdr:cNvPr>
        <xdr:cNvSpPr/>
      </xdr:nvSpPr>
      <xdr:spPr>
        <a:xfrm>
          <a:off x="448310" y="205690"/>
          <a:ext cx="3857883" cy="266337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 b="1">
              <a:solidFill>
                <a:schemeClr val="tx1">
                  <a:lumMod val="95000"/>
                  <a:lumOff val="5000"/>
                </a:schemeClr>
              </a:solidFill>
            </a:rPr>
            <a:t>Resaltar con color rojo los 10 productos más vendidos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1</xdr:row>
      <xdr:rowOff>16460</xdr:rowOff>
    </xdr:from>
    <xdr:to>
      <xdr:col>5</xdr:col>
      <xdr:colOff>698810</xdr:colOff>
      <xdr:row>2</xdr:row>
      <xdr:rowOff>99917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A3A80276-161E-AF88-3CED-048C9ACDAB98}"/>
            </a:ext>
          </a:extLst>
        </xdr:cNvPr>
        <xdr:cNvSpPr/>
      </xdr:nvSpPr>
      <xdr:spPr>
        <a:xfrm>
          <a:off x="448310" y="199340"/>
          <a:ext cx="3862380" cy="266337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 b="1">
              <a:solidFill>
                <a:schemeClr val="tx1">
                  <a:lumMod val="95000"/>
                  <a:lumOff val="5000"/>
                </a:schemeClr>
              </a:solidFill>
            </a:rPr>
            <a:t>Solo muestra los 5 productos menos vendidos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</xdr:row>
      <xdr:rowOff>821</xdr:rowOff>
    </xdr:from>
    <xdr:to>
      <xdr:col>5</xdr:col>
      <xdr:colOff>74280</xdr:colOff>
      <xdr:row>3</xdr:row>
      <xdr:rowOff>152400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E0494AA0-A4F6-FB55-A594-11B0E15AA077}"/>
            </a:ext>
          </a:extLst>
        </xdr:cNvPr>
        <xdr:cNvSpPr/>
      </xdr:nvSpPr>
      <xdr:spPr>
        <a:xfrm>
          <a:off x="287020" y="183701"/>
          <a:ext cx="5299060" cy="517339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 b="1">
              <a:solidFill>
                <a:schemeClr val="tx1">
                  <a:lumMod val="95000"/>
                  <a:lumOff val="5000"/>
                </a:schemeClr>
              </a:solidFill>
            </a:rPr>
            <a:t>Si se cumplen</a:t>
          </a:r>
          <a:r>
            <a:rPr lang="es-PE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 los dos requisitos mostrados en el cuadro verde, entonces escribir "Aprobado" en la columna decisión.</a:t>
          </a:r>
          <a:endParaRPr lang="es-PE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173940</xdr:rowOff>
    </xdr:from>
    <xdr:to>
      <xdr:col>5</xdr:col>
      <xdr:colOff>341243</xdr:colOff>
      <xdr:row>2</xdr:row>
      <xdr:rowOff>74517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FDAE8735-4C1C-B3D2-3A40-3558D26381E3}"/>
            </a:ext>
          </a:extLst>
        </xdr:cNvPr>
        <xdr:cNvSpPr/>
      </xdr:nvSpPr>
      <xdr:spPr>
        <a:xfrm>
          <a:off x="177800" y="173940"/>
          <a:ext cx="3851523" cy="266337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 b="1">
              <a:solidFill>
                <a:schemeClr val="tx1">
                  <a:lumMod val="95000"/>
                  <a:lumOff val="5000"/>
                </a:schemeClr>
              </a:solidFill>
            </a:rPr>
            <a:t>Completa la información según las preguntas</a:t>
          </a:r>
        </a:p>
        <a:p>
          <a:pPr algn="l"/>
          <a:endParaRPr lang="es-PE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1</xdr:row>
      <xdr:rowOff>28864</xdr:rowOff>
    </xdr:from>
    <xdr:to>
      <xdr:col>5</xdr:col>
      <xdr:colOff>581222</xdr:colOff>
      <xdr:row>2</xdr:row>
      <xdr:rowOff>112321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63519C2B-EF18-9288-6456-50FAE5507D17}"/>
            </a:ext>
          </a:extLst>
        </xdr:cNvPr>
        <xdr:cNvSpPr/>
      </xdr:nvSpPr>
      <xdr:spPr>
        <a:xfrm>
          <a:off x="101600" y="211744"/>
          <a:ext cx="5397062" cy="266337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 b="1">
              <a:solidFill>
                <a:schemeClr val="tx1">
                  <a:lumMod val="95000"/>
                  <a:lumOff val="5000"/>
                </a:schemeClr>
              </a:solidFill>
            </a:rPr>
            <a:t>Cuántas unidades</a:t>
          </a:r>
          <a:r>
            <a:rPr lang="es-PE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 de camisetas</a:t>
          </a:r>
          <a:r>
            <a:rPr lang="es-PE" sz="1100" b="1">
              <a:solidFill>
                <a:schemeClr val="tx1">
                  <a:lumMod val="95000"/>
                  <a:lumOff val="5000"/>
                </a:schemeClr>
              </a:solidFill>
            </a:rPr>
            <a:t> necesitas vender</a:t>
          </a:r>
          <a:r>
            <a:rPr lang="es-PE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 para que la ganancia sea 5000?</a:t>
          </a:r>
          <a:endParaRPr lang="es-PE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10668</xdr:rowOff>
    </xdr:from>
    <xdr:to>
      <xdr:col>4</xdr:col>
      <xdr:colOff>615524</xdr:colOff>
      <xdr:row>4</xdr:row>
      <xdr:rowOff>114300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4859E508-7649-83AC-01FD-D9E97DF149B2}"/>
            </a:ext>
          </a:extLst>
        </xdr:cNvPr>
        <xdr:cNvSpPr/>
      </xdr:nvSpPr>
      <xdr:spPr>
        <a:xfrm>
          <a:off x="0" y="376428"/>
          <a:ext cx="4181684" cy="469392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 b="1">
              <a:solidFill>
                <a:schemeClr val="bg1"/>
              </a:solidFill>
            </a:rPr>
            <a:t>Utiliza dos fórmulas</a:t>
          </a:r>
          <a:r>
            <a:rPr lang="es-PE" sz="1100" b="1" baseline="0">
              <a:solidFill>
                <a:schemeClr val="bg1"/>
              </a:solidFill>
            </a:rPr>
            <a:t> para resolver el siguiente problema. </a:t>
          </a:r>
          <a:br>
            <a:rPr lang="es-PE" sz="1100" b="1" baseline="0">
              <a:solidFill>
                <a:schemeClr val="bg1"/>
              </a:solidFill>
            </a:rPr>
          </a:br>
          <a:r>
            <a:rPr lang="es-PE" sz="1100" b="1" baseline="0">
              <a:solidFill>
                <a:schemeClr val="bg1"/>
              </a:solidFill>
            </a:rPr>
            <a:t>Sumar el total vendido por tienda y trabajador</a:t>
          </a:r>
          <a:endParaRPr lang="es-PE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6</xdr:col>
      <xdr:colOff>1276350</xdr:colOff>
      <xdr:row>3</xdr:row>
      <xdr:rowOff>152401</xdr:rowOff>
    </xdr:from>
    <xdr:to>
      <xdr:col>8</xdr:col>
      <xdr:colOff>28575</xdr:colOff>
      <xdr:row>11</xdr:row>
      <xdr:rowOff>76201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Vendedor">
              <a:extLst>
                <a:ext uri="{FF2B5EF4-FFF2-40B4-BE49-F238E27FC236}">
                  <a16:creationId xmlns:a16="http://schemas.microsoft.com/office/drawing/2014/main" id="{8C9CC4D3-3A67-48B0-921D-96BB4721FB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ended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19900" y="695326"/>
              <a:ext cx="173355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50800</xdr:colOff>
      <xdr:row>1</xdr:row>
      <xdr:rowOff>130777</xdr:rowOff>
    </xdr:from>
    <xdr:to>
      <xdr:col>5</xdr:col>
      <xdr:colOff>734506</xdr:colOff>
      <xdr:row>3</xdr:row>
      <xdr:rowOff>162560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D4C47DB9-09D2-A98C-7EE9-635C4AFC5CEA}"/>
            </a:ext>
          </a:extLst>
        </xdr:cNvPr>
        <xdr:cNvSpPr/>
      </xdr:nvSpPr>
      <xdr:spPr>
        <a:xfrm>
          <a:off x="843280" y="313657"/>
          <a:ext cx="3853626" cy="397543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 b="1">
              <a:solidFill>
                <a:schemeClr val="bg1"/>
              </a:solidFill>
            </a:rPr>
            <a:t>Limpiar los siguientes datos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jandro Arellano Camacho" refreshedDate="45776.873190509257" createdVersion="7" refreshedVersion="7" minRefreshableVersion="3" recordCount="59" xr:uid="{06EE0529-1BA8-4D0B-A846-6577415EA5BB}">
  <cacheSource type="worksheet">
    <worksheetSource name="Tabla3"/>
  </cacheSource>
  <cacheFields count="4">
    <cacheField name="Vendedor" numFmtId="0">
      <sharedItems/>
    </cacheField>
    <cacheField name="Tienda" numFmtId="0">
      <sharedItems/>
    </cacheField>
    <cacheField name="Producto" numFmtId="0">
      <sharedItems count="30">
        <s v="Micrófono S1"/>
        <s v="Web Cam B1"/>
        <s v="Scáner CB"/>
        <s v="Teclado BB"/>
        <s v="Pantalla 42"/>
        <s v="Mouse In"/>
        <s v="Ram 18 gb"/>
        <s v="Pantalla 21"/>
        <s v="Pantalla 55"/>
        <s v="Pantalla 32"/>
        <s v="Mouse S14"/>
        <s v="Mousepad 1S"/>
        <s v="Laptop i3"/>
        <s v="Mousepad T"/>
        <s v="Laptop i7"/>
        <s v="Mousepad S"/>
        <s v="Impresora "/>
        <s v="USB 3.0.1"/>
        <s v="Audífonos H2"/>
        <s v="Audífonos H3"/>
        <s v="USB Brio"/>
        <s v="Audífonos H1"/>
        <s v="Laptop i5"/>
        <s v="Teclado"/>
        <s v="Mouse"/>
        <s v="Pantalla 17"/>
        <s v="Mouse NegroA"/>
        <s v="USB Hp 4GB"/>
        <s v="USB Hp 8G"/>
        <s v="USB Kington"/>
      </sharedItems>
    </cacheField>
    <cacheField name="Unidades" numFmtId="0">
      <sharedItems containsSemiMixedTypes="0" containsString="0" containsNumber="1" containsInteger="1" minValue="1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jandro Arellano Camacho" refreshedDate="45778.008275231485" createdVersion="7" refreshedVersion="7" minRefreshableVersion="3" recordCount="59" xr:uid="{F9C17DBA-C26C-4525-B2E7-52A3AE7E31EF}">
  <cacheSource type="worksheet">
    <worksheetSource name="Tabla4"/>
  </cacheSource>
  <cacheFields count="4">
    <cacheField name="Vendedor" numFmtId="0">
      <sharedItems count="4">
        <s v="Carlos Vasquez"/>
        <s v="Juan Carlos"/>
        <s v="Pedro Noriega"/>
        <s v="José Almanares"/>
      </sharedItems>
    </cacheField>
    <cacheField name="Tienda" numFmtId="0">
      <sharedItems count="4">
        <s v="Tienda A"/>
        <s v="Tienda B"/>
        <s v="Tienda C"/>
        <s v="Tienda D"/>
      </sharedItems>
    </cacheField>
    <cacheField name="Producto" numFmtId="0">
      <sharedItems/>
    </cacheField>
    <cacheField name="Ventas" numFmtId="44">
      <sharedItems containsSemiMixedTypes="0" containsString="0" containsNumber="1" containsInteger="1" minValue="560" maxValue="15000" count="33">
        <n v="1800"/>
        <n v="2500"/>
        <n v="1400"/>
        <n v="1200"/>
        <n v="1500"/>
        <n v="750"/>
        <n v="800"/>
        <n v="1000"/>
        <n v="900"/>
        <n v="9500"/>
        <n v="1822"/>
        <n v="1320"/>
        <n v="1350"/>
        <n v="15000"/>
        <n v="700"/>
        <n v="1900"/>
        <n v="4000"/>
        <n v="1600"/>
        <n v="7000"/>
        <n v="8000"/>
        <n v="580"/>
        <n v="560"/>
        <n v="4800"/>
        <n v="4100"/>
        <n v="1300"/>
        <n v="2000"/>
        <n v="1530"/>
        <n v="3000"/>
        <n v="1100"/>
        <n v="1700"/>
        <n v="2100"/>
        <n v="2200"/>
        <n v="2300"/>
      </sharedItems>
    </cacheField>
  </cacheFields>
  <extLst>
    <ext xmlns:x14="http://schemas.microsoft.com/office/spreadsheetml/2009/9/main" uri="{725AE2AE-9491-48be-B2B4-4EB974FC3084}">
      <x14:pivotCacheDefinition pivotCacheId="24671739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s v="Carlos Vasquez"/>
    <s v="Tienda A"/>
    <x v="0"/>
    <n v="3"/>
  </r>
  <r>
    <s v="Juan Carlos"/>
    <s v="Tienda B"/>
    <x v="1"/>
    <n v="4"/>
  </r>
  <r>
    <s v="Pedro Noriega"/>
    <s v="Tienda B"/>
    <x v="2"/>
    <n v="2"/>
  </r>
  <r>
    <s v="José Almanares"/>
    <s v="Tienda C"/>
    <x v="3"/>
    <n v="8"/>
  </r>
  <r>
    <s v="Carlos Vasquez"/>
    <s v="Tienda A"/>
    <x v="4"/>
    <n v="5"/>
  </r>
  <r>
    <s v="Juan Carlos"/>
    <s v="Tienda C"/>
    <x v="3"/>
    <n v="2"/>
  </r>
  <r>
    <s v="Pedro Noriega"/>
    <s v="Tienda C"/>
    <x v="5"/>
    <n v="4"/>
  </r>
  <r>
    <s v="José Almanares"/>
    <s v="Tienda A"/>
    <x v="6"/>
    <n v="5"/>
  </r>
  <r>
    <s v="José Almanares"/>
    <s v="Tienda D"/>
    <x v="7"/>
    <n v="2"/>
  </r>
  <r>
    <s v="Carlos Vasquez"/>
    <s v="Tienda C"/>
    <x v="8"/>
    <n v="1"/>
  </r>
  <r>
    <s v="Juan Carlos"/>
    <s v="Tienda C"/>
    <x v="9"/>
    <n v="3"/>
  </r>
  <r>
    <s v="Pedro Noriega"/>
    <s v="Tienda A"/>
    <x v="10"/>
    <n v="5"/>
  </r>
  <r>
    <s v="José Almanares"/>
    <s v="Tienda D"/>
    <x v="11"/>
    <n v="1"/>
  </r>
  <r>
    <s v="Carlos Vasquez"/>
    <s v="Tienda B"/>
    <x v="12"/>
    <n v="1"/>
  </r>
  <r>
    <s v="Juan Carlos"/>
    <s v="Tienda C"/>
    <x v="13"/>
    <n v="2"/>
  </r>
  <r>
    <s v="Pedro Noriega"/>
    <s v="Tienda A"/>
    <x v="14"/>
    <n v="6"/>
  </r>
  <r>
    <s v="José Almanares"/>
    <s v="Tienda C"/>
    <x v="15"/>
    <n v="5"/>
  </r>
  <r>
    <s v="Carlos Vasquez"/>
    <s v="Tienda A"/>
    <x v="16"/>
    <n v="4"/>
  </r>
  <r>
    <s v="Juan Carlos"/>
    <s v="Tienda D"/>
    <x v="4"/>
    <n v="10"/>
  </r>
  <r>
    <s v="Pedro Noriega"/>
    <s v="Tienda A"/>
    <x v="12"/>
    <n v="2"/>
  </r>
  <r>
    <s v="José Almanares"/>
    <s v="Tienda C"/>
    <x v="4"/>
    <n v="2"/>
  </r>
  <r>
    <s v="Carlos Vasquez"/>
    <s v="Tienda D"/>
    <x v="17"/>
    <n v="3"/>
  </r>
  <r>
    <s v="Juan Carlos"/>
    <s v="Tienda C"/>
    <x v="4"/>
    <n v="5"/>
  </r>
  <r>
    <s v="Pedro Noriega"/>
    <s v="Tienda A"/>
    <x v="14"/>
    <n v="6"/>
  </r>
  <r>
    <s v="José Almanares"/>
    <s v="Tienda A"/>
    <x v="4"/>
    <n v="7"/>
  </r>
  <r>
    <s v="Carlos Vasquez"/>
    <s v="Tienda B"/>
    <x v="16"/>
    <n v="8"/>
  </r>
  <r>
    <s v="Juan Carlos"/>
    <s v="Tienda A"/>
    <x v="18"/>
    <n v="9"/>
  </r>
  <r>
    <s v="Pedro Noriega"/>
    <s v="Tienda D"/>
    <x v="19"/>
    <n v="5"/>
  </r>
  <r>
    <s v="José Almanares"/>
    <s v="Tienda B"/>
    <x v="20"/>
    <n v="4"/>
  </r>
  <r>
    <s v="Carlos Vasquez"/>
    <s v="Tienda A"/>
    <x v="21"/>
    <n v="3"/>
  </r>
  <r>
    <s v="Juan Carlos"/>
    <s v="Tienda B"/>
    <x v="16"/>
    <n v="4"/>
  </r>
  <r>
    <s v="Pedro Noriega"/>
    <s v="Tienda B"/>
    <x v="22"/>
    <n v="2"/>
  </r>
  <r>
    <s v="José Almanares"/>
    <s v="Tienda C"/>
    <x v="16"/>
    <n v="8"/>
  </r>
  <r>
    <s v="Carlos Vasquez"/>
    <s v="Tienda A"/>
    <x v="4"/>
    <n v="5"/>
  </r>
  <r>
    <s v="Juan Carlos"/>
    <s v="Tienda C"/>
    <x v="23"/>
    <n v="2"/>
  </r>
  <r>
    <s v="Pedro Noriega"/>
    <s v="Tienda C"/>
    <x v="24"/>
    <n v="4"/>
  </r>
  <r>
    <s v="José Almanares"/>
    <s v="Tienda A"/>
    <x v="23"/>
    <n v="5"/>
  </r>
  <r>
    <s v="José Almanares"/>
    <s v="Tienda D"/>
    <x v="14"/>
    <n v="2"/>
  </r>
  <r>
    <s v="Carlos Vasquez"/>
    <s v="Tienda C"/>
    <x v="14"/>
    <n v="1"/>
  </r>
  <r>
    <s v="Juan Carlos"/>
    <s v="Tienda C"/>
    <x v="25"/>
    <n v="3"/>
  </r>
  <r>
    <s v="Pedro Noriega"/>
    <s v="Tienda A"/>
    <x v="26"/>
    <n v="5"/>
  </r>
  <r>
    <s v="José Almanares"/>
    <s v="Tienda D"/>
    <x v="23"/>
    <n v="1"/>
  </r>
  <r>
    <s v="Carlos Vasquez"/>
    <s v="Tienda B"/>
    <x v="12"/>
    <n v="1"/>
  </r>
  <r>
    <s v="Juan Carlos"/>
    <s v="Tienda C"/>
    <x v="27"/>
    <n v="2"/>
  </r>
  <r>
    <s v="Pedro Noriega"/>
    <s v="Tienda A"/>
    <x v="14"/>
    <n v="6"/>
  </r>
  <r>
    <s v="José Almanares"/>
    <s v="Tienda C"/>
    <x v="28"/>
    <n v="5"/>
  </r>
  <r>
    <s v="Carlos Vasquez"/>
    <s v="Tienda A"/>
    <x v="16"/>
    <n v="4"/>
  </r>
  <r>
    <s v="Pedro Noriega"/>
    <s v="Tienda C"/>
    <x v="24"/>
    <n v="4"/>
  </r>
  <r>
    <s v="José Almanares"/>
    <s v="Tienda A"/>
    <x v="23"/>
    <n v="5"/>
  </r>
  <r>
    <s v="José Almanares"/>
    <s v="Tienda D"/>
    <x v="14"/>
    <n v="2"/>
  </r>
  <r>
    <s v="Carlos Vasquez"/>
    <s v="Tienda C"/>
    <x v="14"/>
    <n v="1"/>
  </r>
  <r>
    <s v="Juan Carlos"/>
    <s v="Tienda C"/>
    <x v="25"/>
    <n v="3"/>
  </r>
  <r>
    <s v="Pedro Noriega"/>
    <s v="Tienda A"/>
    <x v="24"/>
    <n v="5"/>
  </r>
  <r>
    <s v="José Almanares"/>
    <s v="Tienda D"/>
    <x v="23"/>
    <n v="1"/>
  </r>
  <r>
    <s v="Carlos Vasquez"/>
    <s v="Tienda B"/>
    <x v="12"/>
    <n v="1"/>
  </r>
  <r>
    <s v="Juan Carlos"/>
    <s v="Tienda C"/>
    <x v="29"/>
    <n v="2"/>
  </r>
  <r>
    <s v="Pedro Noriega"/>
    <s v="Tienda A"/>
    <x v="14"/>
    <n v="6"/>
  </r>
  <r>
    <s v="José Almanares"/>
    <s v="Tienda C"/>
    <x v="17"/>
    <n v="5"/>
  </r>
  <r>
    <s v="Carlos Vasquez"/>
    <s v="Tienda A"/>
    <x v="16"/>
    <n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x v="0"/>
    <x v="0"/>
    <s v="Micrófono S1"/>
    <x v="0"/>
  </r>
  <r>
    <x v="1"/>
    <x v="1"/>
    <s v="Web Cam B1"/>
    <x v="1"/>
  </r>
  <r>
    <x v="2"/>
    <x v="1"/>
    <s v="Scáner CB"/>
    <x v="2"/>
  </r>
  <r>
    <x v="3"/>
    <x v="2"/>
    <s v="Teclado BB"/>
    <x v="3"/>
  </r>
  <r>
    <x v="0"/>
    <x v="0"/>
    <s v="Pantalla 42"/>
    <x v="4"/>
  </r>
  <r>
    <x v="1"/>
    <x v="2"/>
    <s v="Teclado BB"/>
    <x v="5"/>
  </r>
  <r>
    <x v="2"/>
    <x v="2"/>
    <s v="Mouse In"/>
    <x v="6"/>
  </r>
  <r>
    <x v="3"/>
    <x v="0"/>
    <s v="Ram 18 gb"/>
    <x v="7"/>
  </r>
  <r>
    <x v="3"/>
    <x v="3"/>
    <s v="Pantalla 21"/>
    <x v="8"/>
  </r>
  <r>
    <x v="0"/>
    <x v="2"/>
    <s v="Pantalla 55"/>
    <x v="9"/>
  </r>
  <r>
    <x v="1"/>
    <x v="2"/>
    <s v="Pantalla 32"/>
    <x v="10"/>
  </r>
  <r>
    <x v="2"/>
    <x v="0"/>
    <s v="Mouse S14"/>
    <x v="2"/>
  </r>
  <r>
    <x v="3"/>
    <x v="3"/>
    <s v="Mousepad 1S"/>
    <x v="11"/>
  </r>
  <r>
    <x v="0"/>
    <x v="1"/>
    <s v="Laptop i3"/>
    <x v="12"/>
  </r>
  <r>
    <x v="1"/>
    <x v="2"/>
    <s v="Mousepad T"/>
    <x v="13"/>
  </r>
  <r>
    <x v="2"/>
    <x v="0"/>
    <s v="Laptop i7"/>
    <x v="6"/>
  </r>
  <r>
    <x v="3"/>
    <x v="2"/>
    <s v="Mousepad S"/>
    <x v="14"/>
  </r>
  <r>
    <x v="0"/>
    <x v="0"/>
    <s v="Impresora "/>
    <x v="6"/>
  </r>
  <r>
    <x v="1"/>
    <x v="3"/>
    <s v="Pantalla 42"/>
    <x v="15"/>
  </r>
  <r>
    <x v="2"/>
    <x v="0"/>
    <s v="Laptop i3"/>
    <x v="16"/>
  </r>
  <r>
    <x v="3"/>
    <x v="2"/>
    <s v="Pantalla 42"/>
    <x v="4"/>
  </r>
  <r>
    <x v="0"/>
    <x v="3"/>
    <s v="USB 3.0.1"/>
    <x v="17"/>
  </r>
  <r>
    <x v="1"/>
    <x v="2"/>
    <s v="Pantalla 42"/>
    <x v="18"/>
  </r>
  <r>
    <x v="2"/>
    <x v="0"/>
    <s v="Laptop i7"/>
    <x v="19"/>
  </r>
  <r>
    <x v="3"/>
    <x v="0"/>
    <s v="Pantalla 42"/>
    <x v="20"/>
  </r>
  <r>
    <x v="0"/>
    <x v="1"/>
    <s v="Impresora "/>
    <x v="21"/>
  </r>
  <r>
    <x v="1"/>
    <x v="0"/>
    <s v="Audífonos H2"/>
    <x v="22"/>
  </r>
  <r>
    <x v="2"/>
    <x v="3"/>
    <s v="Audífonos H3"/>
    <x v="23"/>
  </r>
  <r>
    <x v="3"/>
    <x v="1"/>
    <s v="USB Brio"/>
    <x v="2"/>
  </r>
  <r>
    <x v="0"/>
    <x v="0"/>
    <s v="Audífonos H1"/>
    <x v="4"/>
  </r>
  <r>
    <x v="1"/>
    <x v="1"/>
    <s v="Impresora "/>
    <x v="3"/>
  </r>
  <r>
    <x v="2"/>
    <x v="1"/>
    <s v="Laptop i5"/>
    <x v="24"/>
  </r>
  <r>
    <x v="3"/>
    <x v="2"/>
    <s v="Impresora "/>
    <x v="2"/>
  </r>
  <r>
    <x v="0"/>
    <x v="0"/>
    <s v="Pantalla 42"/>
    <x v="4"/>
  </r>
  <r>
    <x v="1"/>
    <x v="2"/>
    <s v="Teclado"/>
    <x v="25"/>
  </r>
  <r>
    <x v="2"/>
    <x v="2"/>
    <s v="Mouse"/>
    <x v="2"/>
  </r>
  <r>
    <x v="3"/>
    <x v="0"/>
    <s v="Teclado"/>
    <x v="26"/>
  </r>
  <r>
    <x v="3"/>
    <x v="3"/>
    <s v="Laptop i7"/>
    <x v="4"/>
  </r>
  <r>
    <x v="0"/>
    <x v="2"/>
    <s v="Laptop i7"/>
    <x v="2"/>
  </r>
  <r>
    <x v="1"/>
    <x v="2"/>
    <s v="Pantalla 17"/>
    <x v="27"/>
  </r>
  <r>
    <x v="2"/>
    <x v="0"/>
    <s v="Mouse NegroA"/>
    <x v="25"/>
  </r>
  <r>
    <x v="3"/>
    <x v="3"/>
    <s v="Teclado"/>
    <x v="3"/>
  </r>
  <r>
    <x v="0"/>
    <x v="1"/>
    <s v="Laptop i3"/>
    <x v="7"/>
  </r>
  <r>
    <x v="1"/>
    <x v="2"/>
    <s v="USB Hp 4GB"/>
    <x v="28"/>
  </r>
  <r>
    <x v="2"/>
    <x v="0"/>
    <s v="Laptop i7"/>
    <x v="3"/>
  </r>
  <r>
    <x v="3"/>
    <x v="2"/>
    <s v="USB Hp 8G"/>
    <x v="24"/>
  </r>
  <r>
    <x v="0"/>
    <x v="0"/>
    <s v="Impresora "/>
    <x v="3"/>
  </r>
  <r>
    <x v="2"/>
    <x v="2"/>
    <s v="Mouse"/>
    <x v="2"/>
  </r>
  <r>
    <x v="3"/>
    <x v="0"/>
    <s v="Teclado"/>
    <x v="7"/>
  </r>
  <r>
    <x v="3"/>
    <x v="3"/>
    <s v="Laptop i7"/>
    <x v="24"/>
  </r>
  <r>
    <x v="0"/>
    <x v="2"/>
    <s v="Laptop i7"/>
    <x v="4"/>
  </r>
  <r>
    <x v="1"/>
    <x v="2"/>
    <s v="Pantalla 17"/>
    <x v="17"/>
  </r>
  <r>
    <x v="2"/>
    <x v="0"/>
    <s v="Mouse"/>
    <x v="29"/>
  </r>
  <r>
    <x v="3"/>
    <x v="3"/>
    <s v="Teclado"/>
    <x v="0"/>
  </r>
  <r>
    <x v="0"/>
    <x v="1"/>
    <s v="Laptop i3"/>
    <x v="25"/>
  </r>
  <r>
    <x v="1"/>
    <x v="2"/>
    <s v="USB Kington"/>
    <x v="30"/>
  </r>
  <r>
    <x v="2"/>
    <x v="0"/>
    <s v="Laptop i7"/>
    <x v="31"/>
  </r>
  <r>
    <x v="3"/>
    <x v="2"/>
    <s v="USB 3.0.1"/>
    <x v="32"/>
  </r>
  <r>
    <x v="0"/>
    <x v="0"/>
    <s v="Impresora "/>
    <x v="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4EC4E1-C9E2-4933-9E89-D511BB7E4684}" name="TablaDinámica7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J10:K41" firstHeaderRow="1" firstDataRow="1" firstDataCol="1"/>
  <pivotFields count="4">
    <pivotField showAll="0"/>
    <pivotField showAll="0"/>
    <pivotField axis="axisRow" showAll="0" sortType="descending">
      <items count="31">
        <item x="21"/>
        <item x="18"/>
        <item x="19"/>
        <item x="16"/>
        <item x="12"/>
        <item x="22"/>
        <item x="14"/>
        <item x="0"/>
        <item x="24"/>
        <item x="5"/>
        <item x="26"/>
        <item x="10"/>
        <item x="11"/>
        <item x="15"/>
        <item x="13"/>
        <item x="25"/>
        <item x="7"/>
        <item x="9"/>
        <item x="4"/>
        <item x="8"/>
        <item x="6"/>
        <item x="2"/>
        <item x="23"/>
        <item x="3"/>
        <item x="17"/>
        <item x="20"/>
        <item x="27"/>
        <item x="28"/>
        <item x="29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2"/>
  </rowFields>
  <rowItems count="31">
    <i>
      <x v="18"/>
    </i>
    <i>
      <x v="3"/>
    </i>
    <i>
      <x v="6"/>
    </i>
    <i>
      <x v="22"/>
    </i>
    <i>
      <x v="8"/>
    </i>
    <i>
      <x v="23"/>
    </i>
    <i>
      <x v="1"/>
    </i>
    <i>
      <x v="24"/>
    </i>
    <i>
      <x v="15"/>
    </i>
    <i>
      <x v="20"/>
    </i>
    <i>
      <x v="2"/>
    </i>
    <i>
      <x v="4"/>
    </i>
    <i>
      <x v="27"/>
    </i>
    <i>
      <x v="13"/>
    </i>
    <i>
      <x v="10"/>
    </i>
    <i>
      <x v="11"/>
    </i>
    <i>
      <x v="25"/>
    </i>
    <i>
      <x v="29"/>
    </i>
    <i>
      <x v="9"/>
    </i>
    <i>
      <x v="7"/>
    </i>
    <i>
      <x v="17"/>
    </i>
    <i>
      <x/>
    </i>
    <i>
      <x v="5"/>
    </i>
    <i>
      <x v="21"/>
    </i>
    <i>
      <x v="28"/>
    </i>
    <i>
      <x v="16"/>
    </i>
    <i>
      <x v="26"/>
    </i>
    <i>
      <x v="14"/>
    </i>
    <i>
      <x v="19"/>
    </i>
    <i>
      <x v="12"/>
    </i>
    <i t="grand">
      <x/>
    </i>
  </rowItems>
  <colItems count="1">
    <i/>
  </colItems>
  <dataFields count="1">
    <dataField name="Suma de Unidad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6B0B54-D747-4DAE-9250-04B35228F3FD}" name="TablaDinámica1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I5:J36" firstHeaderRow="1" firstDataRow="1" firstDataCol="1"/>
  <pivotFields count="4">
    <pivotField showAll="0"/>
    <pivotField showAll="0"/>
    <pivotField axis="axisRow" showAll="0" sortType="ascending">
      <items count="31">
        <item x="1"/>
        <item x="29"/>
        <item x="28"/>
        <item x="27"/>
        <item x="20"/>
        <item x="17"/>
        <item x="3"/>
        <item x="23"/>
        <item x="2"/>
        <item x="6"/>
        <item x="8"/>
        <item x="4"/>
        <item x="9"/>
        <item x="7"/>
        <item x="25"/>
        <item x="13"/>
        <item x="15"/>
        <item x="11"/>
        <item x="10"/>
        <item x="26"/>
        <item x="5"/>
        <item x="24"/>
        <item x="0"/>
        <item x="14"/>
        <item x="22"/>
        <item x="12"/>
        <item x="16"/>
        <item x="19"/>
        <item x="18"/>
        <item x="2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2"/>
  </rowFields>
  <rowItems count="31">
    <i>
      <x v="10"/>
    </i>
    <i>
      <x v="17"/>
    </i>
    <i>
      <x v="8"/>
    </i>
    <i>
      <x v="24"/>
    </i>
    <i>
      <x v="1"/>
    </i>
    <i>
      <x v="13"/>
    </i>
    <i>
      <x v="3"/>
    </i>
    <i>
      <x v="15"/>
    </i>
    <i>
      <x v="12"/>
    </i>
    <i>
      <x v="29"/>
    </i>
    <i>
      <x v="22"/>
    </i>
    <i>
      <x/>
    </i>
    <i>
      <x v="20"/>
    </i>
    <i>
      <x v="4"/>
    </i>
    <i>
      <x v="16"/>
    </i>
    <i>
      <x v="18"/>
    </i>
    <i>
      <x v="2"/>
    </i>
    <i>
      <x v="9"/>
    </i>
    <i>
      <x v="25"/>
    </i>
    <i>
      <x v="19"/>
    </i>
    <i>
      <x v="27"/>
    </i>
    <i>
      <x v="14"/>
    </i>
    <i>
      <x v="5"/>
    </i>
    <i>
      <x v="28"/>
    </i>
    <i>
      <x v="6"/>
    </i>
    <i>
      <x v="21"/>
    </i>
    <i>
      <x v="7"/>
    </i>
    <i>
      <x v="23"/>
    </i>
    <i>
      <x v="26"/>
    </i>
    <i>
      <x v="11"/>
    </i>
    <i t="grand">
      <x/>
    </i>
  </rowItems>
  <colItems count="1">
    <i/>
  </colItems>
  <dataFields count="1">
    <dataField name="Suma de Unidad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EC140C-0705-4DE1-AA64-C29C11F61284}" name="TablaDinámica2" cacheId="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G13:L16" firstHeaderRow="1" firstDataRow="2" firstDataCol="1"/>
  <pivotFields count="4">
    <pivotField axis="axisRow" showAll="0">
      <items count="5">
        <item x="0"/>
        <item h="1" x="3"/>
        <item h="1" x="1"/>
        <item h="1" x="2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showAll="0"/>
    <pivotField dataField="1" numFmtId="44" showAll="0">
      <items count="34">
        <item x="21"/>
        <item x="20"/>
        <item x="14"/>
        <item x="5"/>
        <item x="6"/>
        <item x="8"/>
        <item x="7"/>
        <item x="28"/>
        <item x="3"/>
        <item x="24"/>
        <item x="11"/>
        <item x="12"/>
        <item x="2"/>
        <item x="4"/>
        <item x="26"/>
        <item x="17"/>
        <item x="29"/>
        <item x="0"/>
        <item x="10"/>
        <item x="15"/>
        <item x="25"/>
        <item x="30"/>
        <item x="31"/>
        <item x="32"/>
        <item x="1"/>
        <item x="27"/>
        <item x="16"/>
        <item x="23"/>
        <item x="22"/>
        <item x="18"/>
        <item x="19"/>
        <item x="9"/>
        <item x="13"/>
        <item t="default"/>
      </items>
    </pivotField>
  </pivotFields>
  <rowFields count="1">
    <field x="0"/>
  </rowFields>
  <rowItems count="2">
    <i>
      <x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a de Ventas" fld="3" baseField="0" baseItem="0" numFmtId="44"/>
  </dataFields>
  <formats count="1">
    <format dxfId="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Vendedor" xr10:uid="{3CDACD56-6A01-4126-9241-4CFB98AF4541}" sourceName="Vendedor">
  <pivotTables>
    <pivotTable tabId="4" name="TablaDinámica2"/>
  </pivotTables>
  <data>
    <tabular pivotCacheId="246717398">
      <items count="4">
        <i x="0" s="1"/>
        <i x="3"/>
        <i x="1"/>
        <i x="2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Vendedor" xr10:uid="{003B0DE0-ABF7-4616-9256-26EF636ABB7B}" cache="SegmentaciónDeDatos_Vendedor" caption="Vendedor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98BA54-A4D2-43D5-B67A-4F3362864731}" name="Tabla3" displayName="Tabla3" ref="B6:E65" totalsRowShown="0" headerRowDxfId="29" dataDxfId="28">
  <autoFilter ref="B6:E65" xr:uid="{F785A739-9EF4-4B72-897C-804E51D8A0E7}"/>
  <tableColumns count="4">
    <tableColumn id="1" xr3:uid="{DAC3A2D9-6197-40CB-ACF9-32F1B4087F10}" name="Vendedor" dataDxfId="27"/>
    <tableColumn id="2" xr3:uid="{77B0204D-F6C8-44ED-B9BF-826D45692E28}" name="Tienda" dataDxfId="26"/>
    <tableColumn id="3" xr3:uid="{9953CA7B-07E9-43CF-A145-4C5328F6F89D}" name="Producto" dataDxfId="25"/>
    <tableColumn id="4" xr3:uid="{DF57DBBF-5119-40C5-A2B9-0893D0538504}" name="Unidades" dataDxfId="2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BBB1DA-AB43-4258-A352-55D2837568AF}" name="top_5" displayName="top_5" ref="B5:E64" totalsRowShown="0" headerRowDxfId="14" dataDxfId="13">
  <autoFilter ref="B5:E64" xr:uid="{39BBB1DA-AB43-4258-A352-55D2837568AF}">
    <filterColumn colId="2">
      <colorFilter dxfId="12"/>
    </filterColumn>
  </autoFilter>
  <tableColumns count="4">
    <tableColumn id="1" xr3:uid="{F0AF4DEE-3592-4C26-9B82-8DC6894F5ECA}" name="Vendedor" dataDxfId="11"/>
    <tableColumn id="2" xr3:uid="{B0B109AC-88C3-4234-B81C-A23034E90E90}" name="Tienda" dataDxfId="10"/>
    <tableColumn id="3" xr3:uid="{12E22D6C-0F72-46D6-98EE-14F3C2D7EB02}" name="Producto" dataDxfId="9"/>
    <tableColumn id="4" xr3:uid="{8E8A934F-8D28-436D-B57A-3D702036CE9C}" name="Unidades" dataDxfId="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36342CC-09E2-4D6E-A660-C99B5E84CAFC}" name="Tabla4" displayName="Tabla4" ref="B13:E72" totalsRowShown="0" headerRowDxfId="6" dataDxfId="5">
  <autoFilter ref="B13:E72" xr:uid="{336342CC-09E2-4D6E-A660-C99B5E84CAFC}"/>
  <tableColumns count="4">
    <tableColumn id="1" xr3:uid="{18C62C66-849F-42C6-9178-7A0ED68C17AC}" name="Vendedor" dataDxfId="4"/>
    <tableColumn id="2" xr3:uid="{691693BD-8AF5-44E1-960F-70E8AE1661A7}" name="Tienda" dataDxfId="3"/>
    <tableColumn id="3" xr3:uid="{AE016E65-2336-49CE-A778-674B07EE14B1}" name="Producto" dataDxfId="2"/>
    <tableColumn id="4" xr3:uid="{486AD96B-AA14-4729-B21A-B00E38B2728E}" name="Ventas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B21A8D-CE5C-483D-954D-0200D7516F8B}" name="Tabla2" displayName="Tabla2" ref="H9:K16" totalsRowShown="0">
  <autoFilter ref="H9:K16" xr:uid="{06B21A8D-CE5C-483D-954D-0200D7516F8B}"/>
  <tableColumns count="4">
    <tableColumn id="1" xr3:uid="{859637D6-226C-4EBE-8310-D21FBFE45A37}" name="Nombre">
      <calculatedColumnFormula>+PROPER(B10)</calculatedColumnFormula>
    </tableColumn>
    <tableColumn id="2" xr3:uid="{2BFE922A-6A8A-401E-B0D8-D2CAB88F67D5}" name="Apellido">
      <calculatedColumnFormula>+PROPER(C10)</calculatedColumnFormula>
    </tableColumn>
    <tableColumn id="3" xr3:uid="{7A2F822D-2A76-4FDB-A4E9-9E05C2454033}" name="Teléfono" dataDxfId="0"/>
    <tableColumn id="4" xr3:uid="{9480ED31-DEAB-468E-A728-E87265D26BC3}" name="Departamento">
      <calculatedColumnFormula>+PROPER(E10)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3.xml"/><Relationship Id="rId4" Type="http://schemas.microsoft.com/office/2007/relationships/slicer" Target="../slicers/slicer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5A739-9EF4-4B72-897C-804E51D8A0E7}">
  <dimension ref="B6:K65"/>
  <sheetViews>
    <sheetView topLeftCell="B12" zoomScaleNormal="100" workbookViewId="0">
      <selection activeCell="J10" sqref="J10:K41"/>
    </sheetView>
  </sheetViews>
  <sheetFormatPr baseColWidth="10" defaultRowHeight="14.25"/>
  <cols>
    <col min="1" max="1" width="6.5" customWidth="1"/>
    <col min="2" max="2" width="15.5" bestFit="1" customWidth="1"/>
    <col min="4" max="4" width="12.5" customWidth="1"/>
    <col min="5" max="5" width="11.25" customWidth="1"/>
    <col min="10" max="10" width="17.125" bestFit="1" customWidth="1"/>
    <col min="11" max="11" width="17.5" bestFit="1" customWidth="1"/>
  </cols>
  <sheetData>
    <row r="6" spans="2:11" ht="24.75" customHeight="1">
      <c r="B6" s="9" t="s">
        <v>2</v>
      </c>
      <c r="C6" s="9" t="s">
        <v>3</v>
      </c>
      <c r="D6" s="9" t="s">
        <v>4</v>
      </c>
      <c r="E6" s="8" t="s">
        <v>22</v>
      </c>
      <c r="F6" s="6"/>
    </row>
    <row r="7" spans="2:11">
      <c r="B7" s="1" t="s">
        <v>5</v>
      </c>
      <c r="C7" s="1" t="s">
        <v>6</v>
      </c>
      <c r="D7" s="1" t="s">
        <v>23</v>
      </c>
      <c r="E7" s="2">
        <v>3</v>
      </c>
      <c r="F7" s="7"/>
    </row>
    <row r="8" spans="2:11">
      <c r="B8" s="3" t="s">
        <v>8</v>
      </c>
      <c r="C8" s="3" t="s">
        <v>9</v>
      </c>
      <c r="D8" s="3" t="s">
        <v>24</v>
      </c>
      <c r="E8" s="4">
        <v>4</v>
      </c>
      <c r="F8" s="7"/>
    </row>
    <row r="9" spans="2:11">
      <c r="B9" s="1" t="s">
        <v>11</v>
      </c>
      <c r="C9" s="1" t="s">
        <v>9</v>
      </c>
      <c r="D9" s="1" t="s">
        <v>25</v>
      </c>
      <c r="E9" s="2">
        <v>2</v>
      </c>
      <c r="F9" s="7"/>
    </row>
    <row r="10" spans="2:11">
      <c r="B10" s="3" t="s">
        <v>13</v>
      </c>
      <c r="C10" s="3" t="s">
        <v>14</v>
      </c>
      <c r="D10" s="5" t="s">
        <v>26</v>
      </c>
      <c r="E10" s="4">
        <v>8</v>
      </c>
      <c r="F10" s="7"/>
      <c r="J10" s="48" t="s">
        <v>80</v>
      </c>
      <c r="K10" t="s">
        <v>82</v>
      </c>
    </row>
    <row r="11" spans="2:11">
      <c r="B11" s="1" t="s">
        <v>5</v>
      </c>
      <c r="C11" s="1" t="s">
        <v>6</v>
      </c>
      <c r="D11" s="1" t="s">
        <v>16</v>
      </c>
      <c r="E11" s="2">
        <v>5</v>
      </c>
      <c r="F11" s="7"/>
      <c r="J11" s="49" t="s">
        <v>16</v>
      </c>
      <c r="K11" s="50">
        <v>34</v>
      </c>
    </row>
    <row r="12" spans="2:11">
      <c r="B12" s="3" t="s">
        <v>8</v>
      </c>
      <c r="C12" s="3" t="s">
        <v>14</v>
      </c>
      <c r="D12" s="3" t="s">
        <v>26</v>
      </c>
      <c r="E12" s="4">
        <v>2</v>
      </c>
      <c r="F12" s="7"/>
      <c r="J12" s="49" t="s">
        <v>10</v>
      </c>
      <c r="K12" s="50">
        <v>32</v>
      </c>
    </row>
    <row r="13" spans="2:11">
      <c r="B13" s="1" t="s">
        <v>11</v>
      </c>
      <c r="C13" s="1" t="s">
        <v>14</v>
      </c>
      <c r="D13" s="1" t="s">
        <v>36</v>
      </c>
      <c r="E13" s="2">
        <v>4</v>
      </c>
      <c r="F13" s="7"/>
      <c r="J13" s="49" t="s">
        <v>21</v>
      </c>
      <c r="K13" s="50">
        <v>30</v>
      </c>
    </row>
    <row r="14" spans="2:11">
      <c r="B14" s="3" t="s">
        <v>13</v>
      </c>
      <c r="C14" s="3" t="s">
        <v>6</v>
      </c>
      <c r="D14" s="3" t="s">
        <v>37</v>
      </c>
      <c r="E14" s="4">
        <v>5</v>
      </c>
      <c r="F14" s="7"/>
      <c r="J14" s="49" t="s">
        <v>17</v>
      </c>
      <c r="K14" s="50">
        <v>14</v>
      </c>
    </row>
    <row r="15" spans="2:11">
      <c r="B15" s="1" t="s">
        <v>13</v>
      </c>
      <c r="C15" s="1" t="s">
        <v>19</v>
      </c>
      <c r="D15" s="1" t="s">
        <v>33</v>
      </c>
      <c r="E15" s="2">
        <v>2</v>
      </c>
      <c r="F15" s="7"/>
      <c r="J15" s="49" t="s">
        <v>18</v>
      </c>
      <c r="K15" s="50">
        <v>13</v>
      </c>
    </row>
    <row r="16" spans="2:11">
      <c r="B16" s="3" t="s">
        <v>5</v>
      </c>
      <c r="C16" s="3" t="s">
        <v>14</v>
      </c>
      <c r="D16" s="5" t="s">
        <v>35</v>
      </c>
      <c r="E16" s="4">
        <v>1</v>
      </c>
      <c r="F16" s="7"/>
      <c r="J16" s="49" t="s">
        <v>26</v>
      </c>
      <c r="K16" s="50">
        <v>10</v>
      </c>
    </row>
    <row r="17" spans="2:11">
      <c r="B17" s="1" t="s">
        <v>8</v>
      </c>
      <c r="C17" s="1" t="s">
        <v>14</v>
      </c>
      <c r="D17" s="1" t="s">
        <v>34</v>
      </c>
      <c r="E17" s="2">
        <v>3</v>
      </c>
      <c r="F17" s="7"/>
      <c r="J17" s="49" t="s">
        <v>42</v>
      </c>
      <c r="K17" s="50">
        <v>9</v>
      </c>
    </row>
    <row r="18" spans="2:11">
      <c r="B18" s="3" t="s">
        <v>11</v>
      </c>
      <c r="C18" s="3" t="s">
        <v>6</v>
      </c>
      <c r="D18" s="3" t="s">
        <v>27</v>
      </c>
      <c r="E18" s="4">
        <v>5</v>
      </c>
      <c r="F18" s="7"/>
      <c r="J18" s="49" t="s">
        <v>20</v>
      </c>
      <c r="K18" s="50">
        <v>8</v>
      </c>
    </row>
    <row r="19" spans="2:11">
      <c r="B19" s="1" t="s">
        <v>13</v>
      </c>
      <c r="C19" s="1" t="s">
        <v>19</v>
      </c>
      <c r="D19" s="1" t="s">
        <v>38</v>
      </c>
      <c r="E19" s="2">
        <v>1</v>
      </c>
      <c r="F19" s="7"/>
      <c r="J19" s="49" t="s">
        <v>15</v>
      </c>
      <c r="K19" s="50">
        <v>6</v>
      </c>
    </row>
    <row r="20" spans="2:11">
      <c r="B20" s="3" t="s">
        <v>5</v>
      </c>
      <c r="C20" s="3" t="s">
        <v>9</v>
      </c>
      <c r="D20" s="3" t="s">
        <v>7</v>
      </c>
      <c r="E20" s="4">
        <v>1</v>
      </c>
      <c r="F20" s="7"/>
      <c r="J20" s="49" t="s">
        <v>37</v>
      </c>
      <c r="K20" s="50">
        <v>5</v>
      </c>
    </row>
    <row r="21" spans="2:11">
      <c r="B21" s="1" t="s">
        <v>8</v>
      </c>
      <c r="C21" s="1" t="s">
        <v>14</v>
      </c>
      <c r="D21" s="1" t="s">
        <v>39</v>
      </c>
      <c r="E21" s="2">
        <v>2</v>
      </c>
      <c r="F21" s="7"/>
      <c r="J21" s="49" t="s">
        <v>43</v>
      </c>
      <c r="K21" s="50">
        <v>5</v>
      </c>
    </row>
    <row r="22" spans="2:11">
      <c r="B22" s="3" t="s">
        <v>11</v>
      </c>
      <c r="C22" s="3" t="s">
        <v>6</v>
      </c>
      <c r="D22" s="3" t="s">
        <v>21</v>
      </c>
      <c r="E22" s="4">
        <v>6</v>
      </c>
      <c r="F22" s="7"/>
      <c r="J22" s="49" t="s">
        <v>7</v>
      </c>
      <c r="K22" s="50">
        <v>5</v>
      </c>
    </row>
    <row r="23" spans="2:11">
      <c r="B23" s="1" t="s">
        <v>13</v>
      </c>
      <c r="C23" s="1" t="s">
        <v>14</v>
      </c>
      <c r="D23" s="1" t="s">
        <v>40</v>
      </c>
      <c r="E23" s="2">
        <v>5</v>
      </c>
      <c r="F23" s="7"/>
      <c r="J23" s="49" t="s">
        <v>30</v>
      </c>
      <c r="K23" s="50">
        <v>5</v>
      </c>
    </row>
    <row r="24" spans="2:11">
      <c r="B24" s="3" t="s">
        <v>5</v>
      </c>
      <c r="C24" s="3" t="s">
        <v>6</v>
      </c>
      <c r="D24" s="3" t="s">
        <v>10</v>
      </c>
      <c r="E24" s="4">
        <v>4</v>
      </c>
      <c r="F24" s="7"/>
      <c r="J24" s="49" t="s">
        <v>40</v>
      </c>
      <c r="K24" s="50">
        <v>5</v>
      </c>
    </row>
    <row r="25" spans="2:11">
      <c r="B25" s="1" t="s">
        <v>8</v>
      </c>
      <c r="C25" s="1" t="s">
        <v>19</v>
      </c>
      <c r="D25" s="1" t="s">
        <v>16</v>
      </c>
      <c r="E25" s="2">
        <v>10</v>
      </c>
      <c r="F25" s="7"/>
      <c r="J25" s="49" t="s">
        <v>32</v>
      </c>
      <c r="K25" s="50">
        <v>5</v>
      </c>
    </row>
    <row r="26" spans="2:11">
      <c r="B26" s="3" t="s">
        <v>11</v>
      </c>
      <c r="C26" s="3" t="s">
        <v>6</v>
      </c>
      <c r="D26" s="3" t="s">
        <v>7</v>
      </c>
      <c r="E26" s="4">
        <v>2</v>
      </c>
      <c r="F26" s="7"/>
      <c r="J26" s="49" t="s">
        <v>27</v>
      </c>
      <c r="K26" s="50">
        <v>5</v>
      </c>
    </row>
    <row r="27" spans="2:11">
      <c r="B27" s="1" t="s">
        <v>13</v>
      </c>
      <c r="C27" s="1" t="s">
        <v>14</v>
      </c>
      <c r="D27" s="1" t="s">
        <v>16</v>
      </c>
      <c r="E27" s="2">
        <v>2</v>
      </c>
      <c r="F27" s="7"/>
      <c r="J27" s="49" t="s">
        <v>28</v>
      </c>
      <c r="K27" s="50">
        <v>4</v>
      </c>
    </row>
    <row r="28" spans="2:11">
      <c r="B28" s="3" t="s">
        <v>5</v>
      </c>
      <c r="C28" s="3" t="s">
        <v>19</v>
      </c>
      <c r="D28" s="3" t="s">
        <v>20</v>
      </c>
      <c r="E28" s="4">
        <v>3</v>
      </c>
      <c r="F28" s="7"/>
      <c r="J28" s="49" t="s">
        <v>24</v>
      </c>
      <c r="K28" s="50">
        <v>4</v>
      </c>
    </row>
    <row r="29" spans="2:11">
      <c r="B29" s="1" t="s">
        <v>8</v>
      </c>
      <c r="C29" s="1" t="s">
        <v>14</v>
      </c>
      <c r="D29" s="1" t="s">
        <v>16</v>
      </c>
      <c r="E29" s="2">
        <v>5</v>
      </c>
      <c r="F29" s="7"/>
      <c r="J29" s="49" t="s">
        <v>36</v>
      </c>
      <c r="K29" s="50">
        <v>4</v>
      </c>
    </row>
    <row r="30" spans="2:11">
      <c r="B30" s="3" t="s">
        <v>11</v>
      </c>
      <c r="C30" s="3" t="s">
        <v>6</v>
      </c>
      <c r="D30" s="3" t="s">
        <v>21</v>
      </c>
      <c r="E30" s="4">
        <v>6</v>
      </c>
      <c r="F30" s="7"/>
      <c r="J30" s="49" t="s">
        <v>23</v>
      </c>
      <c r="K30" s="50">
        <v>3</v>
      </c>
    </row>
    <row r="31" spans="2:11">
      <c r="B31" s="1" t="s">
        <v>13</v>
      </c>
      <c r="C31" s="1" t="s">
        <v>6</v>
      </c>
      <c r="D31" s="1" t="s">
        <v>16</v>
      </c>
      <c r="E31" s="2">
        <v>7</v>
      </c>
      <c r="F31" s="7"/>
      <c r="J31" s="49" t="s">
        <v>34</v>
      </c>
      <c r="K31" s="50">
        <v>3</v>
      </c>
    </row>
    <row r="32" spans="2:11">
      <c r="B32" s="3" t="s">
        <v>5</v>
      </c>
      <c r="C32" s="3" t="s">
        <v>9</v>
      </c>
      <c r="D32" s="3" t="s">
        <v>10</v>
      </c>
      <c r="E32" s="4">
        <v>8</v>
      </c>
      <c r="F32" s="7"/>
      <c r="J32" s="49" t="s">
        <v>41</v>
      </c>
      <c r="K32" s="50">
        <v>3</v>
      </c>
    </row>
    <row r="33" spans="2:11">
      <c r="B33" s="1" t="s">
        <v>8</v>
      </c>
      <c r="C33" s="1" t="s">
        <v>6</v>
      </c>
      <c r="D33" s="1" t="s">
        <v>42</v>
      </c>
      <c r="E33" s="2">
        <v>9</v>
      </c>
      <c r="F33" s="7"/>
      <c r="J33" s="49" t="s">
        <v>12</v>
      </c>
      <c r="K33" s="50">
        <v>2</v>
      </c>
    </row>
    <row r="34" spans="2:11">
      <c r="B34" s="3" t="s">
        <v>11</v>
      </c>
      <c r="C34" s="3" t="s">
        <v>19</v>
      </c>
      <c r="D34" s="3" t="s">
        <v>43</v>
      </c>
      <c r="E34" s="4">
        <v>5</v>
      </c>
      <c r="F34" s="7"/>
      <c r="J34" s="49" t="s">
        <v>25</v>
      </c>
      <c r="K34" s="50">
        <v>2</v>
      </c>
    </row>
    <row r="35" spans="2:11">
      <c r="B35" s="1" t="s">
        <v>13</v>
      </c>
      <c r="C35" s="1" t="s">
        <v>9</v>
      </c>
      <c r="D35" s="1" t="s">
        <v>28</v>
      </c>
      <c r="E35" s="2">
        <v>4</v>
      </c>
      <c r="F35" s="7"/>
      <c r="J35" s="49" t="s">
        <v>29</v>
      </c>
      <c r="K35" s="50">
        <v>2</v>
      </c>
    </row>
    <row r="36" spans="2:11">
      <c r="B36" s="3" t="s">
        <v>5</v>
      </c>
      <c r="C36" s="3" t="s">
        <v>6</v>
      </c>
      <c r="D36" s="3" t="s">
        <v>41</v>
      </c>
      <c r="E36" s="4">
        <v>3</v>
      </c>
      <c r="F36" s="7"/>
      <c r="J36" s="49" t="s">
        <v>33</v>
      </c>
      <c r="K36" s="50">
        <v>2</v>
      </c>
    </row>
    <row r="37" spans="2:11">
      <c r="B37" s="1" t="s">
        <v>8</v>
      </c>
      <c r="C37" s="1" t="s">
        <v>9</v>
      </c>
      <c r="D37" s="1" t="s">
        <v>10</v>
      </c>
      <c r="E37" s="2">
        <v>4</v>
      </c>
      <c r="F37" s="7"/>
      <c r="J37" s="49" t="s">
        <v>31</v>
      </c>
      <c r="K37" s="50">
        <v>2</v>
      </c>
    </row>
    <row r="38" spans="2:11">
      <c r="B38" s="3" t="s">
        <v>11</v>
      </c>
      <c r="C38" s="3" t="s">
        <v>9</v>
      </c>
      <c r="D38" s="3" t="s">
        <v>12</v>
      </c>
      <c r="E38" s="4">
        <v>2</v>
      </c>
      <c r="F38" s="7"/>
      <c r="J38" s="49" t="s">
        <v>39</v>
      </c>
      <c r="K38" s="50">
        <v>2</v>
      </c>
    </row>
    <row r="39" spans="2:11">
      <c r="B39" s="1" t="s">
        <v>13</v>
      </c>
      <c r="C39" s="1" t="s">
        <v>14</v>
      </c>
      <c r="D39" s="1" t="s">
        <v>10</v>
      </c>
      <c r="E39" s="2">
        <v>8</v>
      </c>
      <c r="F39" s="7"/>
      <c r="J39" s="49" t="s">
        <v>35</v>
      </c>
      <c r="K39" s="50">
        <v>1</v>
      </c>
    </row>
    <row r="40" spans="2:11">
      <c r="B40" s="3" t="s">
        <v>5</v>
      </c>
      <c r="C40" s="3" t="s">
        <v>6</v>
      </c>
      <c r="D40" s="3" t="s">
        <v>16</v>
      </c>
      <c r="E40" s="4">
        <v>5</v>
      </c>
      <c r="F40" s="7"/>
      <c r="J40" s="49" t="s">
        <v>38</v>
      </c>
      <c r="K40" s="50">
        <v>1</v>
      </c>
    </row>
    <row r="41" spans="2:11">
      <c r="B41" s="1" t="s">
        <v>8</v>
      </c>
      <c r="C41" s="1" t="s">
        <v>14</v>
      </c>
      <c r="D41" s="1" t="s">
        <v>17</v>
      </c>
      <c r="E41" s="2">
        <v>2</v>
      </c>
      <c r="F41" s="7"/>
      <c r="J41" s="49" t="s">
        <v>81</v>
      </c>
      <c r="K41" s="50">
        <v>226</v>
      </c>
    </row>
    <row r="42" spans="2:11">
      <c r="B42" s="3" t="s">
        <v>11</v>
      </c>
      <c r="C42" s="3" t="s">
        <v>14</v>
      </c>
      <c r="D42" s="3" t="s">
        <v>18</v>
      </c>
      <c r="E42" s="4">
        <v>4</v>
      </c>
      <c r="F42" s="7"/>
    </row>
    <row r="43" spans="2:11">
      <c r="B43" s="1" t="s">
        <v>13</v>
      </c>
      <c r="C43" s="1" t="s">
        <v>6</v>
      </c>
      <c r="D43" s="1" t="s">
        <v>17</v>
      </c>
      <c r="E43" s="2">
        <v>5</v>
      </c>
      <c r="F43" s="7"/>
    </row>
    <row r="44" spans="2:11">
      <c r="B44" s="3" t="s">
        <v>13</v>
      </c>
      <c r="C44" s="3" t="s">
        <v>19</v>
      </c>
      <c r="D44" s="3" t="s">
        <v>21</v>
      </c>
      <c r="E44" s="4">
        <v>2</v>
      </c>
      <c r="F44" s="7"/>
    </row>
    <row r="45" spans="2:11">
      <c r="B45" s="1" t="s">
        <v>5</v>
      </c>
      <c r="C45" s="1" t="s">
        <v>14</v>
      </c>
      <c r="D45" s="1" t="s">
        <v>21</v>
      </c>
      <c r="E45" s="2">
        <v>1</v>
      </c>
      <c r="F45" s="7"/>
    </row>
    <row r="46" spans="2:11">
      <c r="B46" s="3" t="s">
        <v>8</v>
      </c>
      <c r="C46" s="3" t="s">
        <v>14</v>
      </c>
      <c r="D46" s="3" t="s">
        <v>15</v>
      </c>
      <c r="E46" s="4">
        <v>3</v>
      </c>
      <c r="F46" s="7"/>
    </row>
    <row r="47" spans="2:11">
      <c r="B47" s="1" t="s">
        <v>11</v>
      </c>
      <c r="C47" s="1" t="s">
        <v>6</v>
      </c>
      <c r="D47" s="1" t="s">
        <v>32</v>
      </c>
      <c r="E47" s="2">
        <v>5</v>
      </c>
      <c r="F47" s="7"/>
    </row>
    <row r="48" spans="2:11">
      <c r="B48" s="3" t="s">
        <v>13</v>
      </c>
      <c r="C48" s="3" t="s">
        <v>19</v>
      </c>
      <c r="D48" s="3" t="s">
        <v>17</v>
      </c>
      <c r="E48" s="4">
        <v>1</v>
      </c>
      <c r="F48" s="7"/>
    </row>
    <row r="49" spans="2:6">
      <c r="B49" s="1" t="s">
        <v>5</v>
      </c>
      <c r="C49" s="1" t="s">
        <v>9</v>
      </c>
      <c r="D49" s="1" t="s">
        <v>7</v>
      </c>
      <c r="E49" s="2">
        <v>1</v>
      </c>
      <c r="F49" s="7"/>
    </row>
    <row r="50" spans="2:6">
      <c r="B50" s="3" t="s">
        <v>8</v>
      </c>
      <c r="C50" s="3" t="s">
        <v>14</v>
      </c>
      <c r="D50" s="3" t="s">
        <v>31</v>
      </c>
      <c r="E50" s="4">
        <v>2</v>
      </c>
      <c r="F50" s="7"/>
    </row>
    <row r="51" spans="2:6">
      <c r="B51" s="1" t="s">
        <v>11</v>
      </c>
      <c r="C51" s="1" t="s">
        <v>6</v>
      </c>
      <c r="D51" s="1" t="s">
        <v>21</v>
      </c>
      <c r="E51" s="2">
        <v>6</v>
      </c>
      <c r="F51" s="7"/>
    </row>
    <row r="52" spans="2:6">
      <c r="B52" s="3" t="s">
        <v>13</v>
      </c>
      <c r="C52" s="3" t="s">
        <v>14</v>
      </c>
      <c r="D52" s="3" t="s">
        <v>30</v>
      </c>
      <c r="E52" s="4">
        <v>5</v>
      </c>
      <c r="F52" s="7"/>
    </row>
    <row r="53" spans="2:6">
      <c r="B53" s="1" t="s">
        <v>5</v>
      </c>
      <c r="C53" s="1" t="s">
        <v>6</v>
      </c>
      <c r="D53" s="1" t="s">
        <v>10</v>
      </c>
      <c r="E53" s="2">
        <v>4</v>
      </c>
      <c r="F53" s="7"/>
    </row>
    <row r="54" spans="2:6">
      <c r="B54" s="3" t="s">
        <v>11</v>
      </c>
      <c r="C54" s="3" t="s">
        <v>14</v>
      </c>
      <c r="D54" s="3" t="s">
        <v>18</v>
      </c>
      <c r="E54" s="4">
        <v>4</v>
      </c>
      <c r="F54" s="7"/>
    </row>
    <row r="55" spans="2:6">
      <c r="B55" s="1" t="s">
        <v>13</v>
      </c>
      <c r="C55" s="1" t="s">
        <v>6</v>
      </c>
      <c r="D55" s="1" t="s">
        <v>17</v>
      </c>
      <c r="E55" s="2">
        <v>5</v>
      </c>
      <c r="F55" s="7"/>
    </row>
    <row r="56" spans="2:6">
      <c r="B56" s="3" t="s">
        <v>13</v>
      </c>
      <c r="C56" s="3" t="s">
        <v>19</v>
      </c>
      <c r="D56" s="3" t="s">
        <v>21</v>
      </c>
      <c r="E56" s="4">
        <v>2</v>
      </c>
      <c r="F56" s="7"/>
    </row>
    <row r="57" spans="2:6">
      <c r="B57" s="1" t="s">
        <v>5</v>
      </c>
      <c r="C57" s="1" t="s">
        <v>14</v>
      </c>
      <c r="D57" s="1" t="s">
        <v>21</v>
      </c>
      <c r="E57" s="2">
        <v>1</v>
      </c>
      <c r="F57" s="7"/>
    </row>
    <row r="58" spans="2:6">
      <c r="B58" s="3" t="s">
        <v>8</v>
      </c>
      <c r="C58" s="3" t="s">
        <v>14</v>
      </c>
      <c r="D58" s="3" t="s">
        <v>15</v>
      </c>
      <c r="E58" s="4">
        <v>3</v>
      </c>
      <c r="F58" s="7"/>
    </row>
    <row r="59" spans="2:6">
      <c r="B59" s="1" t="s">
        <v>11</v>
      </c>
      <c r="C59" s="1" t="s">
        <v>6</v>
      </c>
      <c r="D59" s="1" t="s">
        <v>18</v>
      </c>
      <c r="E59" s="2">
        <v>5</v>
      </c>
      <c r="F59" s="7"/>
    </row>
    <row r="60" spans="2:6">
      <c r="B60" s="3" t="s">
        <v>13</v>
      </c>
      <c r="C60" s="3" t="s">
        <v>19</v>
      </c>
      <c r="D60" s="3" t="s">
        <v>17</v>
      </c>
      <c r="E60" s="4">
        <v>1</v>
      </c>
      <c r="F60" s="7"/>
    </row>
    <row r="61" spans="2:6">
      <c r="B61" s="1" t="s">
        <v>5</v>
      </c>
      <c r="C61" s="1" t="s">
        <v>9</v>
      </c>
      <c r="D61" s="1" t="s">
        <v>7</v>
      </c>
      <c r="E61" s="2">
        <v>1</v>
      </c>
      <c r="F61" s="7"/>
    </row>
    <row r="62" spans="2:6">
      <c r="B62" s="3" t="s">
        <v>8</v>
      </c>
      <c r="C62" s="3" t="s">
        <v>14</v>
      </c>
      <c r="D62" s="3" t="s">
        <v>29</v>
      </c>
      <c r="E62" s="4">
        <v>2</v>
      </c>
      <c r="F62" s="7"/>
    </row>
    <row r="63" spans="2:6">
      <c r="B63" s="1" t="s">
        <v>11</v>
      </c>
      <c r="C63" s="1" t="s">
        <v>6</v>
      </c>
      <c r="D63" s="1" t="s">
        <v>21</v>
      </c>
      <c r="E63" s="2">
        <v>6</v>
      </c>
      <c r="F63" s="7"/>
    </row>
    <row r="64" spans="2:6">
      <c r="B64" s="3" t="s">
        <v>13</v>
      </c>
      <c r="C64" s="3" t="s">
        <v>14</v>
      </c>
      <c r="D64" s="3" t="s">
        <v>20</v>
      </c>
      <c r="E64" s="4">
        <v>5</v>
      </c>
      <c r="F64" s="7"/>
    </row>
    <row r="65" spans="2:6">
      <c r="B65" s="1" t="s">
        <v>5</v>
      </c>
      <c r="C65" s="1" t="s">
        <v>6</v>
      </c>
      <c r="D65" s="1" t="s">
        <v>10</v>
      </c>
      <c r="E65" s="2">
        <v>4</v>
      </c>
      <c r="F65" s="7"/>
    </row>
  </sheetData>
  <conditionalFormatting sqref="K10:K41">
    <cfRule type="top10" dxfId="40" priority="18" rank="10"/>
  </conditionalFormatting>
  <conditionalFormatting sqref="D7:D65">
    <cfRule type="cellIs" dxfId="39" priority="1" operator="equal">
      <formula>"Ram 18 gb"</formula>
    </cfRule>
    <cfRule type="cellIs" dxfId="38" priority="2" operator="equal">
      <formula>"Pantalla 17"</formula>
    </cfRule>
    <cfRule type="cellIs" dxfId="37" priority="3" operator="equal">
      <formula>"USB 3.0.1"</formula>
    </cfRule>
    <cfRule type="cellIs" dxfId="36" priority="4" operator="equal">
      <formula>"Audifonos H2"</formula>
    </cfRule>
    <cfRule type="cellIs" dxfId="35" priority="5" operator="equal">
      <formula>"Teclado BB"</formula>
    </cfRule>
    <cfRule type="cellIs" dxfId="34" priority="6" operator="equal">
      <formula>"Mouse"</formula>
    </cfRule>
    <cfRule type="containsText" dxfId="33" priority="12" operator="containsText" text="Teclado">
      <formula>NOT(ISERROR(SEARCH("Teclado",D7)))</formula>
    </cfRule>
    <cfRule type="containsText" dxfId="32" priority="13" operator="containsText" text="Laptop i7">
      <formula>NOT(ISERROR(SEARCH("Laptop i7",D7)))</formula>
    </cfRule>
    <cfRule type="containsText" dxfId="31" priority="14" operator="containsText" text="Impresora">
      <formula>NOT(ISERROR(SEARCH("Impresora",D7)))</formula>
    </cfRule>
    <cfRule type="containsText" dxfId="30" priority="15" operator="containsText" text="Pantalla 42">
      <formula>NOT(ISERROR(SEARCH("Pantalla 42",D7)))</formula>
    </cfRule>
  </conditionalFormatting>
  <pageMargins left="0.7" right="0.7" top="0.75" bottom="0.75" header="0.3" footer="0.3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1D908-A77D-4AAE-BFA3-D3F89A73AE2E}">
  <dimension ref="B5:J64"/>
  <sheetViews>
    <sheetView zoomScaleNormal="100" workbookViewId="0">
      <selection activeCell="D8" sqref="D8"/>
    </sheetView>
  </sheetViews>
  <sheetFormatPr baseColWidth="10" defaultRowHeight="14.25"/>
  <cols>
    <col min="1" max="1" width="6.5" customWidth="1"/>
    <col min="2" max="2" width="11.625" customWidth="1"/>
    <col min="5" max="5" width="11.25" customWidth="1"/>
    <col min="9" max="9" width="17.125" bestFit="1" customWidth="1"/>
    <col min="10" max="10" width="17.5" bestFit="1" customWidth="1"/>
  </cols>
  <sheetData>
    <row r="5" spans="2:10" ht="26.25" customHeight="1">
      <c r="B5" s="8" t="s">
        <v>2</v>
      </c>
      <c r="C5" s="8" t="s">
        <v>3</v>
      </c>
      <c r="D5" s="8" t="s">
        <v>4</v>
      </c>
      <c r="E5" s="8" t="s">
        <v>22</v>
      </c>
      <c r="I5" s="48" t="s">
        <v>80</v>
      </c>
      <c r="J5" t="s">
        <v>82</v>
      </c>
    </row>
    <row r="6" spans="2:10" hidden="1">
      <c r="B6" s="1" t="s">
        <v>5</v>
      </c>
      <c r="C6" s="1" t="s">
        <v>6</v>
      </c>
      <c r="D6" s="1" t="s">
        <v>23</v>
      </c>
      <c r="E6" s="2">
        <v>3</v>
      </c>
      <c r="I6" s="49" t="s">
        <v>35</v>
      </c>
      <c r="J6" s="50">
        <v>1</v>
      </c>
    </row>
    <row r="7" spans="2:10" hidden="1">
      <c r="B7" s="3" t="s">
        <v>8</v>
      </c>
      <c r="C7" s="3" t="s">
        <v>9</v>
      </c>
      <c r="D7" s="3" t="s">
        <v>24</v>
      </c>
      <c r="E7" s="4">
        <v>4</v>
      </c>
      <c r="I7" s="49" t="s">
        <v>38</v>
      </c>
      <c r="J7" s="50">
        <v>1</v>
      </c>
    </row>
    <row r="8" spans="2:10">
      <c r="B8" s="1" t="s">
        <v>11</v>
      </c>
      <c r="C8" s="1" t="s">
        <v>9</v>
      </c>
      <c r="D8" s="1" t="s">
        <v>25</v>
      </c>
      <c r="E8" s="2">
        <v>1</v>
      </c>
      <c r="I8" s="49" t="s">
        <v>25</v>
      </c>
      <c r="J8" s="50">
        <v>2</v>
      </c>
    </row>
    <row r="9" spans="2:10" hidden="1">
      <c r="B9" s="3" t="s">
        <v>13</v>
      </c>
      <c r="C9" s="3" t="s">
        <v>14</v>
      </c>
      <c r="D9" s="5" t="s">
        <v>26</v>
      </c>
      <c r="E9" s="4">
        <v>8</v>
      </c>
      <c r="I9" s="49" t="s">
        <v>12</v>
      </c>
      <c r="J9" s="50">
        <v>2</v>
      </c>
    </row>
    <row r="10" spans="2:10" hidden="1">
      <c r="B10" s="1" t="s">
        <v>5</v>
      </c>
      <c r="C10" s="1" t="s">
        <v>6</v>
      </c>
      <c r="D10" s="1" t="s">
        <v>16</v>
      </c>
      <c r="E10" s="2">
        <v>5</v>
      </c>
      <c r="I10" s="49" t="s">
        <v>29</v>
      </c>
      <c r="J10" s="50">
        <v>2</v>
      </c>
    </row>
    <row r="11" spans="2:10" hidden="1">
      <c r="B11" s="3" t="s">
        <v>8</v>
      </c>
      <c r="C11" s="3" t="s">
        <v>14</v>
      </c>
      <c r="D11" s="3" t="s">
        <v>26</v>
      </c>
      <c r="E11" s="4">
        <v>2</v>
      </c>
      <c r="I11" s="49" t="s">
        <v>33</v>
      </c>
      <c r="J11" s="50">
        <v>2</v>
      </c>
    </row>
    <row r="12" spans="2:10" hidden="1">
      <c r="B12" s="1" t="s">
        <v>11</v>
      </c>
      <c r="C12" s="1" t="s">
        <v>14</v>
      </c>
      <c r="D12" s="1" t="s">
        <v>36</v>
      </c>
      <c r="E12" s="2">
        <v>4</v>
      </c>
      <c r="I12" s="49" t="s">
        <v>31</v>
      </c>
      <c r="J12" s="50">
        <v>2</v>
      </c>
    </row>
    <row r="13" spans="2:10" hidden="1">
      <c r="B13" s="3" t="s">
        <v>13</v>
      </c>
      <c r="C13" s="3" t="s">
        <v>6</v>
      </c>
      <c r="D13" s="3" t="s">
        <v>37</v>
      </c>
      <c r="E13" s="4">
        <v>5</v>
      </c>
      <c r="I13" s="49" t="s">
        <v>39</v>
      </c>
      <c r="J13" s="50">
        <v>2</v>
      </c>
    </row>
    <row r="14" spans="2:10">
      <c r="B14" s="1" t="s">
        <v>13</v>
      </c>
      <c r="C14" s="1" t="s">
        <v>19</v>
      </c>
      <c r="D14" s="1" t="s">
        <v>33</v>
      </c>
      <c r="E14" s="2">
        <v>3</v>
      </c>
      <c r="I14" s="49" t="s">
        <v>34</v>
      </c>
      <c r="J14" s="50">
        <v>3</v>
      </c>
    </row>
    <row r="15" spans="2:10">
      <c r="B15" s="3" t="s">
        <v>5</v>
      </c>
      <c r="C15" s="3" t="s">
        <v>14</v>
      </c>
      <c r="D15" s="5" t="s">
        <v>35</v>
      </c>
      <c r="E15" s="4">
        <v>5</v>
      </c>
      <c r="I15" s="49" t="s">
        <v>41</v>
      </c>
      <c r="J15" s="50">
        <v>3</v>
      </c>
    </row>
    <row r="16" spans="2:10" hidden="1">
      <c r="B16" s="1" t="s">
        <v>8</v>
      </c>
      <c r="C16" s="1" t="s">
        <v>14</v>
      </c>
      <c r="D16" s="1" t="s">
        <v>34</v>
      </c>
      <c r="E16" s="2">
        <v>3</v>
      </c>
      <c r="I16" s="49" t="s">
        <v>23</v>
      </c>
      <c r="J16" s="50">
        <v>3</v>
      </c>
    </row>
    <row r="17" spans="2:10" hidden="1">
      <c r="B17" s="3" t="s">
        <v>11</v>
      </c>
      <c r="C17" s="3" t="s">
        <v>6</v>
      </c>
      <c r="D17" s="3" t="s">
        <v>27</v>
      </c>
      <c r="E17" s="4">
        <v>5</v>
      </c>
      <c r="I17" s="49" t="s">
        <v>24</v>
      </c>
      <c r="J17" s="50">
        <v>4</v>
      </c>
    </row>
    <row r="18" spans="2:10">
      <c r="B18" s="1" t="s">
        <v>13</v>
      </c>
      <c r="C18" s="1" t="s">
        <v>19</v>
      </c>
      <c r="D18" s="1" t="s">
        <v>38</v>
      </c>
      <c r="E18" s="2">
        <v>10</v>
      </c>
      <c r="I18" s="49" t="s">
        <v>36</v>
      </c>
      <c r="J18" s="50">
        <v>4</v>
      </c>
    </row>
    <row r="19" spans="2:10" hidden="1">
      <c r="B19" s="3" t="s">
        <v>5</v>
      </c>
      <c r="C19" s="3" t="s">
        <v>9</v>
      </c>
      <c r="D19" s="3" t="s">
        <v>7</v>
      </c>
      <c r="E19" s="4">
        <v>0</v>
      </c>
      <c r="I19" s="49" t="s">
        <v>28</v>
      </c>
      <c r="J19" s="50">
        <v>4</v>
      </c>
    </row>
    <row r="20" spans="2:10">
      <c r="B20" s="1" t="s">
        <v>8</v>
      </c>
      <c r="C20" s="1" t="s">
        <v>14</v>
      </c>
      <c r="D20" s="1" t="s">
        <v>39</v>
      </c>
      <c r="E20" s="2">
        <v>20</v>
      </c>
      <c r="I20" s="49" t="s">
        <v>40</v>
      </c>
      <c r="J20" s="50">
        <v>5</v>
      </c>
    </row>
    <row r="21" spans="2:10" hidden="1">
      <c r="B21" s="3" t="s">
        <v>11</v>
      </c>
      <c r="C21" s="3" t="s">
        <v>6</v>
      </c>
      <c r="D21" s="3" t="s">
        <v>21</v>
      </c>
      <c r="E21" s="4">
        <v>6</v>
      </c>
      <c r="I21" s="49" t="s">
        <v>27</v>
      </c>
      <c r="J21" s="50">
        <v>5</v>
      </c>
    </row>
    <row r="22" spans="2:10" hidden="1">
      <c r="B22" s="1" t="s">
        <v>13</v>
      </c>
      <c r="C22" s="1" t="s">
        <v>14</v>
      </c>
      <c r="D22" s="1" t="s">
        <v>40</v>
      </c>
      <c r="E22" s="2">
        <v>5</v>
      </c>
      <c r="I22" s="49" t="s">
        <v>30</v>
      </c>
      <c r="J22" s="50">
        <v>5</v>
      </c>
    </row>
    <row r="23" spans="2:10" hidden="1">
      <c r="B23" s="3" t="s">
        <v>5</v>
      </c>
      <c r="C23" s="3" t="s">
        <v>6</v>
      </c>
      <c r="D23" s="3" t="s">
        <v>10</v>
      </c>
      <c r="E23" s="4">
        <v>4</v>
      </c>
      <c r="I23" s="49" t="s">
        <v>37</v>
      </c>
      <c r="J23" s="50">
        <v>5</v>
      </c>
    </row>
    <row r="24" spans="2:10" hidden="1">
      <c r="B24" s="1" t="s">
        <v>8</v>
      </c>
      <c r="C24" s="1" t="s">
        <v>19</v>
      </c>
      <c r="D24" s="1" t="s">
        <v>16</v>
      </c>
      <c r="E24" s="2">
        <v>10</v>
      </c>
      <c r="I24" s="49" t="s">
        <v>7</v>
      </c>
      <c r="J24" s="50">
        <v>5</v>
      </c>
    </row>
    <row r="25" spans="2:10" hidden="1">
      <c r="B25" s="3" t="s">
        <v>11</v>
      </c>
      <c r="C25" s="3" t="s">
        <v>6</v>
      </c>
      <c r="D25" s="3" t="s">
        <v>7</v>
      </c>
      <c r="E25" s="4">
        <v>13</v>
      </c>
      <c r="I25" s="49" t="s">
        <v>32</v>
      </c>
      <c r="J25" s="50">
        <v>5</v>
      </c>
    </row>
    <row r="26" spans="2:10" hidden="1">
      <c r="B26" s="1" t="s">
        <v>13</v>
      </c>
      <c r="C26" s="1" t="s">
        <v>14</v>
      </c>
      <c r="D26" s="1" t="s">
        <v>16</v>
      </c>
      <c r="E26" s="2">
        <v>12</v>
      </c>
      <c r="I26" s="49" t="s">
        <v>43</v>
      </c>
      <c r="J26" s="50">
        <v>5</v>
      </c>
    </row>
    <row r="27" spans="2:10" hidden="1">
      <c r="B27" s="3" t="s">
        <v>5</v>
      </c>
      <c r="C27" s="3" t="s">
        <v>19</v>
      </c>
      <c r="D27" s="3" t="s">
        <v>20</v>
      </c>
      <c r="E27" s="4">
        <v>3</v>
      </c>
      <c r="I27" s="49" t="s">
        <v>15</v>
      </c>
      <c r="J27" s="50">
        <v>6</v>
      </c>
    </row>
    <row r="28" spans="2:10" hidden="1">
      <c r="B28" s="1" t="s">
        <v>8</v>
      </c>
      <c r="C28" s="1" t="s">
        <v>14</v>
      </c>
      <c r="D28" s="1" t="s">
        <v>16</v>
      </c>
      <c r="E28" s="2">
        <v>5</v>
      </c>
      <c r="I28" s="49" t="s">
        <v>20</v>
      </c>
      <c r="J28" s="50">
        <v>8</v>
      </c>
    </row>
    <row r="29" spans="2:10" hidden="1">
      <c r="B29" s="3" t="s">
        <v>11</v>
      </c>
      <c r="C29" s="3" t="s">
        <v>6</v>
      </c>
      <c r="D29" s="3" t="s">
        <v>21</v>
      </c>
      <c r="E29" s="4">
        <v>6</v>
      </c>
      <c r="I29" s="49" t="s">
        <v>42</v>
      </c>
      <c r="J29" s="50">
        <v>9</v>
      </c>
    </row>
    <row r="30" spans="2:10" hidden="1">
      <c r="B30" s="1" t="s">
        <v>13</v>
      </c>
      <c r="C30" s="1" t="s">
        <v>6</v>
      </c>
      <c r="D30" s="1" t="s">
        <v>16</v>
      </c>
      <c r="E30" s="2">
        <v>7</v>
      </c>
      <c r="I30" s="49" t="s">
        <v>26</v>
      </c>
      <c r="J30" s="50">
        <v>10</v>
      </c>
    </row>
    <row r="31" spans="2:10" hidden="1">
      <c r="B31" s="3" t="s">
        <v>5</v>
      </c>
      <c r="C31" s="3" t="s">
        <v>9</v>
      </c>
      <c r="D31" s="3" t="s">
        <v>10</v>
      </c>
      <c r="E31" s="4">
        <v>8</v>
      </c>
      <c r="I31" s="49" t="s">
        <v>18</v>
      </c>
      <c r="J31" s="50">
        <v>13</v>
      </c>
    </row>
    <row r="32" spans="2:10" hidden="1">
      <c r="B32" s="1" t="s">
        <v>8</v>
      </c>
      <c r="C32" s="1" t="s">
        <v>6</v>
      </c>
      <c r="D32" s="1" t="s">
        <v>42</v>
      </c>
      <c r="E32" s="2">
        <v>9</v>
      </c>
      <c r="I32" s="49" t="s">
        <v>17</v>
      </c>
      <c r="J32" s="50">
        <v>14</v>
      </c>
    </row>
    <row r="33" spans="2:10" hidden="1">
      <c r="B33" s="3" t="s">
        <v>11</v>
      </c>
      <c r="C33" s="3" t="s">
        <v>19</v>
      </c>
      <c r="D33" s="3" t="s">
        <v>43</v>
      </c>
      <c r="E33" s="4">
        <v>5</v>
      </c>
      <c r="I33" s="49" t="s">
        <v>21</v>
      </c>
      <c r="J33" s="50">
        <v>30</v>
      </c>
    </row>
    <row r="34" spans="2:10" hidden="1">
      <c r="B34" s="1" t="s">
        <v>13</v>
      </c>
      <c r="C34" s="1" t="s">
        <v>9</v>
      </c>
      <c r="D34" s="1" t="s">
        <v>28</v>
      </c>
      <c r="E34" s="2">
        <v>4</v>
      </c>
      <c r="I34" s="49" t="s">
        <v>10</v>
      </c>
      <c r="J34" s="50">
        <v>32</v>
      </c>
    </row>
    <row r="35" spans="2:10" hidden="1">
      <c r="B35" s="3" t="s">
        <v>5</v>
      </c>
      <c r="C35" s="3" t="s">
        <v>6</v>
      </c>
      <c r="D35" s="3" t="s">
        <v>41</v>
      </c>
      <c r="E35" s="4">
        <v>3</v>
      </c>
      <c r="I35" s="49" t="s">
        <v>16</v>
      </c>
      <c r="J35" s="50">
        <v>34</v>
      </c>
    </row>
    <row r="36" spans="2:10" hidden="1">
      <c r="B36" s="1" t="s">
        <v>8</v>
      </c>
      <c r="C36" s="1" t="s">
        <v>9</v>
      </c>
      <c r="D36" s="1" t="s">
        <v>10</v>
      </c>
      <c r="E36" s="2">
        <v>4</v>
      </c>
      <c r="I36" s="49" t="s">
        <v>81</v>
      </c>
      <c r="J36" s="50">
        <v>226</v>
      </c>
    </row>
    <row r="37" spans="2:10">
      <c r="B37" s="3" t="s">
        <v>11</v>
      </c>
      <c r="C37" s="3" t="s">
        <v>9</v>
      </c>
      <c r="D37" s="3" t="s">
        <v>12</v>
      </c>
      <c r="E37" s="4">
        <v>11</v>
      </c>
    </row>
    <row r="38" spans="2:10" hidden="1">
      <c r="B38" s="1" t="s">
        <v>13</v>
      </c>
      <c r="C38" s="1" t="s">
        <v>14</v>
      </c>
      <c r="D38" s="1" t="s">
        <v>10</v>
      </c>
      <c r="E38" s="2">
        <v>8</v>
      </c>
    </row>
    <row r="39" spans="2:10" hidden="1">
      <c r="B39" s="3" t="s">
        <v>5</v>
      </c>
      <c r="C39" s="3" t="s">
        <v>6</v>
      </c>
      <c r="D39" s="3" t="s">
        <v>16</v>
      </c>
      <c r="E39" s="4">
        <v>5</v>
      </c>
    </row>
    <row r="40" spans="2:10" hidden="1">
      <c r="B40" s="1" t="s">
        <v>8</v>
      </c>
      <c r="C40" s="1" t="s">
        <v>14</v>
      </c>
      <c r="D40" s="1" t="s">
        <v>17</v>
      </c>
      <c r="E40" s="2">
        <v>10</v>
      </c>
    </row>
    <row r="41" spans="2:10" hidden="1">
      <c r="B41" s="3" t="s">
        <v>11</v>
      </c>
      <c r="C41" s="3" t="s">
        <v>14</v>
      </c>
      <c r="D41" s="3" t="s">
        <v>18</v>
      </c>
      <c r="E41" s="4">
        <v>4</v>
      </c>
    </row>
    <row r="42" spans="2:10" hidden="1">
      <c r="B42" s="1" t="s">
        <v>13</v>
      </c>
      <c r="C42" s="1" t="s">
        <v>6</v>
      </c>
      <c r="D42" s="1" t="s">
        <v>17</v>
      </c>
      <c r="E42" s="2">
        <v>5</v>
      </c>
    </row>
    <row r="43" spans="2:10" hidden="1">
      <c r="B43" s="3" t="s">
        <v>13</v>
      </c>
      <c r="C43" s="3" t="s">
        <v>19</v>
      </c>
      <c r="D43" s="3" t="s">
        <v>21</v>
      </c>
      <c r="E43" s="4">
        <v>9</v>
      </c>
    </row>
    <row r="44" spans="2:10" hidden="1">
      <c r="B44" s="1" t="s">
        <v>5</v>
      </c>
      <c r="C44" s="1" t="s">
        <v>14</v>
      </c>
      <c r="D44" s="1" t="s">
        <v>21</v>
      </c>
      <c r="E44" s="2">
        <v>15</v>
      </c>
    </row>
    <row r="45" spans="2:10" hidden="1">
      <c r="B45" s="3" t="s">
        <v>8</v>
      </c>
      <c r="C45" s="3" t="s">
        <v>14</v>
      </c>
      <c r="D45" s="3" t="s">
        <v>15</v>
      </c>
      <c r="E45" s="4">
        <v>3</v>
      </c>
    </row>
    <row r="46" spans="2:10" hidden="1">
      <c r="B46" s="1" t="s">
        <v>11</v>
      </c>
      <c r="C46" s="1" t="s">
        <v>6</v>
      </c>
      <c r="D46" s="1" t="s">
        <v>32</v>
      </c>
      <c r="E46" s="2">
        <v>5</v>
      </c>
    </row>
    <row r="47" spans="2:10" hidden="1">
      <c r="B47" s="3" t="s">
        <v>13</v>
      </c>
      <c r="C47" s="3" t="s">
        <v>19</v>
      </c>
      <c r="D47" s="3" t="s">
        <v>17</v>
      </c>
      <c r="E47" s="4">
        <v>0</v>
      </c>
    </row>
    <row r="48" spans="2:10" hidden="1">
      <c r="B48" s="1" t="s">
        <v>5</v>
      </c>
      <c r="C48" s="1" t="s">
        <v>9</v>
      </c>
      <c r="D48" s="1" t="s">
        <v>7</v>
      </c>
      <c r="E48" s="2">
        <v>14</v>
      </c>
    </row>
    <row r="49" spans="2:5">
      <c r="B49" s="3" t="s">
        <v>8</v>
      </c>
      <c r="C49" s="3" t="s">
        <v>14</v>
      </c>
      <c r="D49" s="3" t="s">
        <v>31</v>
      </c>
      <c r="E49" s="4">
        <v>8</v>
      </c>
    </row>
    <row r="50" spans="2:5" hidden="1">
      <c r="B50" s="1" t="s">
        <v>11</v>
      </c>
      <c r="C50" s="1" t="s">
        <v>6</v>
      </c>
      <c r="D50" s="1" t="s">
        <v>21</v>
      </c>
      <c r="E50" s="2">
        <v>6</v>
      </c>
    </row>
    <row r="51" spans="2:5" hidden="1">
      <c r="B51" s="3" t="s">
        <v>13</v>
      </c>
      <c r="C51" s="3" t="s">
        <v>14</v>
      </c>
      <c r="D51" s="3" t="s">
        <v>30</v>
      </c>
      <c r="E51" s="4">
        <v>5</v>
      </c>
    </row>
    <row r="52" spans="2:5" hidden="1">
      <c r="B52" s="1" t="s">
        <v>5</v>
      </c>
      <c r="C52" s="1" t="s">
        <v>6</v>
      </c>
      <c r="D52" s="1" t="s">
        <v>10</v>
      </c>
      <c r="E52" s="2">
        <v>4</v>
      </c>
    </row>
    <row r="53" spans="2:5" hidden="1">
      <c r="B53" s="3" t="s">
        <v>11</v>
      </c>
      <c r="C53" s="3" t="s">
        <v>14</v>
      </c>
      <c r="D53" s="3" t="s">
        <v>18</v>
      </c>
      <c r="E53" s="4">
        <v>4</v>
      </c>
    </row>
    <row r="54" spans="2:5" hidden="1">
      <c r="B54" s="1" t="s">
        <v>13</v>
      </c>
      <c r="C54" s="1" t="s">
        <v>6</v>
      </c>
      <c r="D54" s="1" t="s">
        <v>17</v>
      </c>
      <c r="E54" s="2">
        <v>5</v>
      </c>
    </row>
    <row r="55" spans="2:5" hidden="1">
      <c r="B55" s="3" t="s">
        <v>13</v>
      </c>
      <c r="C55" s="3" t="s">
        <v>19</v>
      </c>
      <c r="D55" s="3" t="s">
        <v>21</v>
      </c>
      <c r="E55" s="4">
        <v>7</v>
      </c>
    </row>
    <row r="56" spans="2:5" hidden="1">
      <c r="B56" s="1" t="s">
        <v>5</v>
      </c>
      <c r="C56" s="1" t="s">
        <v>14</v>
      </c>
      <c r="D56" s="1" t="s">
        <v>21</v>
      </c>
      <c r="E56" s="2">
        <v>0</v>
      </c>
    </row>
    <row r="57" spans="2:5" hidden="1">
      <c r="B57" s="3" t="s">
        <v>8</v>
      </c>
      <c r="C57" s="3" t="s">
        <v>14</v>
      </c>
      <c r="D57" s="3" t="s">
        <v>15</v>
      </c>
      <c r="E57" s="4">
        <v>3</v>
      </c>
    </row>
    <row r="58" spans="2:5" hidden="1">
      <c r="B58" s="1" t="s">
        <v>11</v>
      </c>
      <c r="C58" s="1" t="s">
        <v>6</v>
      </c>
      <c r="D58" s="1" t="s">
        <v>18</v>
      </c>
      <c r="E58" s="2">
        <v>5</v>
      </c>
    </row>
    <row r="59" spans="2:5" hidden="1">
      <c r="B59" s="3" t="s">
        <v>13</v>
      </c>
      <c r="C59" s="3" t="s">
        <v>19</v>
      </c>
      <c r="D59" s="3" t="s">
        <v>17</v>
      </c>
      <c r="E59" s="4">
        <v>6</v>
      </c>
    </row>
    <row r="60" spans="2:5" hidden="1">
      <c r="B60" s="1" t="s">
        <v>5</v>
      </c>
      <c r="C60" s="1" t="s">
        <v>9</v>
      </c>
      <c r="D60" s="1" t="s">
        <v>7</v>
      </c>
      <c r="E60" s="2">
        <v>3</v>
      </c>
    </row>
    <row r="61" spans="2:5">
      <c r="B61" s="3" t="s">
        <v>8</v>
      </c>
      <c r="C61" s="3" t="s">
        <v>14</v>
      </c>
      <c r="D61" s="3" t="s">
        <v>29</v>
      </c>
      <c r="E61" s="4">
        <v>5</v>
      </c>
    </row>
    <row r="62" spans="2:5" hidden="1">
      <c r="B62" s="1" t="s">
        <v>11</v>
      </c>
      <c r="C62" s="1" t="s">
        <v>6</v>
      </c>
      <c r="D62" s="1" t="s">
        <v>21</v>
      </c>
      <c r="E62" s="2">
        <v>6</v>
      </c>
    </row>
    <row r="63" spans="2:5" hidden="1">
      <c r="B63" s="3" t="s">
        <v>13</v>
      </c>
      <c r="C63" s="3" t="s">
        <v>14</v>
      </c>
      <c r="D63" s="3" t="s">
        <v>20</v>
      </c>
      <c r="E63" s="4">
        <v>5</v>
      </c>
    </row>
    <row r="64" spans="2:5" hidden="1">
      <c r="B64" s="1" t="s">
        <v>5</v>
      </c>
      <c r="C64" s="1" t="s">
        <v>6</v>
      </c>
      <c r="D64" s="1" t="s">
        <v>10</v>
      </c>
      <c r="E64" s="2">
        <v>4</v>
      </c>
    </row>
  </sheetData>
  <conditionalFormatting sqref="J5:J35">
    <cfRule type="top10" dxfId="23" priority="9" bottom="1" rank="5"/>
  </conditionalFormatting>
  <conditionalFormatting sqref="D5:D64">
    <cfRule type="cellIs" dxfId="22" priority="7" operator="equal">
      <formula>"Mousepad 1S"</formula>
    </cfRule>
    <cfRule type="cellIs" dxfId="21" priority="8" operator="equal">
      <formula>"Pantalla 55"</formula>
    </cfRule>
  </conditionalFormatting>
  <conditionalFormatting sqref="D6:D64">
    <cfRule type="cellIs" dxfId="20" priority="1" operator="equal">
      <formula>"Mousepad T"</formula>
    </cfRule>
    <cfRule type="cellIs" dxfId="19" priority="2" operator="equal">
      <formula>"USB Hp 4GB"</formula>
    </cfRule>
    <cfRule type="cellIs" dxfId="18" priority="3" operator="equal">
      <formula>"Pantalla 21"</formula>
    </cfRule>
    <cfRule type="cellIs" dxfId="17" priority="4" operator="equal">
      <formula>"USB Kington"</formula>
    </cfRule>
    <cfRule type="cellIs" dxfId="16" priority="5" operator="equal">
      <formula>"Laptop i5"</formula>
    </cfRule>
    <cfRule type="cellIs" dxfId="15" priority="6" operator="equal">
      <formula>"Scáner CB"</formula>
    </cfRule>
  </conditionalFormatting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25CE9-CBE1-4673-A56B-D6C6857AA83B}">
  <dimension ref="B6:J13"/>
  <sheetViews>
    <sheetView zoomScaleNormal="100" workbookViewId="0">
      <selection activeCell="E7" sqref="E7"/>
    </sheetView>
  </sheetViews>
  <sheetFormatPr baseColWidth="10" defaultRowHeight="14.25"/>
  <cols>
    <col min="1" max="1" width="4" customWidth="1"/>
    <col min="2" max="2" width="16.5" bestFit="1" customWidth="1"/>
    <col min="3" max="3" width="16.875" customWidth="1"/>
    <col min="4" max="4" width="25.125" bestFit="1" customWidth="1"/>
    <col min="5" max="5" width="17.875" customWidth="1"/>
    <col min="7" max="7" width="16.5" customWidth="1"/>
    <col min="8" max="8" width="26.625" customWidth="1"/>
    <col min="9" max="10" width="13" bestFit="1" customWidth="1"/>
  </cols>
  <sheetData>
    <row r="6" spans="2:10" ht="20.25" customHeight="1">
      <c r="B6" s="17" t="s">
        <v>2</v>
      </c>
      <c r="C6" s="17" t="s">
        <v>61</v>
      </c>
      <c r="D6" s="20" t="s">
        <v>62</v>
      </c>
      <c r="E6" s="20" t="s">
        <v>78</v>
      </c>
      <c r="F6" s="21"/>
      <c r="G6" s="21"/>
      <c r="H6" s="21"/>
      <c r="I6" s="22"/>
      <c r="J6" s="22"/>
    </row>
    <row r="7" spans="2:10">
      <c r="B7" s="11" t="s">
        <v>53</v>
      </c>
      <c r="C7" s="26">
        <v>18200</v>
      </c>
      <c r="D7" s="27">
        <v>19400</v>
      </c>
      <c r="E7" s="12" t="str">
        <f>+IF(AND(C7&gt;=$H$8,D7&gt;=$H$9),"APROBADO", "NO APROBADO")</f>
        <v>NO APROBADO</v>
      </c>
      <c r="F7" s="23"/>
      <c r="G7" s="29"/>
      <c r="H7" s="30" t="s">
        <v>79</v>
      </c>
      <c r="I7" s="25"/>
      <c r="J7" s="25"/>
    </row>
    <row r="8" spans="2:10">
      <c r="B8" s="11" t="s">
        <v>54</v>
      </c>
      <c r="C8" s="26">
        <v>19500</v>
      </c>
      <c r="D8" s="27">
        <v>10500</v>
      </c>
      <c r="E8" s="12" t="str">
        <f t="shared" ref="E8:E13" si="0">+IF(AND(C8&gt;=$H$8,D8&gt;=$H$9),"APROBADO", "NO APROBADO")</f>
        <v>NO APROBADO</v>
      </c>
      <c r="F8" s="23"/>
      <c r="G8" s="14" t="s">
        <v>61</v>
      </c>
      <c r="H8" s="13">
        <v>18000</v>
      </c>
      <c r="I8" s="25"/>
      <c r="J8" s="25"/>
    </row>
    <row r="9" spans="2:10">
      <c r="B9" s="11" t="s">
        <v>55</v>
      </c>
      <c r="C9" s="26">
        <v>14200</v>
      </c>
      <c r="D9" s="27">
        <v>11400</v>
      </c>
      <c r="E9" s="12" t="str">
        <f t="shared" si="0"/>
        <v>NO APROBADO</v>
      </c>
      <c r="F9" s="23"/>
      <c r="G9" s="14" t="s">
        <v>62</v>
      </c>
      <c r="H9" s="13">
        <v>20000</v>
      </c>
      <c r="I9" s="25"/>
      <c r="J9" s="25"/>
    </row>
    <row r="10" spans="2:10">
      <c r="B10" s="11" t="s">
        <v>56</v>
      </c>
      <c r="C10" s="26">
        <v>16000</v>
      </c>
      <c r="D10" s="27">
        <v>18200</v>
      </c>
      <c r="E10" s="12" t="str">
        <f t="shared" si="0"/>
        <v>NO APROBADO</v>
      </c>
      <c r="F10" s="23"/>
      <c r="G10" s="24"/>
      <c r="H10" s="23"/>
      <c r="I10" s="25"/>
      <c r="J10" s="25"/>
    </row>
    <row r="11" spans="2:10">
      <c r="B11" s="11" t="s">
        <v>57</v>
      </c>
      <c r="C11" s="26">
        <v>18500</v>
      </c>
      <c r="D11" s="27">
        <v>16000</v>
      </c>
      <c r="E11" s="12" t="str">
        <f t="shared" si="0"/>
        <v>NO APROBADO</v>
      </c>
      <c r="F11" s="23"/>
      <c r="G11" s="24"/>
      <c r="H11" s="23"/>
      <c r="I11" s="25"/>
      <c r="J11" s="25"/>
    </row>
    <row r="12" spans="2:10">
      <c r="B12" s="11" t="s">
        <v>58</v>
      </c>
      <c r="C12" s="26">
        <v>14000</v>
      </c>
      <c r="D12" s="27">
        <v>25700</v>
      </c>
      <c r="E12" s="12" t="str">
        <f t="shared" si="0"/>
        <v>NO APROBADO</v>
      </c>
      <c r="F12" s="23"/>
      <c r="G12" s="24"/>
      <c r="H12" s="23"/>
      <c r="I12" s="25"/>
      <c r="J12" s="25"/>
    </row>
    <row r="13" spans="2:10">
      <c r="B13" s="11" t="s">
        <v>59</v>
      </c>
      <c r="C13" s="26">
        <v>20100</v>
      </c>
      <c r="D13" s="27">
        <v>24500</v>
      </c>
      <c r="E13" s="12" t="str">
        <f t="shared" si="0"/>
        <v>APROBADO</v>
      </c>
      <c r="F13" s="23"/>
      <c r="G13" s="24"/>
      <c r="H13" s="23"/>
      <c r="I13" s="25"/>
      <c r="J13" s="25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B04F1-5259-4972-94F8-2DA56AB9DC37}">
  <dimension ref="B2:J16"/>
  <sheetViews>
    <sheetView zoomScaleNormal="100" workbookViewId="0">
      <selection activeCell="J6" sqref="J6"/>
    </sheetView>
  </sheetViews>
  <sheetFormatPr baseColWidth="10" defaultRowHeight="14.25"/>
  <cols>
    <col min="1" max="1" width="2.625" customWidth="1"/>
    <col min="2" max="2" width="16.5" bestFit="1" customWidth="1"/>
    <col min="9" max="9" width="13" bestFit="1" customWidth="1"/>
    <col min="10" max="10" width="16.125" customWidth="1"/>
  </cols>
  <sheetData>
    <row r="2" spans="2:10">
      <c r="B2" t="s">
        <v>0</v>
      </c>
    </row>
    <row r="5" spans="2:10" ht="20.25" customHeight="1">
      <c r="B5" s="17" t="s">
        <v>44</v>
      </c>
      <c r="C5" s="17" t="s">
        <v>45</v>
      </c>
      <c r="D5" s="17" t="s">
        <v>46</v>
      </c>
      <c r="E5" s="17" t="s">
        <v>47</v>
      </c>
      <c r="F5" s="17" t="s">
        <v>48</v>
      </c>
      <c r="G5" s="17" t="s">
        <v>49</v>
      </c>
      <c r="H5" s="17" t="s">
        <v>50</v>
      </c>
      <c r="I5" s="18" t="s">
        <v>51</v>
      </c>
      <c r="J5" s="19" t="s">
        <v>52</v>
      </c>
    </row>
    <row r="6" spans="2:10">
      <c r="B6" s="11" t="s">
        <v>53</v>
      </c>
      <c r="C6" s="11">
        <v>10</v>
      </c>
      <c r="D6" s="11">
        <v>11</v>
      </c>
      <c r="E6" s="12">
        <v>12</v>
      </c>
      <c r="F6" s="13">
        <v>10</v>
      </c>
      <c r="G6" s="14">
        <v>10</v>
      </c>
      <c r="H6" s="13">
        <v>2</v>
      </c>
      <c r="I6" s="15" t="str">
        <f>+IF(AND(F6&gt;=10,G6&lt;=8,H6&gt;=3), "Todo OK", "No cumple  condicion")</f>
        <v>No cumple  condicion</v>
      </c>
      <c r="J6" s="16" t="str">
        <f>+IF(OR(F6&gt;10,G6&lt;8,H6=3),"Todo OK","no cumple condicion")</f>
        <v>no cumple condicion</v>
      </c>
    </row>
    <row r="7" spans="2:10">
      <c r="B7" s="11" t="s">
        <v>54</v>
      </c>
      <c r="C7" s="11">
        <v>11</v>
      </c>
      <c r="D7" s="11">
        <v>12</v>
      </c>
      <c r="E7" s="12">
        <v>14</v>
      </c>
      <c r="F7" s="13">
        <f t="shared" ref="F7:F12" si="0">AVERAGE(C7:E7)</f>
        <v>12.333333333333334</v>
      </c>
      <c r="G7" s="14">
        <v>8</v>
      </c>
      <c r="H7" s="13">
        <v>3</v>
      </c>
      <c r="I7" s="15" t="str">
        <f t="shared" ref="I7:I12" si="1">+IF(AND(F7&gt;=10,G7&lt;=8,H7&gt;=3), "Todo OK", "No cumple  condicion")</f>
        <v>Todo OK</v>
      </c>
      <c r="J7" s="16" t="str">
        <f t="shared" ref="J7:J12" si="2">+IF(OR(F7&gt;10,G7&lt;8,H7=3),"Todo OK","no cumple condicion")</f>
        <v>Todo OK</v>
      </c>
    </row>
    <row r="8" spans="2:10">
      <c r="B8" s="11" t="s">
        <v>55</v>
      </c>
      <c r="C8" s="11">
        <v>8</v>
      </c>
      <c r="D8" s="11">
        <v>13</v>
      </c>
      <c r="E8" s="12">
        <v>15</v>
      </c>
      <c r="F8" s="13">
        <v>10</v>
      </c>
      <c r="G8" s="14">
        <v>10</v>
      </c>
      <c r="H8" s="13">
        <v>1</v>
      </c>
      <c r="I8" s="15" t="str">
        <f t="shared" si="1"/>
        <v>No cumple  condicion</v>
      </c>
      <c r="J8" s="16" t="str">
        <f t="shared" si="2"/>
        <v>no cumple condicion</v>
      </c>
    </row>
    <row r="9" spans="2:10">
      <c r="B9" s="11" t="s">
        <v>56</v>
      </c>
      <c r="C9" s="11">
        <v>10</v>
      </c>
      <c r="D9" s="11">
        <v>10</v>
      </c>
      <c r="E9" s="12">
        <v>10</v>
      </c>
      <c r="F9" s="13">
        <f t="shared" si="0"/>
        <v>10</v>
      </c>
      <c r="G9" s="14">
        <v>6</v>
      </c>
      <c r="H9" s="13">
        <v>2</v>
      </c>
      <c r="I9" s="15" t="str">
        <f t="shared" si="1"/>
        <v>No cumple  condicion</v>
      </c>
      <c r="J9" s="16" t="str">
        <f t="shared" si="2"/>
        <v>Todo OK</v>
      </c>
    </row>
    <row r="10" spans="2:10">
      <c r="B10" s="11" t="s">
        <v>57</v>
      </c>
      <c r="C10" s="11">
        <v>15</v>
      </c>
      <c r="D10" s="11">
        <v>20</v>
      </c>
      <c r="E10" s="12">
        <v>8</v>
      </c>
      <c r="F10" s="13">
        <f t="shared" si="0"/>
        <v>14.333333333333334</v>
      </c>
      <c r="G10" s="14">
        <v>5</v>
      </c>
      <c r="H10" s="13">
        <v>2</v>
      </c>
      <c r="I10" s="15" t="str">
        <f t="shared" si="1"/>
        <v>No cumple  condicion</v>
      </c>
      <c r="J10" s="16" t="str">
        <f t="shared" si="2"/>
        <v>Todo OK</v>
      </c>
    </row>
    <row r="11" spans="2:10">
      <c r="B11" s="11" t="s">
        <v>58</v>
      </c>
      <c r="C11" s="11">
        <v>10</v>
      </c>
      <c r="D11" s="11">
        <v>15</v>
      </c>
      <c r="E11" s="12">
        <v>11</v>
      </c>
      <c r="F11" s="13">
        <f t="shared" si="0"/>
        <v>12</v>
      </c>
      <c r="G11" s="14">
        <v>11</v>
      </c>
      <c r="H11" s="13">
        <v>2</v>
      </c>
      <c r="I11" s="15" t="str">
        <f t="shared" si="1"/>
        <v>No cumple  condicion</v>
      </c>
      <c r="J11" s="16" t="str">
        <f t="shared" si="2"/>
        <v>Todo OK</v>
      </c>
    </row>
    <row r="12" spans="2:10">
      <c r="B12" s="11" t="s">
        <v>59</v>
      </c>
      <c r="C12" s="11">
        <v>5</v>
      </c>
      <c r="D12" s="11">
        <v>16</v>
      </c>
      <c r="E12" s="12">
        <v>12</v>
      </c>
      <c r="F12" s="13">
        <f t="shared" si="0"/>
        <v>11</v>
      </c>
      <c r="G12" s="14">
        <v>4</v>
      </c>
      <c r="H12" s="13">
        <v>3</v>
      </c>
      <c r="I12" s="15" t="str">
        <f t="shared" si="1"/>
        <v>Todo OK</v>
      </c>
      <c r="J12" s="16" t="str">
        <f t="shared" si="2"/>
        <v>Todo OK</v>
      </c>
    </row>
    <row r="13" spans="2:10" ht="15">
      <c r="B13" s="10"/>
      <c r="C13" s="10"/>
      <c r="D13" s="10"/>
      <c r="E13" s="10"/>
      <c r="F13" s="10"/>
      <c r="G13" s="10"/>
      <c r="H13" s="10"/>
      <c r="I13" s="10"/>
      <c r="J13" s="10"/>
    </row>
    <row r="14" spans="2:10" ht="15">
      <c r="B14" s="10"/>
      <c r="C14" s="10"/>
      <c r="D14" s="10"/>
      <c r="E14" s="10"/>
      <c r="F14" s="10"/>
      <c r="G14" s="10"/>
      <c r="H14" s="10"/>
      <c r="I14" s="10"/>
      <c r="J14" s="10"/>
    </row>
    <row r="15" spans="2:10">
      <c r="B15" s="56" t="s">
        <v>63</v>
      </c>
      <c r="C15" s="57"/>
      <c r="D15" s="57"/>
      <c r="E15" s="57"/>
      <c r="F15" s="57"/>
      <c r="G15" s="57"/>
      <c r="H15" s="57"/>
      <c r="I15" s="57"/>
      <c r="J15" s="57"/>
    </row>
    <row r="16" spans="2:10">
      <c r="B16" s="58" t="s">
        <v>64</v>
      </c>
      <c r="C16" s="59"/>
      <c r="D16" s="59"/>
      <c r="E16" s="59"/>
      <c r="F16" s="59"/>
      <c r="G16" s="59"/>
      <c r="H16" s="59"/>
      <c r="I16" s="59"/>
      <c r="J16" s="59"/>
    </row>
  </sheetData>
  <mergeCells count="2">
    <mergeCell ref="B15:J15"/>
    <mergeCell ref="B16:J1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AB399-1BE2-4DFC-8407-6F46B8D5E1F2}">
  <dimension ref="B5:G17"/>
  <sheetViews>
    <sheetView topLeftCell="A4" zoomScaleNormal="100" workbookViewId="0">
      <selection activeCell="C13" sqref="C13"/>
    </sheetView>
  </sheetViews>
  <sheetFormatPr baseColWidth="10" defaultRowHeight="14.25"/>
  <cols>
    <col min="2" max="2" width="22.875" customWidth="1"/>
    <col min="3" max="3" width="14.125" customWidth="1"/>
  </cols>
  <sheetData>
    <row r="5" spans="2:7" ht="15">
      <c r="B5" s="60" t="s">
        <v>65</v>
      </c>
      <c r="C5" s="60"/>
      <c r="E5" t="s">
        <v>83</v>
      </c>
      <c r="G5" t="s">
        <v>84</v>
      </c>
    </row>
    <row r="6" spans="2:7">
      <c r="B6" s="38" t="s">
        <v>66</v>
      </c>
      <c r="C6" s="39">
        <v>30</v>
      </c>
      <c r="E6">
        <v>5000</v>
      </c>
      <c r="G6">
        <f>+ROUNDUP((C8+E6)/(C6-C7),0)</f>
        <v>931</v>
      </c>
    </row>
    <row r="7" spans="2:7">
      <c r="B7" s="38" t="s">
        <v>67</v>
      </c>
      <c r="C7" s="39">
        <v>8.5</v>
      </c>
    </row>
    <row r="8" spans="2:7">
      <c r="B8" s="38" t="s">
        <v>68</v>
      </c>
      <c r="C8" s="39">
        <v>15000</v>
      </c>
    </row>
    <row r="12" spans="2:7" ht="15">
      <c r="B12" s="61" t="s">
        <v>1</v>
      </c>
      <c r="C12" s="61"/>
    </row>
    <row r="13" spans="2:7">
      <c r="B13" s="38" t="s">
        <v>69</v>
      </c>
      <c r="C13" s="40">
        <f>+(C8+E6)/(C6-C7)</f>
        <v>930.23255813953483</v>
      </c>
      <c r="D13" s="36" t="s">
        <v>72</v>
      </c>
      <c r="E13" s="37"/>
      <c r="F13" s="37"/>
    </row>
    <row r="14" spans="2:7">
      <c r="B14" s="38" t="s">
        <v>73</v>
      </c>
      <c r="C14" s="39">
        <f>C6*C13</f>
        <v>27906.976744186046</v>
      </c>
    </row>
    <row r="15" spans="2:7">
      <c r="B15" s="38" t="s">
        <v>71</v>
      </c>
      <c r="C15" s="39">
        <f>C7*C13</f>
        <v>7906.9767441860458</v>
      </c>
    </row>
    <row r="16" spans="2:7">
      <c r="B16" s="38" t="s">
        <v>68</v>
      </c>
      <c r="C16" s="39">
        <f>C8</f>
        <v>15000</v>
      </c>
    </row>
    <row r="17" spans="2:3">
      <c r="B17" s="38" t="s">
        <v>70</v>
      </c>
      <c r="C17" s="41">
        <f>C14-(C15+C16)</f>
        <v>5000</v>
      </c>
    </row>
  </sheetData>
  <mergeCells count="2">
    <mergeCell ref="B5:C5"/>
    <mergeCell ref="B12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9E6F9-1C36-40E9-B8F9-E2FB7DBD9B53}">
  <dimension ref="B5:L72"/>
  <sheetViews>
    <sheetView topLeftCell="A4" zoomScaleNormal="100" workbookViewId="0">
      <selection activeCell="H27" sqref="H27"/>
    </sheetView>
  </sheetViews>
  <sheetFormatPr baseColWidth="10" defaultRowHeight="14.25"/>
  <cols>
    <col min="2" max="2" width="17.375" bestFit="1" customWidth="1"/>
    <col min="4" max="4" width="11.375" customWidth="1"/>
    <col min="7" max="7" width="17.125" bestFit="1" customWidth="1"/>
    <col min="8" max="8" width="22" bestFit="1" customWidth="1"/>
    <col min="9" max="9" width="10.125" bestFit="1" customWidth="1"/>
    <col min="10" max="10" width="11.125" bestFit="1" customWidth="1"/>
    <col min="11" max="11" width="10.125" bestFit="1" customWidth="1"/>
    <col min="12" max="12" width="12.625" bestFit="1" customWidth="1"/>
    <col min="13" max="13" width="10.125" bestFit="1" customWidth="1"/>
    <col min="14" max="14" width="12.75" bestFit="1" customWidth="1"/>
  </cols>
  <sheetData>
    <row r="5" spans="2:12">
      <c r="H5" s="43"/>
    </row>
    <row r="6" spans="2:12">
      <c r="B6" s="28"/>
      <c r="C6" s="33" t="s">
        <v>6</v>
      </c>
      <c r="D6" s="33" t="s">
        <v>9</v>
      </c>
      <c r="E6" s="33" t="s">
        <v>14</v>
      </c>
    </row>
    <row r="7" spans="2:12">
      <c r="B7" s="34" t="s">
        <v>5</v>
      </c>
      <c r="C7" s="54">
        <f>+SUMIFS($E$14:$E$72,$B$14:$B$72, "Carlos Vasquez",$C$14:$C$72, "Tienda A")</f>
        <v>10300</v>
      </c>
      <c r="D7" s="54">
        <f>+SUMIFS($E$14:$E$72,$B$14:$B$72, "Carlos Vasquez",$C$14:$C$72, "Tienda B")</f>
        <v>4910</v>
      </c>
      <c r="E7" s="54">
        <f>+SUMIFS($E$14:$E$72,$B$14:$B$72, "Carlos Vasquez",$C$14:$C$72, "Tienda C")</f>
        <v>12400</v>
      </c>
      <c r="F7" s="44" t="s">
        <v>74</v>
      </c>
      <c r="G7" s="45"/>
      <c r="H7" s="45"/>
    </row>
    <row r="8" spans="2:12">
      <c r="B8" s="34" t="s">
        <v>5</v>
      </c>
      <c r="C8" s="54" cm="1">
        <f t="array" ref="C8">SUMPRODUCT(($B$14:$B$72="Carlos Vasquez")*($C$14:$C$72="Tienda A")*($E$14:$E$72))</f>
        <v>10300</v>
      </c>
      <c r="D8" s="54" cm="1">
        <f t="array" ref="D8">SUMPRODUCT(($B$14:$B$72="Carlos Vasquez")*($C$14:$C$72="Tienda B")*($E$14:$E$72))</f>
        <v>4910</v>
      </c>
      <c r="E8" s="54" cm="1">
        <f t="array" ref="E8">SUMPRODUCT(($B$14:$B$72="Carlos Vasquez")*($C$14:$C$72="Tienda C")*($E$14:$E$72))</f>
        <v>12400</v>
      </c>
      <c r="F8" s="46" t="s">
        <v>75</v>
      </c>
      <c r="G8" s="47"/>
      <c r="H8" s="47"/>
    </row>
    <row r="13" spans="2:12">
      <c r="B13" s="31" t="s">
        <v>2</v>
      </c>
      <c r="C13" s="31" t="s">
        <v>3</v>
      </c>
      <c r="D13" s="31" t="s">
        <v>4</v>
      </c>
      <c r="E13" s="32" t="s">
        <v>60</v>
      </c>
      <c r="G13" s="48" t="s">
        <v>111</v>
      </c>
      <c r="H13" s="48" t="s">
        <v>110</v>
      </c>
    </row>
    <row r="14" spans="2:12">
      <c r="B14" s="1" t="s">
        <v>5</v>
      </c>
      <c r="C14" s="1" t="s">
        <v>6</v>
      </c>
      <c r="D14" s="1" t="s">
        <v>23</v>
      </c>
      <c r="E14" s="52">
        <v>1800</v>
      </c>
      <c r="G14" s="48" t="s">
        <v>80</v>
      </c>
      <c r="H14" t="s">
        <v>6</v>
      </c>
      <c r="I14" t="s">
        <v>9</v>
      </c>
      <c r="J14" t="s">
        <v>14</v>
      </c>
      <c r="K14" t="s">
        <v>19</v>
      </c>
      <c r="L14" t="s">
        <v>81</v>
      </c>
    </row>
    <row r="15" spans="2:12">
      <c r="B15" s="3" t="s">
        <v>8</v>
      </c>
      <c r="C15" s="3" t="s">
        <v>9</v>
      </c>
      <c r="D15" s="3" t="s">
        <v>24</v>
      </c>
      <c r="E15" s="53">
        <v>2500</v>
      </c>
      <c r="G15" s="49" t="s">
        <v>5</v>
      </c>
      <c r="H15" s="55">
        <v>10300</v>
      </c>
      <c r="I15" s="55">
        <v>4910</v>
      </c>
      <c r="J15" s="55">
        <v>12400</v>
      </c>
      <c r="K15" s="55">
        <v>1600</v>
      </c>
      <c r="L15" s="55">
        <v>29210</v>
      </c>
    </row>
    <row r="16" spans="2:12">
      <c r="B16" s="1" t="s">
        <v>11</v>
      </c>
      <c r="C16" s="1" t="s">
        <v>9</v>
      </c>
      <c r="D16" s="1" t="s">
        <v>25</v>
      </c>
      <c r="E16" s="52">
        <v>1400</v>
      </c>
      <c r="G16" s="49" t="s">
        <v>81</v>
      </c>
      <c r="H16" s="55">
        <v>10300</v>
      </c>
      <c r="I16" s="55">
        <v>4910</v>
      </c>
      <c r="J16" s="55">
        <v>12400</v>
      </c>
      <c r="K16" s="55">
        <v>1600</v>
      </c>
      <c r="L16" s="55">
        <v>29210</v>
      </c>
    </row>
    <row r="17" spans="2:5">
      <c r="B17" s="3" t="s">
        <v>13</v>
      </c>
      <c r="C17" s="3" t="s">
        <v>14</v>
      </c>
      <c r="D17" s="5" t="s">
        <v>26</v>
      </c>
      <c r="E17" s="53">
        <v>1200</v>
      </c>
    </row>
    <row r="18" spans="2:5">
      <c r="B18" s="1" t="s">
        <v>5</v>
      </c>
      <c r="C18" s="1" t="s">
        <v>6</v>
      </c>
      <c r="D18" s="1" t="s">
        <v>16</v>
      </c>
      <c r="E18" s="52">
        <v>1500</v>
      </c>
    </row>
    <row r="19" spans="2:5">
      <c r="B19" s="3" t="s">
        <v>8</v>
      </c>
      <c r="C19" s="3" t="s">
        <v>14</v>
      </c>
      <c r="D19" s="3" t="s">
        <v>26</v>
      </c>
      <c r="E19" s="53">
        <v>750</v>
      </c>
    </row>
    <row r="20" spans="2:5">
      <c r="B20" s="1" t="s">
        <v>11</v>
      </c>
      <c r="C20" s="1" t="s">
        <v>14</v>
      </c>
      <c r="D20" s="1" t="s">
        <v>36</v>
      </c>
      <c r="E20" s="52">
        <v>800</v>
      </c>
    </row>
    <row r="21" spans="2:5">
      <c r="B21" s="3" t="s">
        <v>13</v>
      </c>
      <c r="C21" s="3" t="s">
        <v>6</v>
      </c>
      <c r="D21" s="3" t="s">
        <v>37</v>
      </c>
      <c r="E21" s="53">
        <v>1000</v>
      </c>
    </row>
    <row r="22" spans="2:5">
      <c r="B22" s="1" t="s">
        <v>13</v>
      </c>
      <c r="C22" s="1" t="s">
        <v>19</v>
      </c>
      <c r="D22" s="1" t="s">
        <v>33</v>
      </c>
      <c r="E22" s="52">
        <v>900</v>
      </c>
    </row>
    <row r="23" spans="2:5">
      <c r="B23" s="3" t="s">
        <v>5</v>
      </c>
      <c r="C23" s="3" t="s">
        <v>14</v>
      </c>
      <c r="D23" s="5" t="s">
        <v>35</v>
      </c>
      <c r="E23" s="53">
        <v>9500</v>
      </c>
    </row>
    <row r="24" spans="2:5">
      <c r="B24" s="1" t="s">
        <v>8</v>
      </c>
      <c r="C24" s="1" t="s">
        <v>14</v>
      </c>
      <c r="D24" s="1" t="s">
        <v>34</v>
      </c>
      <c r="E24" s="52">
        <v>1822</v>
      </c>
    </row>
    <row r="25" spans="2:5">
      <c r="B25" s="3" t="s">
        <v>11</v>
      </c>
      <c r="C25" s="3" t="s">
        <v>6</v>
      </c>
      <c r="D25" s="3" t="s">
        <v>27</v>
      </c>
      <c r="E25" s="53">
        <v>1400</v>
      </c>
    </row>
    <row r="26" spans="2:5">
      <c r="B26" s="1" t="s">
        <v>13</v>
      </c>
      <c r="C26" s="1" t="s">
        <v>19</v>
      </c>
      <c r="D26" s="1" t="s">
        <v>38</v>
      </c>
      <c r="E26" s="52">
        <v>1320</v>
      </c>
    </row>
    <row r="27" spans="2:5">
      <c r="B27" s="3" t="s">
        <v>5</v>
      </c>
      <c r="C27" s="3" t="s">
        <v>9</v>
      </c>
      <c r="D27" s="3" t="s">
        <v>7</v>
      </c>
      <c r="E27" s="53">
        <v>1350</v>
      </c>
    </row>
    <row r="28" spans="2:5">
      <c r="B28" s="1" t="s">
        <v>8</v>
      </c>
      <c r="C28" s="1" t="s">
        <v>14</v>
      </c>
      <c r="D28" s="1" t="s">
        <v>39</v>
      </c>
      <c r="E28" s="52">
        <v>15000</v>
      </c>
    </row>
    <row r="29" spans="2:5">
      <c r="B29" s="3" t="s">
        <v>11</v>
      </c>
      <c r="C29" s="3" t="s">
        <v>6</v>
      </c>
      <c r="D29" s="3" t="s">
        <v>21</v>
      </c>
      <c r="E29" s="53">
        <v>800</v>
      </c>
    </row>
    <row r="30" spans="2:5">
      <c r="B30" s="1" t="s">
        <v>13</v>
      </c>
      <c r="C30" s="1" t="s">
        <v>14</v>
      </c>
      <c r="D30" s="1" t="s">
        <v>40</v>
      </c>
      <c r="E30" s="52">
        <v>700</v>
      </c>
    </row>
    <row r="31" spans="2:5">
      <c r="B31" s="3" t="s">
        <v>5</v>
      </c>
      <c r="C31" s="3" t="s">
        <v>6</v>
      </c>
      <c r="D31" s="3" t="s">
        <v>10</v>
      </c>
      <c r="E31" s="53">
        <v>800</v>
      </c>
    </row>
    <row r="32" spans="2:5">
      <c r="B32" s="1" t="s">
        <v>8</v>
      </c>
      <c r="C32" s="1" t="s">
        <v>19</v>
      </c>
      <c r="D32" s="1" t="s">
        <v>16</v>
      </c>
      <c r="E32" s="52">
        <v>1900</v>
      </c>
    </row>
    <row r="33" spans="2:5">
      <c r="B33" s="3" t="s">
        <v>11</v>
      </c>
      <c r="C33" s="3" t="s">
        <v>6</v>
      </c>
      <c r="D33" s="3" t="s">
        <v>7</v>
      </c>
      <c r="E33" s="53">
        <v>4000</v>
      </c>
    </row>
    <row r="34" spans="2:5">
      <c r="B34" s="1" t="s">
        <v>13</v>
      </c>
      <c r="C34" s="1" t="s">
        <v>14</v>
      </c>
      <c r="D34" s="1" t="s">
        <v>16</v>
      </c>
      <c r="E34" s="52">
        <v>1500</v>
      </c>
    </row>
    <row r="35" spans="2:5">
      <c r="B35" s="3" t="s">
        <v>5</v>
      </c>
      <c r="C35" s="3" t="s">
        <v>19</v>
      </c>
      <c r="D35" s="3" t="s">
        <v>20</v>
      </c>
      <c r="E35" s="53">
        <v>1600</v>
      </c>
    </row>
    <row r="36" spans="2:5">
      <c r="B36" s="1" t="s">
        <v>8</v>
      </c>
      <c r="C36" s="1" t="s">
        <v>14</v>
      </c>
      <c r="D36" s="1" t="s">
        <v>16</v>
      </c>
      <c r="E36" s="52">
        <v>7000</v>
      </c>
    </row>
    <row r="37" spans="2:5">
      <c r="B37" s="3" t="s">
        <v>11</v>
      </c>
      <c r="C37" s="3" t="s">
        <v>6</v>
      </c>
      <c r="D37" s="3" t="s">
        <v>21</v>
      </c>
      <c r="E37" s="53">
        <v>8000</v>
      </c>
    </row>
    <row r="38" spans="2:5">
      <c r="B38" s="1" t="s">
        <v>13</v>
      </c>
      <c r="C38" s="1" t="s">
        <v>6</v>
      </c>
      <c r="D38" s="1" t="s">
        <v>16</v>
      </c>
      <c r="E38" s="52">
        <v>580</v>
      </c>
    </row>
    <row r="39" spans="2:5">
      <c r="B39" s="3" t="s">
        <v>5</v>
      </c>
      <c r="C39" s="3" t="s">
        <v>9</v>
      </c>
      <c r="D39" s="3" t="s">
        <v>10</v>
      </c>
      <c r="E39" s="53">
        <v>560</v>
      </c>
    </row>
    <row r="40" spans="2:5">
      <c r="B40" s="1" t="s">
        <v>8</v>
      </c>
      <c r="C40" s="1" t="s">
        <v>6</v>
      </c>
      <c r="D40" s="1" t="s">
        <v>42</v>
      </c>
      <c r="E40" s="52">
        <v>4800</v>
      </c>
    </row>
    <row r="41" spans="2:5">
      <c r="B41" s="3" t="s">
        <v>11</v>
      </c>
      <c r="C41" s="3" t="s">
        <v>19</v>
      </c>
      <c r="D41" s="3" t="s">
        <v>43</v>
      </c>
      <c r="E41" s="53">
        <v>4100</v>
      </c>
    </row>
    <row r="42" spans="2:5">
      <c r="B42" s="1" t="s">
        <v>13</v>
      </c>
      <c r="C42" s="1" t="s">
        <v>9</v>
      </c>
      <c r="D42" s="1" t="s">
        <v>28</v>
      </c>
      <c r="E42" s="52">
        <v>1400</v>
      </c>
    </row>
    <row r="43" spans="2:5">
      <c r="B43" s="3" t="s">
        <v>5</v>
      </c>
      <c r="C43" s="3" t="s">
        <v>6</v>
      </c>
      <c r="D43" s="3" t="s">
        <v>41</v>
      </c>
      <c r="E43" s="53">
        <v>1500</v>
      </c>
    </row>
    <row r="44" spans="2:5">
      <c r="B44" s="1" t="s">
        <v>8</v>
      </c>
      <c r="C44" s="1" t="s">
        <v>9</v>
      </c>
      <c r="D44" s="1" t="s">
        <v>10</v>
      </c>
      <c r="E44" s="52">
        <v>1200</v>
      </c>
    </row>
    <row r="45" spans="2:5">
      <c r="B45" s="3" t="s">
        <v>11</v>
      </c>
      <c r="C45" s="3" t="s">
        <v>9</v>
      </c>
      <c r="D45" s="3" t="s">
        <v>12</v>
      </c>
      <c r="E45" s="53">
        <v>1300</v>
      </c>
    </row>
    <row r="46" spans="2:5">
      <c r="B46" s="1" t="s">
        <v>13</v>
      </c>
      <c r="C46" s="1" t="s">
        <v>14</v>
      </c>
      <c r="D46" s="1" t="s">
        <v>10</v>
      </c>
      <c r="E46" s="52">
        <v>1400</v>
      </c>
    </row>
    <row r="47" spans="2:5">
      <c r="B47" s="3" t="s">
        <v>5</v>
      </c>
      <c r="C47" s="3" t="s">
        <v>6</v>
      </c>
      <c r="D47" s="3" t="s">
        <v>16</v>
      </c>
      <c r="E47" s="53">
        <v>1500</v>
      </c>
    </row>
    <row r="48" spans="2:5">
      <c r="B48" s="1" t="s">
        <v>8</v>
      </c>
      <c r="C48" s="1" t="s">
        <v>14</v>
      </c>
      <c r="D48" s="1" t="s">
        <v>17</v>
      </c>
      <c r="E48" s="52">
        <v>2000</v>
      </c>
    </row>
    <row r="49" spans="2:5">
      <c r="B49" s="3" t="s">
        <v>11</v>
      </c>
      <c r="C49" s="3" t="s">
        <v>14</v>
      </c>
      <c r="D49" s="3" t="s">
        <v>18</v>
      </c>
      <c r="E49" s="53">
        <v>1400</v>
      </c>
    </row>
    <row r="50" spans="2:5">
      <c r="B50" s="1" t="s">
        <v>13</v>
      </c>
      <c r="C50" s="1" t="s">
        <v>6</v>
      </c>
      <c r="D50" s="1" t="s">
        <v>17</v>
      </c>
      <c r="E50" s="52">
        <v>1530</v>
      </c>
    </row>
    <row r="51" spans="2:5">
      <c r="B51" s="3" t="s">
        <v>13</v>
      </c>
      <c r="C51" s="3" t="s">
        <v>19</v>
      </c>
      <c r="D51" s="3" t="s">
        <v>21</v>
      </c>
      <c r="E51" s="53">
        <v>1500</v>
      </c>
    </row>
    <row r="52" spans="2:5">
      <c r="B52" s="1" t="s">
        <v>5</v>
      </c>
      <c r="C52" s="1" t="s">
        <v>14</v>
      </c>
      <c r="D52" s="1" t="s">
        <v>21</v>
      </c>
      <c r="E52" s="52">
        <v>1400</v>
      </c>
    </row>
    <row r="53" spans="2:5">
      <c r="B53" s="3" t="s">
        <v>8</v>
      </c>
      <c r="C53" s="3" t="s">
        <v>14</v>
      </c>
      <c r="D53" s="3" t="s">
        <v>15</v>
      </c>
      <c r="E53" s="53">
        <v>3000</v>
      </c>
    </row>
    <row r="54" spans="2:5">
      <c r="B54" s="1" t="s">
        <v>11</v>
      </c>
      <c r="C54" s="1" t="s">
        <v>6</v>
      </c>
      <c r="D54" s="1" t="s">
        <v>32</v>
      </c>
      <c r="E54" s="52">
        <v>2000</v>
      </c>
    </row>
    <row r="55" spans="2:5">
      <c r="B55" s="3" t="s">
        <v>13</v>
      </c>
      <c r="C55" s="3" t="s">
        <v>19</v>
      </c>
      <c r="D55" s="3" t="s">
        <v>17</v>
      </c>
      <c r="E55" s="53">
        <v>1200</v>
      </c>
    </row>
    <row r="56" spans="2:5">
      <c r="B56" s="1" t="s">
        <v>5</v>
      </c>
      <c r="C56" s="1" t="s">
        <v>9</v>
      </c>
      <c r="D56" s="1" t="s">
        <v>7</v>
      </c>
      <c r="E56" s="52">
        <v>1000</v>
      </c>
    </row>
    <row r="57" spans="2:5">
      <c r="B57" s="3" t="s">
        <v>8</v>
      </c>
      <c r="C57" s="3" t="s">
        <v>14</v>
      </c>
      <c r="D57" s="3" t="s">
        <v>31</v>
      </c>
      <c r="E57" s="53">
        <v>1100</v>
      </c>
    </row>
    <row r="58" spans="2:5">
      <c r="B58" s="1" t="s">
        <v>11</v>
      </c>
      <c r="C58" s="1" t="s">
        <v>6</v>
      </c>
      <c r="D58" s="1" t="s">
        <v>21</v>
      </c>
      <c r="E58" s="52">
        <v>1200</v>
      </c>
    </row>
    <row r="59" spans="2:5">
      <c r="B59" s="3" t="s">
        <v>13</v>
      </c>
      <c r="C59" s="3" t="s">
        <v>14</v>
      </c>
      <c r="D59" s="3" t="s">
        <v>30</v>
      </c>
      <c r="E59" s="53">
        <v>1300</v>
      </c>
    </row>
    <row r="60" spans="2:5">
      <c r="B60" s="1" t="s">
        <v>5</v>
      </c>
      <c r="C60" s="1" t="s">
        <v>6</v>
      </c>
      <c r="D60" s="1" t="s">
        <v>10</v>
      </c>
      <c r="E60" s="52">
        <v>1200</v>
      </c>
    </row>
    <row r="61" spans="2:5">
      <c r="B61" s="3" t="s">
        <v>11</v>
      </c>
      <c r="C61" s="3" t="s">
        <v>14</v>
      </c>
      <c r="D61" s="3" t="s">
        <v>18</v>
      </c>
      <c r="E61" s="53">
        <v>1400</v>
      </c>
    </row>
    <row r="62" spans="2:5">
      <c r="B62" s="1" t="s">
        <v>13</v>
      </c>
      <c r="C62" s="1" t="s">
        <v>6</v>
      </c>
      <c r="D62" s="1" t="s">
        <v>17</v>
      </c>
      <c r="E62" s="52">
        <v>1000</v>
      </c>
    </row>
    <row r="63" spans="2:5">
      <c r="B63" s="3" t="s">
        <v>13</v>
      </c>
      <c r="C63" s="3" t="s">
        <v>19</v>
      </c>
      <c r="D63" s="3" t="s">
        <v>21</v>
      </c>
      <c r="E63" s="53">
        <v>1300</v>
      </c>
    </row>
    <row r="64" spans="2:5">
      <c r="B64" s="1" t="s">
        <v>5</v>
      </c>
      <c r="C64" s="1" t="s">
        <v>14</v>
      </c>
      <c r="D64" s="1" t="s">
        <v>21</v>
      </c>
      <c r="E64" s="52">
        <v>1500</v>
      </c>
    </row>
    <row r="65" spans="2:5">
      <c r="B65" s="3" t="s">
        <v>8</v>
      </c>
      <c r="C65" s="3" t="s">
        <v>14</v>
      </c>
      <c r="D65" s="3" t="s">
        <v>15</v>
      </c>
      <c r="E65" s="53">
        <v>1600</v>
      </c>
    </row>
    <row r="66" spans="2:5">
      <c r="B66" s="1" t="s">
        <v>11</v>
      </c>
      <c r="C66" s="1" t="s">
        <v>6</v>
      </c>
      <c r="D66" s="1" t="s">
        <v>18</v>
      </c>
      <c r="E66" s="52">
        <v>1700</v>
      </c>
    </row>
    <row r="67" spans="2:5">
      <c r="B67" s="3" t="s">
        <v>13</v>
      </c>
      <c r="C67" s="3" t="s">
        <v>19</v>
      </c>
      <c r="D67" s="3" t="s">
        <v>17</v>
      </c>
      <c r="E67" s="53">
        <v>1800</v>
      </c>
    </row>
    <row r="68" spans="2:5">
      <c r="B68" s="1" t="s">
        <v>5</v>
      </c>
      <c r="C68" s="1" t="s">
        <v>9</v>
      </c>
      <c r="D68" s="1" t="s">
        <v>7</v>
      </c>
      <c r="E68" s="52">
        <v>2000</v>
      </c>
    </row>
    <row r="69" spans="2:5">
      <c r="B69" s="3" t="s">
        <v>8</v>
      </c>
      <c r="C69" s="3" t="s">
        <v>14</v>
      </c>
      <c r="D69" s="3" t="s">
        <v>29</v>
      </c>
      <c r="E69" s="53">
        <v>2100</v>
      </c>
    </row>
    <row r="70" spans="2:5">
      <c r="B70" s="1" t="s">
        <v>11</v>
      </c>
      <c r="C70" s="1" t="s">
        <v>6</v>
      </c>
      <c r="D70" s="1" t="s">
        <v>21</v>
      </c>
      <c r="E70" s="52">
        <v>2200</v>
      </c>
    </row>
    <row r="71" spans="2:5">
      <c r="B71" s="3" t="s">
        <v>13</v>
      </c>
      <c r="C71" s="3" t="s">
        <v>14</v>
      </c>
      <c r="D71" s="3" t="s">
        <v>20</v>
      </c>
      <c r="E71" s="53">
        <v>2300</v>
      </c>
    </row>
    <row r="72" spans="2:5">
      <c r="B72" s="1" t="s">
        <v>5</v>
      </c>
      <c r="C72" s="1" t="s">
        <v>6</v>
      </c>
      <c r="D72" s="1" t="s">
        <v>10</v>
      </c>
      <c r="E72" s="52">
        <v>2000</v>
      </c>
    </row>
  </sheetData>
  <pageMargins left="0.7" right="0.7" top="0.75" bottom="0.75" header="0.3" footer="0.3"/>
  <drawing r:id="rId2"/>
  <tableParts count="1">
    <tablePart r:id="rId3"/>
  </tableParts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56A58-9960-4319-BB92-B319F3A77C88}">
  <dimension ref="B6:N16"/>
  <sheetViews>
    <sheetView tabSelected="1" zoomScaleNormal="100" workbookViewId="0">
      <selection activeCell="G15" sqref="G15"/>
    </sheetView>
  </sheetViews>
  <sheetFormatPr baseColWidth="10" defaultRowHeight="14.25"/>
  <cols>
    <col min="10" max="10" width="12.375" bestFit="1" customWidth="1"/>
    <col min="11" max="11" width="13.875" customWidth="1"/>
    <col min="14" max="14" width="21.125" customWidth="1"/>
  </cols>
  <sheetData>
    <row r="6" spans="2:14" ht="15" customHeight="1">
      <c r="B6" s="62" t="s">
        <v>77</v>
      </c>
      <c r="C6" s="62"/>
      <c r="D6" s="62"/>
      <c r="E6" s="62"/>
      <c r="F6" s="62"/>
    </row>
    <row r="7" spans="2:14">
      <c r="B7" s="62"/>
      <c r="C7" s="62"/>
      <c r="D7" s="62"/>
      <c r="E7" s="62"/>
      <c r="F7" s="62"/>
    </row>
    <row r="8" spans="2:14">
      <c r="B8" s="35"/>
      <c r="C8" s="35"/>
      <c r="D8" s="35"/>
      <c r="E8" s="35"/>
      <c r="F8" s="35"/>
    </row>
    <row r="9" spans="2:14" ht="15">
      <c r="B9" s="63" t="s">
        <v>76</v>
      </c>
      <c r="C9" s="63"/>
      <c r="D9" s="63"/>
      <c r="E9" s="63"/>
      <c r="F9" s="63"/>
      <c r="H9" t="s">
        <v>106</v>
      </c>
      <c r="I9" t="s">
        <v>108</v>
      </c>
      <c r="J9" t="s">
        <v>109</v>
      </c>
      <c r="K9" t="s">
        <v>107</v>
      </c>
    </row>
    <row r="10" spans="2:14">
      <c r="B10" t="s">
        <v>85</v>
      </c>
      <c r="C10" t="s">
        <v>86</v>
      </c>
      <c r="D10">
        <v>998635214</v>
      </c>
      <c r="E10" t="s">
        <v>87</v>
      </c>
      <c r="H10" t="str">
        <f>+PROPER(B10)</f>
        <v>Miguel</v>
      </c>
      <c r="I10" t="str">
        <f>+PROPER(C10)</f>
        <v>Vela</v>
      </c>
      <c r="J10" s="51">
        <v>998635214</v>
      </c>
      <c r="K10" t="str">
        <f>+PROPER(E10)</f>
        <v>Lima</v>
      </c>
      <c r="N10" s="42"/>
    </row>
    <row r="11" spans="2:14">
      <c r="B11" t="s">
        <v>88</v>
      </c>
      <c r="C11" t="s">
        <v>89</v>
      </c>
      <c r="D11">
        <v>998524785</v>
      </c>
      <c r="E11" t="s">
        <v>90</v>
      </c>
      <c r="H11" t="str">
        <f t="shared" ref="H11:H15" si="0">+PROPER(B11)</f>
        <v>Julio</v>
      </c>
      <c r="I11" t="str">
        <f t="shared" ref="H11:I16" si="1">+PROPER(C11)</f>
        <v>Cárdenas</v>
      </c>
      <c r="J11" s="51">
        <v>998524785</v>
      </c>
      <c r="K11" t="str">
        <f t="shared" ref="K11:K16" si="2">+PROPER(E11)</f>
        <v>Iquitos</v>
      </c>
      <c r="N11" s="42"/>
    </row>
    <row r="12" spans="2:14">
      <c r="B12" t="s">
        <v>91</v>
      </c>
      <c r="C12" t="s">
        <v>92</v>
      </c>
      <c r="D12">
        <v>999666368</v>
      </c>
      <c r="E12" t="s">
        <v>93</v>
      </c>
      <c r="H12" t="str">
        <f t="shared" si="0"/>
        <v>Mario</v>
      </c>
      <c r="I12" t="str">
        <f t="shared" si="1"/>
        <v>Ortiz</v>
      </c>
      <c r="J12" s="51">
        <v>999666368</v>
      </c>
      <c r="K12" t="str">
        <f t="shared" si="2"/>
        <v>Cusco</v>
      </c>
      <c r="N12" s="42"/>
    </row>
    <row r="13" spans="2:14">
      <c r="B13" t="s">
        <v>94</v>
      </c>
      <c r="C13" t="s">
        <v>95</v>
      </c>
      <c r="D13">
        <v>995888788</v>
      </c>
      <c r="E13" t="s">
        <v>96</v>
      </c>
      <c r="H13" t="str">
        <f t="shared" si="0"/>
        <v>Carlos</v>
      </c>
      <c r="I13" t="str">
        <f t="shared" si="1"/>
        <v>Hidalgo</v>
      </c>
      <c r="J13" s="51">
        <v>995888788</v>
      </c>
      <c r="K13" t="str">
        <f t="shared" si="2"/>
        <v>Lima</v>
      </c>
      <c r="N13" s="42"/>
    </row>
    <row r="14" spans="2:14">
      <c r="B14" t="s">
        <v>97</v>
      </c>
      <c r="C14" t="s">
        <v>98</v>
      </c>
      <c r="D14">
        <v>999888756</v>
      </c>
      <c r="E14" t="s">
        <v>99</v>
      </c>
      <c r="H14" t="str">
        <f t="shared" si="1"/>
        <v>Marcia</v>
      </c>
      <c r="I14" t="str">
        <f>+PROPER(C14)</f>
        <v>Iberico</v>
      </c>
      <c r="J14" s="51">
        <v>999888756</v>
      </c>
      <c r="K14" t="str">
        <f t="shared" si="2"/>
        <v>Iquitos</v>
      </c>
      <c r="M14" s="42"/>
    </row>
    <row r="15" spans="2:14">
      <c r="B15" t="s">
        <v>100</v>
      </c>
      <c r="C15" t="s">
        <v>101</v>
      </c>
      <c r="D15">
        <v>999666585</v>
      </c>
      <c r="E15" t="s">
        <v>102</v>
      </c>
      <c r="H15" t="str">
        <f t="shared" si="0"/>
        <v>Jhasmin</v>
      </c>
      <c r="I15" t="str">
        <f t="shared" si="1"/>
        <v>Olórtegui</v>
      </c>
      <c r="J15" s="51">
        <v>999666585</v>
      </c>
      <c r="K15" t="str">
        <f t="shared" si="2"/>
        <v>Lima</v>
      </c>
      <c r="N15" s="42"/>
    </row>
    <row r="16" spans="2:14">
      <c r="B16" t="s">
        <v>103</v>
      </c>
      <c r="C16" t="s">
        <v>104</v>
      </c>
      <c r="D16">
        <v>999999999</v>
      </c>
      <c r="E16" t="s">
        <v>105</v>
      </c>
      <c r="H16" t="str">
        <f t="shared" si="1"/>
        <v>Jorge</v>
      </c>
      <c r="I16" t="str">
        <f t="shared" si="1"/>
        <v>Torres</v>
      </c>
      <c r="J16" s="51">
        <v>999999999</v>
      </c>
      <c r="K16" t="str">
        <f t="shared" si="2"/>
        <v>Piura</v>
      </c>
      <c r="M16" s="42"/>
    </row>
  </sheetData>
  <mergeCells count="2">
    <mergeCell ref="B6:F7"/>
    <mergeCell ref="B9:F9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01</vt:lpstr>
      <vt:lpstr>02</vt:lpstr>
      <vt:lpstr>03</vt:lpstr>
      <vt:lpstr>04</vt:lpstr>
      <vt:lpstr>05</vt:lpstr>
      <vt:lpstr>06</vt:lpstr>
      <vt:lpstr>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 Angelica Limaymanta Ticse</dc:creator>
  <cp:lastModifiedBy>Alejandro Arellano Camacho</cp:lastModifiedBy>
  <dcterms:created xsi:type="dcterms:W3CDTF">2023-11-13T22:01:00Z</dcterms:created>
  <dcterms:modified xsi:type="dcterms:W3CDTF">2025-05-01T06:58:41Z</dcterms:modified>
</cp:coreProperties>
</file>