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rres " sheetId="1" r:id="rId4"/>
    <sheet state="visible" name="monitor" sheetId="2" r:id="rId5"/>
    <sheet state="visible" name="computador portatil" sheetId="3" r:id="rId6"/>
    <sheet state="visible" name="+hosting" sheetId="4" r:id="rId7"/>
    <sheet state="visible" name="dominio" sheetId="5" r:id="rId8"/>
    <sheet state="visible" name="suscripciones o servicios" sheetId="6" r:id="rId9"/>
    <sheet state="visible" name="teclados" sheetId="7" r:id="rId10"/>
    <sheet state="visible" name="Moueses" sheetId="8" r:id="rId11"/>
    <sheet state="visible" name="internet" sheetId="9" r:id="rId12"/>
    <sheet state="visible" name="bases de datos" sheetId="10" r:id="rId13"/>
    <sheet state="visible" name="editores de codigo" sheetId="11" r:id="rId14"/>
    <sheet state="visible" name="mockup" sheetId="12" r:id="rId15"/>
    <sheet state="visible" name="Antivirus" sheetId="13" r:id="rId16"/>
    <sheet state="visible" name="Server Admin" sheetId="14" r:id="rId17"/>
  </sheets>
  <definedNames/>
  <calcPr/>
  <extLst>
    <ext uri="GoogleSheetsCustomDataVersion2">
      <go:sheetsCustomData xmlns:go="http://customooxmlschemas.google.com/" r:id="rId18" roundtripDataChecksum="r4Kni1bQ11KRLloZ3I9GE1yBf9UvWcDS4jhd76Qi3iY="/>
    </ext>
  </extLst>
</workbook>
</file>

<file path=xl/sharedStrings.xml><?xml version="1.0" encoding="utf-8"?>
<sst xmlns="http://schemas.openxmlformats.org/spreadsheetml/2006/main" count="462" uniqueCount="327">
  <si>
    <t>CUADRO DE COTIZACIONES</t>
  </si>
  <si>
    <t xml:space="preserve">Cuadro Comparativo de Cotizaciones </t>
  </si>
  <si>
    <t xml:space="preserve">Presupuestos (a)
</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</si>
  <si>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</si>
  <si>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</si>
  <si>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</si>
  <si>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</si>
  <si>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</si>
  <si>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</si>
  <si>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t>Tipo de cambio</t>
  </si>
  <si>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</si>
  <si>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</si>
  <si>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Nº 1</t>
  </si>
  <si>
    <t>Mercado libre</t>
  </si>
  <si>
    <r>
      <rPr>
        <rFont val="Trebuchet MS"/>
        <sz val="10.0"/>
      </rPr>
      <t xml:space="preserve"> Carrera 17 Numero 93 - 09 Piso 3, Bogotá D.C., Colombia </t>
    </r>
    <r>
      <rPr>
        <rFont val="Trebuchet MS"/>
        <color rgb="FF1155CC"/>
        <sz val="10.0"/>
        <u/>
      </rPr>
      <t>https://articulo.mercadolibre.com.co/MCO-999418729-torre-cpu-gamer-ryzen-7-5700g-vega-8-1tb-32gb-pc-_JM</t>
    </r>
  </si>
  <si>
    <t xml:space="preserve">Torre cpu.  Marca AMD Modelo AMD Radeon vega 8 Procesador:AMD Ryzen 7 Disco duro: 1TB RAM: 32GB </t>
  </si>
  <si>
    <t xml:space="preserve">Contado </t>
  </si>
  <si>
    <t>Tamaño del chasis: 400*210*440mm (Largo*Ancho*Alto) 1 x USB3.0 + 2 x USB2.0 + HD Audio, puertos ubicados en la parte superior 3 Ventiladores de 21cm RGB</t>
  </si>
  <si>
    <t xml:space="preserve">Nº2 </t>
  </si>
  <si>
    <t>Equimport1000</t>
  </si>
  <si>
    <r>
      <rPr>
        <rFont val="Trebuchet MS"/>
        <sz val="10.0"/>
      </rPr>
      <t xml:space="preserve"> Cra. 15 #80 - 05 Local 85 piso 3                     telefono -3107513965 </t>
    </r>
    <r>
      <rPr>
        <rFont val="Trebuchet MS"/>
        <color rgb="FF1155CC"/>
        <sz val="10.0"/>
        <u/>
      </rPr>
      <t>https://www.equimport1000.com/MCO-595980430-torre-cpu-gamer-ryzen-3-3200g-vega-8-1tb-16gb-pc-_JM</t>
    </r>
  </si>
  <si>
    <t>1 -Torre Cpu Gamer  Marca:AMD
Modelo: AMD Radeon™ Vega 8
Tipo de procesador: AMD Ryzen™ 7 5700G
Tamaño del disco duro: 1 TB
Marca del procesador: AMD
Línea del procesador: Ryzen 7
Modelo del procesador: Amd Ryzen 7 5700G</t>
  </si>
  <si>
    <t>contado,transferencia por medio de bancolombia o nequi</t>
  </si>
  <si>
    <t>Memoria Ram
• Tamaño: 32768MB (1X32GB ó 2X16GB)
• Tipo de memoria: DDR4
• Memory Clock Speed: 3200MHZ Blindada
• Número de Pines: 288     Disco Duro
• Disco Sólido SSD 1TB</t>
  </si>
  <si>
    <t>Nº 3</t>
  </si>
  <si>
    <t>Teratech.com</t>
  </si>
  <si>
    <r>
      <rPr>
        <rFont val="Trebuchet MS"/>
        <sz val="10.0"/>
      </rPr>
      <t xml:space="preserve">Centro de Alta Tecnología (Cra. 15 No. 77-05), Local 1-07, 2-65 y 2-100
Kamiloteratech@gmail.com
313 2086451 </t>
    </r>
    <r>
      <rPr>
        <rFont val="Trebuchet MS"/>
        <color rgb="FF1155CC"/>
        <sz val="10.0"/>
        <u/>
      </rPr>
      <t>https://teratech.com.co/tienda/pc-gamer-flow-gs/</t>
    </r>
  </si>
  <si>
    <t>Ram: 16GB Tarjeta grafica: RTX 2060 Almacenamiento: 512 GB PC FLOW GS ideal para Gaming, Streaming, edición de video, diseño gráfico y flujos de trabajo 3D moderados.</t>
  </si>
  <si>
    <t>Contado</t>
  </si>
  <si>
    <t>Chasis: 600W 80 + Bronce Board: ASUS PRIME B550M-A AC</t>
  </si>
  <si>
    <t>Menlo Park, California 94025,</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</si>
  <si>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</si>
  <si>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</si>
  <si>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</si>
  <si>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</si>
  <si>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</si>
  <si>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</si>
  <si>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</si>
  <si>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</si>
  <si>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</si>
  <si>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</si>
  <si>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LG</t>
  </si>
  <si>
    <t xml:space="preserve">NIT: 890.900.943-1   Servicio al cliente: (601) 407 3033 https://www.ktronix.com/monitor-lg-gamer-24-pulgadas-24gn65r-negro/p/8806091985897?fuente=google&amp;medio=cpc&amp;campaign=KT_COL_MAX_PEF_CPC_AON_COMP_TLP_Computadores_PAC&amp;keyword=&amp;gad_source=1&amp;gclid=Cj0KCQjwlZixBhCoARIsAIC745AO1oHdAc_cKn4xjZ8NsL1GmyhAywXDWrqtkQ5IKH54Q-C3-Q_pay4aAouOEALw_wcB
Venta Telefónica: (601) 746 8001        sugerencias@ktronix.com      </t>
  </si>
  <si>
    <t>Panel IPS con una tasa de refrezco 1 ms GTG y HDR 10
One screen control divide tu pantalla hasta 8 ventanas
Dynamic Action Sync Reacciona más rapido que tus oponentes
144 Hz y AMD FreeSync Premium
Divierte con altura ajustable y angulo de Giro a 90°</t>
  </si>
  <si>
    <t>Monitor LG Gaming de 24" pulgadas, tasa de refresco de 144Hz que permite a los jugadores ver rápidamente el próximo cuadro con imagenes más fluidaz. Con AMD Freesync premium tus juegos serán más claros, fluidos y rápidos, también podrás mejora tu puntería con crosshair y proteger tus ojos con los ajustes de brillo y tener el máximo desempeño para mejorar la experiencia en cambiar las reglas del juego.</t>
  </si>
  <si>
    <r>
      <rPr>
        <rFont val="Arial"/>
        <sz val="10.0"/>
        <u/>
      </rPr>
      <t xml:space="preserve">NIT: 890.900.943-1   Servicio al cliente: (601) 407 3033         </t>
    </r>
    <r>
      <rPr>
        <rFont val="Arial"/>
        <color rgb="FF1155CC"/>
        <sz val="10.0"/>
        <u/>
      </rPr>
      <t>https://www.alkosto.com/monitor-lg-gamer-24-pulgadas-24gn65r-negro/p/8806091985897</t>
    </r>
  </si>
  <si>
    <t>Monitor Color: Negro Modelo: 24GN65R Resolucion FHD Tamañano: 23.8in Diseño: Plano</t>
  </si>
  <si>
    <t>contado</t>
  </si>
  <si>
    <t xml:space="preserve">Puertos y entradas: Puerto Display Port  Puerto HDMI 
Salida de Audífonos </t>
  </si>
  <si>
    <r>
      <rPr>
        <rFont val="&quot;Trebuchet MS&quot;"/>
        <color rgb="FF000000"/>
      </rPr>
      <t xml:space="preserve">NIT 890900608-9. Ventas telefónicas (601) 4242400        </t>
    </r>
    <r>
      <rPr>
        <rFont val="&quot;Trebuchet MS&quot;"/>
        <color rgb="FF1155CC"/>
        <u/>
      </rPr>
      <t>https://www.exito.com/monitor-lg-24gn65r-24-fhd-1ms-hdmi-dp-144hz-ultragear-gamer-102482668-mp/p?idsku=102482668&amp;srsltid=AfmBOoocqQHgPkE05mt46GqT32PyHGAESTTAnyBUQJ3wUm-ENpfCbcuT2kA</t>
    </r>
  </si>
  <si>
    <t>Pantalla de 23.8 pulgadas FHD (1920x1080)
IPS 1 ms (GtG)
Frecuencia de actualización de 144Hz
sRGB 99% (Típ.) y HDR10
AMD FreeSync™ Premium
Soporte ajustable en altura, inclinación y pivote</t>
  </si>
  <si>
    <t xml:space="preserve">
CAMBIAS LAS REGLAS DEL JUEGO
UltraGear™ de LG, el equipo más poderoso que aumenta tus posibilidades de ganar.
DISEÑADO PARA UNA VELOCIDAD INCREÍBLE
Con IPS 1 ms comparable a la velocidad TN, proporciona una imagen residual mínima y un tiempo rápido de respuesta, 
lo que te permite disfrutar de una nueva experiencia de juego.
MOVIMIENTO FLUIDO DE JUEGO
La velocidad ultrarrápida de 144 Hz le permite a los jugadores ver rápidamente el próximo cuadro 
y hace que la imagen aparezca con fluidez. Los jugadores pueden responder rápidamente a los oponentes 
y apuntar a sus objetivos con facilidad.
SIENTE EL COMBATE VÍVIDAMENTE CON COLORES VERDADEROS
Este monitor es compatible con HDR10 con sRGB 99 % (típ.), lo que permite una inmersión visual realista 
con colores intensos y con contraste. Independientemente del campo de batalla, puede ayudar a los jugadores 
a ver los colores dramáticos que los desarrolladores del juego pretendían.
</t>
  </si>
  <si>
    <t>ASUS Vivobook Go OLED 15.6"</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</si>
  <si>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</si>
  <si>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</si>
  <si>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</si>
  <si>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</si>
  <si>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</si>
  <si>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</si>
  <si>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</si>
  <si>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</si>
  <si>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</si>
  <si>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</si>
  <si>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Lenovo</t>
  </si>
  <si>
    <r>
      <rPr>
        <rFont val="Trebuchet MS"/>
        <sz val="10.0"/>
      </rPr>
      <t xml:space="preserve">NIT 890900608-9.        Ventas telefónicas (601) 4242400              </t>
    </r>
    <r>
      <rPr>
        <rFont val="Trebuchet MS"/>
        <color rgb="FF1155CC"/>
        <sz val="10.0"/>
        <u/>
      </rPr>
      <t>https://www.exito.com/computador-lenovo-ideapad-slim-5-intel-core-i7-10-nucleos-16-gb-ram-512-gb-ssd-3138175/p?idsku=3446423&amp;gad_source=1&amp;gclid=Cj0KCQjwlZixBhCoARIsAIC745Dh6C_uuKTzduRFcL2TQAO8UrbIr-9rGuNF47FwZRsNtougDNjPAqsaAr62EALw_wcB&amp;gclsrc=aw.ds</t>
    </r>
  </si>
  <si>
    <t>Referencia
IdeaPad Slim 5
Sistema Operativo
Windows
Batería
Integrado 56.6Wh
Ancho
35.6 cm
Generación del procesador
13 th
Tamaño de Pantalla
16 Pulgadas
Conectividad
BluetoothJack 3.5 mmLector micro SDPuerto HDMIUSBUSB- tipo CWifi
Rango de Almacenamiento
501 GB a 1 TB</t>
  </si>
  <si>
    <r>
      <rPr>
        <rFont val="Arial"/>
        <color rgb="FF000000"/>
        <sz val="10.0"/>
        <u/>
      </rPr>
      <t xml:space="preserve">Falabella.com S.A.S  . NIT 900.499.362-8. Calle 99 #14-49 Piso 9, Bogotá, Colombia      </t>
    </r>
    <r>
      <rPr>
        <rFont val="Arial"/>
        <color rgb="FF1155CC"/>
        <sz val="10.0"/>
        <u/>
      </rPr>
      <t>https://www.falabella.com.co/falabella-co/product/120420028/Portatil-Lenovo-IdeaPad-Slim-5-Intel-Core-i7-16GB-1TB-14%E2%80%9D-Gris/120420029?kid=shopp0000030fc&amp;pid=Google_w2a&amp;gad_source=1&amp;gclid=Cj0KCQjwlZixBhCoARIsAIC745BfuJfblOdsKpeB94JO-9DGMWEZxGjll_vtW_oj5GU30M1pcpoj2sQaAnz7EALw_wcB</t>
    </r>
  </si>
  <si>
    <t xml:space="preserve">    Sistema operativo específico Windows 11 Home
Capacidad de almacenamiento 1TB
Cantidad de puertos HDMI 1
Velocidad de procesamiento (GHz) 4.9
País de origen   China
Resolución de pantalla  WUXGA (1.920 × 1.200)</t>
  </si>
  <si>
    <t>Portátil
Lenovo Intel Core i7 16GB 1TB IdeaPad Slim 5 14
ESPECIFICACIONES
Color: Cloud Grey
Ref: IdeaPad Slim 5 14IRL8
SKU: 82XD0049LM</t>
  </si>
  <si>
    <r>
      <rPr>
        <rFont val="Trebuchet MS"/>
        <sz val="10.0"/>
      </rPr>
      <t xml:space="preserve">Servicio al cliente: (601) 407 3033                          NIT: 890.900.943-1      </t>
    </r>
    <r>
      <rPr>
        <rFont val="Trebuchet MS"/>
        <color rgb="FF1155CC"/>
        <sz val="10.0"/>
        <u/>
      </rPr>
      <t>https://www.alkosto.com/computador-portatil-lenovo-16-pulgadas-ideapad-slim-5-intel-core-i7-ram-16gb-disco-ssd-512gb-azul/p/196804767444?fuente=google&amp;medio=cpc&amp;campaign=AK_COL_MAX_PEF_CPC_AON_COMP_Lenovo_Oct19_EXP_OCT&amp;keyword=&amp;gad_source=1&amp;gclid=Cj0KCQjwlZixBhCoARIsAIC745BG7ibrQOh0lDsXFvujz_BYanDcR6VfmqIYmWGUpVWHuV6UbFrsxFsaAslBEALw_wcB</t>
    </r>
  </si>
  <si>
    <t>Computador Portátil LENOVO 16" Pulgadas IdeaPad Slim 5 - Intel Core i7 - RAM 16GB - Disco SSD 512GB - Azul</t>
  </si>
  <si>
    <t xml:space="preserve">Portátil LENOVO IdeaPad slim 5 color Azul, encuentra todo el rendimiento que necesitas, su combinación generosa de memoria RAM LPDDR5, almacenamiento en estado solido y procesador serie H, es perfecto para tus tareas mas exigentes, con un diseño elegante y ligero , este equipo superará tus expectativas </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</si>
  <si>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</si>
  <si>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</si>
  <si>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</si>
  <si>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</si>
  <si>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</si>
  <si>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</si>
  <si>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</si>
  <si>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</si>
  <si>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</si>
  <si>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</si>
  <si>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Colombia latinoamerica  hosting</t>
  </si>
  <si>
    <r>
      <rPr/>
      <t xml:space="preserve">Telefono:Bogotá: 580-0305 
 ubicacion :Lasing Michigan
Dallas Texas
Tampa Florida
Amsterdam                                 </t>
    </r>
    <r>
      <rPr>
        <color rgb="FF1155CC"/>
        <u/>
      </rPr>
      <t>https://www.latinoamericahosting.com.co/?gad_source=1&amp;gclid=Cj0KCQjwlZixBhCoARIsAIC745CKhM7mdb3z19253A4CPWfHwqfrlEGpizYB9QKqV3qrQNuSj4LXfvYaAqXFEALw_wcB</t>
    </r>
  </si>
  <si>
    <t xml:space="preserve">hosting=H4
 800 GB de Tráfico / mes
 150 Cuentas E-mail
 25 Bases de datos
 5 Dominios permitidos
 WordPress / Joomla / Otros
 LiteSpeed + LSCache
 Seguridad Imunify360 Pago anual </t>
  </si>
  <si>
    <t>pago mesual                                             Constructor de sitios Pro Copias de seguridad SSL gratis (https://)</t>
  </si>
  <si>
    <t>Godaddy</t>
  </si>
  <si>
    <r>
      <rPr>
        <rFont val="Arial"/>
        <color rgb="FF000000"/>
        <sz val="10.0"/>
      </rPr>
      <t xml:space="preserve">Número de teléfono: +57 (601) 382-6761
Número de fax: (480) 624-2546
Dirección de correo electrónico: HQ@godaddy.com                                         </t>
    </r>
    <r>
      <rPr>
        <rFont val="Arial"/>
        <color rgb="FF1155CC"/>
        <sz val="10.0"/>
        <u/>
      </rPr>
      <t>https://www.godaddy.com/es/offers/hosting?isc=cohosgon1&amp;currencyType=COP&amp;countryview=1&amp;cdtl=c_19915533298.g_148413459355.k_kwd-302853133.a_652983093049.d_c.ctv_g&amp;bnb=b&amp;gad_source=1&amp;gclid=Cj0KCQjwlZixBhCoARIsAIC745ANSshU5NmnjVTw6v7FJDKFL7x-z_vzYIRg4ZYJl_RLdPuU_qVyZzwaAuDeEALw_wcB</t>
    </r>
  </si>
  <si>
    <t>10 sitios web
25 bases de datos
50 GB de almacenamiento NVMe
Recursos compartidos de RAM y vCPU
Dominio gratis (valor de $ 11,99/año)*
Correo electrónico gratis Pago anual</t>
  </si>
  <si>
    <t>469743,79</t>
  </si>
  <si>
    <t>119.88 año</t>
  </si>
  <si>
    <t>contado, transferecia por pse</t>
  </si>
  <si>
    <t>pago mensual                                                        SSL gratuito e ilimitado para todos tus sitios web3
Garantía de devolución de dinero por 30 días+
Herramienta de migración de WordPress gratuita</t>
  </si>
  <si>
    <t xml:space="preserve">colombia hosting </t>
  </si>
  <si>
    <r>
      <rPr>
        <rFont val="Trebuchet MS"/>
        <sz val="10.0"/>
      </rPr>
      <t xml:space="preserve">bogota  (601) 7428885  Medellín: (604) 605 11 15 Cali: (602) 485 85 55                             </t>
    </r>
    <r>
      <rPr>
        <rFont val="Trebuchet MS"/>
        <color rgb="FF1155CC"/>
        <sz val="10.0"/>
        <u/>
      </rPr>
      <t>https://www.colombiahosting.com.co/?utm_source=google&amp;utm_medium=cpc&amp;utm_campaign=50344187&amp;utm_content=1530106097&amp;utm_term=colombia%20hosting&amp;gad_source=1&amp;gclid=CjwKCAjwuJ2xBhA3EiwAMVjkVNci_Xejmphwnukgj9bwchoCQ221B70XVy9dJwELMku9tCLX5nhjdxoCnxgQAvD_BwE</t>
    </r>
  </si>
  <si>
    <t>nivel: colhost3
precio: 371700/año
Espacio: 40gb
correos: 40 corporativos
bases de datos: 40
Dominio:</t>
  </si>
  <si>
    <t>pago mensual                                                Garantía de devolución de dinero por 30 días+</t>
  </si>
  <si>
    <t>Herramienta de migración de WordPress gratuita</t>
  </si>
  <si>
    <r>
      <rPr>
        <rFont val="Arial"/>
        <b/>
        <color theme="1"/>
        <sz val="10.0"/>
      </rPr>
      <t xml:space="preserve">(a) Se deben presentar tres (3) presupuestos cuando:   
   </t>
    </r>
    <r>
      <rPr>
        <rFont val="Arial"/>
        <b val="0"/>
        <color theme="1"/>
        <sz val="10.0"/>
      </rPr>
      <t xml:space="preserve">El valor del gasto supere el monto de pesos un mil ($ 1.000,00). 
     Se pueden presentar al menos tres (3) solicitudes de cotización (del bien o servicio a contratar) cursadas a tres o más empresas oferentes.
     La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</si>
  <si>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</si>
  <si>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</si>
  <si>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</si>
  <si>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</si>
  <si>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</si>
  <si>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</si>
  <si>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</si>
  <si>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</si>
  <si>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</si>
  <si>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hostinger</t>
  </si>
  <si>
    <t>https://www.hostinger.co/comprar-dominio</t>
  </si>
  <si>
    <t xml:space="preserve">.com 
</t>
  </si>
  <si>
    <t xml:space="preserve"> contado por transferencia paypal</t>
  </si>
  <si>
    <t>.com:comercial     vigencia de un mes</t>
  </si>
  <si>
    <t>colombia 
latinoamérica</t>
  </si>
  <si>
    <r>
      <rPr>
        <rFont val="Arial"/>
        <color rgb="FF000000"/>
      </rPr>
      <t xml:space="preserve">Telefono:Bogotá: 580-0305 ubicacion :Lasing Michigan Dallas Texas Tampa Florida Amsterdam                      </t>
    </r>
    <r>
      <rPr>
        <rFont val="Arial"/>
        <color rgb="FF1155CC"/>
        <u/>
      </rPr>
      <t>https://www.latinoamericahosting.com.co/dominios/</t>
    </r>
  </si>
  <si>
    <t xml:space="preserve">.com
</t>
  </si>
  <si>
    <t xml:space="preserve"> contado por transferencia de pago a bancolombia o nequi</t>
  </si>
  <si>
    <t>.com:comercial          vigencia de un mes</t>
  </si>
  <si>
    <t>hostgator</t>
  </si>
  <si>
    <t xml:space="preserve">pagina:https://www.hostgator.co/dominios         facebook :HostGator </t>
  </si>
  <si>
    <t xml:space="preserve">.com
</t>
  </si>
  <si>
    <t>51251,52</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</si>
  <si>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</si>
  <si>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</si>
  <si>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</si>
  <si>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</si>
  <si>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</si>
  <si>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</si>
  <si>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</si>
  <si>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</si>
  <si>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</si>
  <si>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</si>
  <si>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 xml:space="preserve">Microsoft </t>
  </si>
  <si>
    <r>
      <rPr>
        <rFont val="Trebuchet MS"/>
        <sz val="10.0"/>
      </rPr>
      <t xml:space="preserve"> Cl. 92 #11-51, Bogotá  telefono=(571) 326 4700 </t>
    </r>
    <r>
      <rPr>
        <rFont val="Trebuchet MS"/>
        <color rgb="FF1155CC"/>
        <sz val="10.0"/>
        <u/>
      </rPr>
      <t>https://n9.cl/cfstzi</t>
    </r>
  </si>
  <si>
    <t>Microsoft 365 Familia                                      -  Para una a seis personas
-Inicia sesión en cinco dispositivos simultáneamente
-Úsalo en PC, Mac, teléfonos y tabletas
-Up to 6 TB of secure cloud storage 
-Aplicaciones con características exclusivas y acceso sin conexión
-Seguridad para los datos y los dispositivos
-Correo electrónico seguro sin anuncios</t>
  </si>
  <si>
    <t>Microsoft 365 recibes protección en línea, almacenamiento seguro en la nube y aplicaciones innovadoras, todo en un solo plan.</t>
  </si>
  <si>
    <t>https://mac-center.com/products/licencia-office-365-familia-licencia-hasta-6-usuarios-1-ano?variant=43448694309014&amp;currency=COP&amp;utm_medium=product_sync&amp;utm_source=google&amp;utm_content=sag_organic&amp;utm_campaign=sag_organic&amp;gad_source=1&amp;gclid=Cj0KCQjwlZixBhCoARIsAIC745CptyjO5Ds0ww1IbvyyUK99GfgrX6w6CRe8KGq8G70QfXTTKyTxZOwaAjsZEALw_wcB</t>
  </si>
  <si>
    <t xml:space="preserve">Microsoft 365 Familia                                      -  Para una a seis personas
-Inicia sesión en cinco dispositivos simultáneamente
-Úsalo en PC, Mac, teléfonos y tabletas
-Up to 6 TB of secure cloud storage 
-Aplicaciones con características exclusivas y acceso sin conexión
-Seguridad para los datos y los dispositivos
-Correo electrónico seguro sin anuncios
</t>
  </si>
  <si>
    <t>https://www.alkosto.com/marcas/microsoft/office-365/c/office-365?fuente=google&amp;medio=cpc&amp;campaign=AK_COL_DSA_PEF_CPC_CT_AON_COMP_TLP_Computadores-Category-AON_PAC&amp;keyword=&amp;gad_source=1&amp;gclid=Cj0KCQjwlZixBhCoARIsAIC745C_7Es8Ca2J1Cz3vzP7MNNqF9gA_ig4u8sYAy_4VZAKlDdfVCrUgnQaAtKsEALw_wcB</t>
  </si>
  <si>
    <t>Microsoft 365 Familia                                      -  Para una a seis personas
-Ini
cia sesión en cinco dispositivos simultáneamente
-Úsalo en PC, Mac, teléfonos y tabletas
-Up to 6 TB of secure cloud storage 
-Aplicaciones con características exclusivas y acceso sin conexión
-Seguridad para los datos y los dispositivos
-Correo electrónico seguro sin anuncios</t>
  </si>
  <si>
    <t>contado por transferencia paypal</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</si>
  <si>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</si>
  <si>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</si>
  <si>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</si>
  <si>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</si>
  <si>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</si>
  <si>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</si>
  <si>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</si>
  <si>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</si>
  <si>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</si>
  <si>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</si>
  <si>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Hp</t>
  </si>
  <si>
    <r>
      <rPr>
        <rFont val="Trebuchet MS"/>
        <sz val="10.0"/>
      </rPr>
      <t xml:space="preserve">NIT 900.499.362-8. Calle 99 #14-49 Piso 9, Bogotá, Colombia                </t>
    </r>
    <r>
      <rPr>
        <rFont val="Trebuchet MS"/>
        <color rgb="FF1155CC"/>
        <sz val="10.0"/>
        <u/>
      </rPr>
      <t>https://www.falabella.com.co/falabella-co/product/72859709/Teclado-Inalambrico-HP-USB-220-(805T2AA)/72859709</t>
    </r>
    <r>
      <rPr>
        <rFont val="Trebuchet MS"/>
        <sz val="10.0"/>
      </rPr>
      <t xml:space="preserve"> </t>
    </r>
  </si>
  <si>
    <t>Teclado Inalámbrico HP USB 220 (805T2AA)</t>
  </si>
  <si>
    <t xml:space="preserve">contado </t>
  </si>
  <si>
    <t>marca-hp    conexion-usb   inalambrico</t>
  </si>
  <si>
    <t>Genius</t>
  </si>
  <si>
    <r>
      <rPr>
        <rFont val="Arial"/>
        <color rgb="FF000000"/>
        <sz val="10.0"/>
      </rPr>
      <t xml:space="preserve">Cra 20 #14 - 17 sur · 305 4829109                         </t>
    </r>
    <r>
      <rPr>
        <rFont val="Arial"/>
        <color rgb="FF1155CC"/>
        <sz val="10.0"/>
        <u/>
      </rPr>
      <t>https://www.exito.com/teclado-genius-usb-smart-kb100-negro-con-letra-n-100052662-mp/p</t>
    </r>
    <r>
      <rPr>
        <rFont val="Arial"/>
        <color rgb="FF000000"/>
        <sz val="10.0"/>
      </rPr>
      <t xml:space="preserve">    </t>
    </r>
  </si>
  <si>
    <t xml:space="preserve">Teclado Genius Usb Smart Kb 100 Negro Con Letra Ñ
</t>
  </si>
  <si>
    <t>Producto nuevo, empacado y sellado en fábrica, original y en su respectiva caja
Con métodos de acceso preconstruidos para iniciar aplicaciones, acceder a documentos, invocar el navegador para visitar URLs, emoticonos frecuentes o códigos de tecla estándar.</t>
  </si>
  <si>
    <t>ESENSES</t>
  </si>
  <si>
    <r>
      <rPr>
        <rFont val="Trebuchet MS"/>
        <sz val="10.0"/>
      </rPr>
      <t xml:space="preserve">Servicio al cliente: (601) 407 3033
Venta Telefónica: (601) 3649734                                    </t>
    </r>
    <r>
      <rPr>
        <rFont val="Trebuchet MS"/>
        <color rgb="FF1155CC"/>
        <sz val="10.0"/>
        <u/>
      </rPr>
      <t>https://www.alkosto.com/teclado-esenses-inalambrico-negro/p/7707278177542</t>
    </r>
    <r>
      <rPr>
        <rFont val="Trebuchet MS"/>
        <sz val="10.0"/>
      </rPr>
      <t xml:space="preserve"> </t>
    </r>
  </si>
  <si>
    <t>Teclado ESENSES Inalambrico Negro</t>
  </si>
  <si>
    <t>El teclado inalámbrico ESENSES WKB-207 negro es el perfecto compañero de tu computador, facilita su uso, es suave y con rápida respuesta de tecleo. Te da comodidad y confort al momento de la escritura al redactar documentos, navegar y hacer búsquedas por internet, sin cables para una mejor organización de tu lugar de trabajo.</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</si>
  <si>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</si>
  <si>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</si>
  <si>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</si>
  <si>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</si>
  <si>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</si>
  <si>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</si>
  <si>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</si>
  <si>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</si>
  <si>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</si>
  <si>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</si>
  <si>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https://acortar.link/bwm91u</t>
  </si>
  <si>
    <t>Mouse Lenovo 00PH133 Essential Black</t>
  </si>
  <si>
    <t>Utiliza cable. Posee rueda de desplazamiento.
Con sensor óptico.
Resolución de 1600dpi.</t>
  </si>
  <si>
    <t>https://www.exito.com/mouse-optico-alambrico-esenses-om-20-637800/p</t>
  </si>
  <si>
    <t>Mouse Alambrico M110 ESENSES OM20</t>
  </si>
  <si>
    <t>Referencia
OM-20</t>
  </si>
  <si>
    <t>https://www.alkosto.com/mouse-hp-alambrico-optico-100-negro/p/193905461370</t>
  </si>
  <si>
    <t>Mouse HP Alámbrico Óptico 100 Negro</t>
  </si>
  <si>
    <t>Sensor óptico de 1600 DPI para mayor velocidad
Conectividad USB para instalar y usar rápidamente
Diseño ambidiestro para la comodidad de todos
Diseño pensado en la forma natural de la mano</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</si>
  <si>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</si>
  <si>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</si>
  <si>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</si>
  <si>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</si>
  <si>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</si>
  <si>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</si>
  <si>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</si>
  <si>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</si>
  <si>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</si>
  <si>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</si>
  <si>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movistar</t>
  </si>
  <si>
    <r>
      <rPr>
        <rFont val="Trebuchet MS"/>
        <sz val="10.0"/>
      </rPr>
      <t xml:space="preserve">Ventas 01 8000 911 008
Atención 01 8000 930 930 </t>
    </r>
    <r>
      <rPr>
        <rFont val="Trebuchet MS"/>
        <color rgb="FF1155CC"/>
        <sz val="10.0"/>
        <u/>
      </rPr>
      <t>https://n9.cl/u2pa8</t>
    </r>
  </si>
  <si>
    <t>500 mb de internet</t>
  </si>
  <si>
    <t>contado por transferencia de pago a bancolombia o nequi</t>
  </si>
  <si>
    <t xml:space="preserve">500 Mbps / Velocidad de Bajada
500 Mbps / Velocidad de Subida  </t>
  </si>
  <si>
    <t xml:space="preserve"> ETB</t>
  </si>
  <si>
    <r>
      <rPr>
        <rFont val="Arial"/>
        <color rgb="FF000000"/>
        <sz val="10.0"/>
      </rPr>
      <t xml:space="preserve">Línea de ventas (Servicios Hogares y MiPymes)
Clientes Bogotá y Cundinamarca:
601 371400 </t>
    </r>
    <r>
      <rPr>
        <rFont val="Arial"/>
        <color rgb="FF1155CC"/>
        <sz val="10.0"/>
        <u/>
      </rPr>
      <t>https://n9.cl/adaws</t>
    </r>
  </si>
  <si>
    <t xml:space="preserve">  500 Mb
DE INTERNET </t>
  </si>
  <si>
    <t xml:space="preserve">500 Mbps / Velocidad de Bajada
500 Mbps / Velocidad de Subida     </t>
  </si>
  <si>
    <t>claro</t>
  </si>
  <si>
    <r>
      <rPr>
        <rFont val="Trebuchet MS"/>
        <color rgb="FF000000"/>
        <sz val="10.0"/>
        <u/>
      </rPr>
      <t xml:space="preserve"> Bogotá 601 7488888 / Nacional 018000 180456  </t>
    </r>
    <r>
      <rPr>
        <rFont val="Trebuchet MS"/>
        <color rgb="FF0000FF"/>
        <sz val="10.0"/>
        <u/>
      </rPr>
      <t xml:space="preserve">     https://clarosoluciones.com/soluciones?tsource=negocios_bogota_internet_dedicado_generico_16288601&amp;zone=bogota&amp;gad_source=1&amp;gclid=Cj0KCQjwlZixBhCoARIsAIC745D3ejnb73f8GJo7xblAqpvkX9e3bkbRglHGXEK4XVgFiPEOzdwCMEQaAmepEALw_wcB</t>
    </r>
  </si>
  <si>
    <t>500 mb  de internet</t>
  </si>
  <si>
    <t>internet 550 megas                 seguridad 10 equipos             microsft exchanges(10 licencias)</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</si>
  <si>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</si>
  <si>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</si>
  <si>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</si>
  <si>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</si>
  <si>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</si>
  <si>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</si>
  <si>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</si>
  <si>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</si>
  <si>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</si>
  <si>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</si>
  <si>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MONGO DB</t>
  </si>
  <si>
    <r>
      <rPr>
        <rFont val="Trebuchet MS"/>
        <sz val="10.0"/>
      </rPr>
      <t xml:space="preserve">YouTube:Mongo DB
TwitchTwitch:Mongo DB
Facebook:Mongo DB                                   </t>
    </r>
    <r>
      <rPr>
        <rFont val="Trebuchet MS"/>
        <color rgb="FF1155CC"/>
        <sz val="10.0"/>
        <u/>
      </rPr>
      <t>https://www.mongodb.com/es/pricing</t>
    </r>
  </si>
  <si>
    <t>10 GB a 4 TB de almacenamiento
De 2 GB a 768 GB de RAM
Aislamiento de red y controles de acceso detallados
Opciones multirregión y multinube disponibles</t>
  </si>
  <si>
    <t>transferencia de pago</t>
  </si>
  <si>
    <t>Para aplicaciones de producción con requisitos de carga de trabajo sofisticados. Controles de configuración avanzada.</t>
  </si>
  <si>
    <t xml:space="preserve">Scaleway </t>
  </si>
  <si>
    <r>
      <rPr>
        <color rgb="FF000000"/>
        <u/>
      </rPr>
      <t>https://www.scaleway.com/en/</t>
    </r>
    <r>
      <rPr>
        <color rgb="FF000000"/>
        <u/>
      </rPr>
      <t xml:space="preserve">                      </t>
    </r>
    <r>
      <rPr>
        <color rgb="FF1155CC"/>
        <u/>
      </rPr>
      <t>https://www.joinsecret.com/es/scaleway</t>
    </r>
  </si>
  <si>
    <t>- Servidores en la nube alimentados por SSD
- Red de networking privada
- Almacenamiento escalable
- Redundancia geográfica
- Soporte dedicado
- Implantación de servidores ultrarrápida
- Integración sencilla de API</t>
  </si>
  <si>
    <t>Scaleway es una mejor solución basada en el porcentaje de reseñas positivas que mongoDB: 100 vs 99
Scaleway ofrece mejor relación calidad-precio que mongoDB: 4.9 vs 4.6
Scaleway tiene más funciones que mongoDB: 62 vs 28</t>
  </si>
  <si>
    <t>oracle</t>
  </si>
  <si>
    <r>
      <rPr>
        <rFont val="Arial"/>
        <sz val="8.0"/>
      </rPr>
      <t xml:space="preserve">Ventas: +57 60 1 611 6734   Oracle Colombia Calle 127 A No. 53A-45, Torre 2, Piso 9 Bogota, Colombia                            </t>
    </r>
    <r>
      <rPr>
        <rFont val="Arial"/>
        <color rgb="FF1155CC"/>
        <sz val="8.0"/>
        <u/>
      </rPr>
      <t>https://www.oracle.com/co/database/nosql/pricing/</t>
    </r>
  </si>
  <si>
    <t>Gestión de capacidad totalmente gestionada y sin esfuerzo sin crear algoritmos sofisticados de previsión de tráfico para aprovisionar las unidades de escritura y lectura pico o valle.
Ideal para supervisar y obtener toda la información sobre las cargas de trabajo de tabla NoSQL recién creadas antes de decidir qué modelo de asignación y precios resulta más eficaz.
Ahorra tiempo y esfuerzos sin crear modelos de patrones de carga de trabajo de cada aplicación para estimar el consumo de unidades de lectura y escritura.</t>
  </si>
  <si>
    <t>El modelo de facturación se basa en las capacidades de escritura y lectura que consumen tus aplicaciones.                      
Capacidad de almacenamiento en GB por mes*</t>
  </si>
  <si>
    <t>Configura una vez y deja la gestión de capacidad en manos de Oracle</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</si>
  <si>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</si>
  <si>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</si>
  <si>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</si>
  <si>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</si>
  <si>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</si>
  <si>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</si>
  <si>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</si>
  <si>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</si>
  <si>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</si>
  <si>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</si>
  <si>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Sublime text</t>
  </si>
  <si>
    <r>
      <rPr>
        <rFont val="Trebuchet MS"/>
        <sz val="10.0"/>
      </rPr>
      <t xml:space="preserve">twitter:Follow @sublimehq </t>
    </r>
    <r>
      <rPr>
        <rFont val="Trebuchet MS"/>
        <color rgb="FF1155CC"/>
        <sz val="10.0"/>
        <u/>
      </rPr>
      <t>https://www.sublimehq.com/store/text</t>
    </r>
  </si>
  <si>
    <t>Lenguajes compatibles: C++, Python, PHP, Rails y más
Plataformas compatibles: Windows, Linux, macOS
Ideal para: desarrolladores que necesitan un alto nivel de personalización y muchos atajos</t>
  </si>
  <si>
    <t>licencia de un año        Sublime Text es la mejor opción para un entorno de desarrollo completo, ya que agrupa código, marcado y prosa en una sola herramienta.</t>
  </si>
  <si>
    <t>Webstorm</t>
  </si>
  <si>
    <r>
      <rPr>
        <rFont val="Arial"/>
        <color rgb="FF000000"/>
        <sz val="10.0"/>
      </rPr>
      <t xml:space="preserve">correo: webmaster@jetbrains.com </t>
    </r>
    <r>
      <rPr>
        <rFont val="Arial"/>
        <color rgb="FF1155CC"/>
        <sz val="10.0"/>
        <u/>
      </rPr>
      <t>https://n9.cl/81eqn</t>
    </r>
  </si>
  <si>
    <t>Lenguajes compatibles: lenguajes de hojas de estilo como JavaScript y TypeScript
Plataformas compatibles: Windows, Linux y macOS
Ideal para: IDE de JavaScriptLenguajes compatibles: lenguajes de hojas de estilo como JavaScript y TypeScript
Plataformas compatibles: Windows, Linux y macOS
Ideal para: IDE de JavaScript</t>
  </si>
  <si>
    <t>231471,75</t>
  </si>
  <si>
    <t>licencia de un año      WebStorm es un IDE para el desarrollo de JavaScript.</t>
  </si>
  <si>
    <t>Visual estudio</t>
  </si>
  <si>
    <r>
      <rPr>
        <rFont val="Trebuchet MS"/>
        <sz val="10.0"/>
      </rPr>
      <t xml:space="preserve">Calle 92 # 11 – 51 Piso 10​
Bogotá
Colombia
Teléfono: (571) 326 4700
Línea de atención al cliente nacional: 018000931234 </t>
    </r>
    <r>
      <rPr>
        <rFont val="Trebuchet MS"/>
        <color rgb="FF1155CC"/>
        <sz val="10.0"/>
        <u/>
      </rPr>
      <t>https://visualstudio.microsoft.com/es/vs/pricing/?tab=business</t>
    </r>
  </si>
  <si>
    <t>VISUAL STUDIO CODE
Lenguajes compatibles: lenguajes de hojas de estilo como JavaScript y TypeScript
Plataformas compatibles: Windows, Linux y macOS
Ideal para: IDE de JavaScript</t>
  </si>
  <si>
    <t>176546,2</t>
  </si>
  <si>
    <t xml:space="preserve">Contado por transferencia de pago </t>
  </si>
  <si>
    <t>licencia de un mes         Suscripción de Professional
IDE de Visual Studio Professional
Azure DevOps (plan básico)</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</si>
  <si>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</si>
  <si>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</si>
  <si>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</si>
  <si>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</si>
  <si>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</si>
  <si>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</si>
  <si>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</si>
  <si>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</si>
  <si>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</si>
  <si>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</si>
  <si>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balsamiq</t>
  </si>
  <si>
    <r>
      <rPr>
        <rFont val="Trebuchet MS"/>
        <sz val="10.0"/>
      </rPr>
      <t xml:space="preserve">Balsamiq Studios/Atención al cliente
+1 415-367-3531 </t>
    </r>
    <r>
      <rPr>
        <rFont val="Trebuchet MS"/>
        <color rgb="FF1155CC"/>
        <sz val="10.0"/>
        <u/>
      </rPr>
      <t>https://balsamiq.com/buy/</t>
    </r>
    <r>
      <rPr>
        <rFont val="Trebuchet MS"/>
        <sz val="10.0"/>
      </rPr>
      <t xml:space="preserve"> </t>
    </r>
  </si>
  <si>
    <t>Suscripcion para 20 proyectos 
Adecuado para la mayoría de empresas y equipos .</t>
  </si>
  <si>
    <t>Nuestro plan más popular.</t>
  </si>
  <si>
    <t>placeit</t>
  </si>
  <si>
    <t>https://placeit.net/</t>
  </si>
  <si>
    <t>mockups</t>
  </si>
  <si>
    <t>Muestra tus últimos diseños en una plantilla de diseño de playera. Obtén más descargas de tu app con iPhone Mockups o alcanza a los bestsellers con nuestras plantillas de portadas de libros. Placeit tiene justo los mockups que necesitas.</t>
  </si>
  <si>
    <t>envato elements</t>
  </si>
  <si>
    <t>https://elements.envato.com/es/pricing</t>
  </si>
  <si>
    <t>diseños de mockups</t>
  </si>
  <si>
    <t>16,50 USs</t>
  </si>
  <si>
    <t>Millones de recursos creativos
Descargas ilimitadas
Licencias comerciales simples
Cancela la suscripción en cualquier momento</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</si>
  <si>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</si>
  <si>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</si>
  <si>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</si>
  <si>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</si>
  <si>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</si>
  <si>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</si>
  <si>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</si>
  <si>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</si>
  <si>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</si>
  <si>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</si>
  <si>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Norton</t>
  </si>
  <si>
    <t>https://co.norton.com/products?SID=pzcum2mpkf.2&amp;cjid=8950379&amp;clickid=0d39aa5400ea11ef838c1dd70a82b82d&amp;af_sub4=aff&amp;af_sub5=CJ&amp;c=CJ&amp;cjevent=0d39aa5400ea11ef838c1dd70a82b82d</t>
  </si>
  <si>
    <t>5 equipos PC, Mac, tablets o teléfonos
Protección contra virus, software malicioso, ransomware y hackeos
Promesa de Protección contra Virus, 100 % garantizada2</t>
  </si>
  <si>
    <t>Copia de seguridad en la nube para PC con 50 GB disponibles‡‡,4
Administrador de contraseñas
Conexión VPN a Internet
Dark Web Monitoring§</t>
  </si>
  <si>
    <t>McAfee</t>
  </si>
  <si>
    <t>https://www.mcafee.com/consumer/es-co/landing-page/direct/aff/mtp-family/desktop/mcafee-total-protection.html?affid=1494&amp;pkg_id=535&amp;culture=es-co&amp;SID=pzcum2mpkf.3&amp;cjevent=0cfcd8f200ea11ef817303a60a82b832&amp;csrc=cj&amp;csrcl2=Webselenese+Ltd&amp;ccoe=direct&amp;ccoel2=am&amp;CID=242013&amp;PID=8950379&amp;ccstype=partnerlinks_0cfcd8f200ea11ef817303a60a82b832&amp;prgt=a</t>
  </si>
  <si>
    <t>5 Dispositivos
Suscripción de 1 año Antivirus galardonado
Firewall
Administrador de contraseñas</t>
  </si>
  <si>
    <t>Supervisión de identidad
Expertos en seguridad en línea
Protección web</t>
  </si>
  <si>
    <t>Avast</t>
  </si>
  <si>
    <t>https://www.avast.com/es-co/lp-aff-consumer-business-store-page?utm_medium=affiliate&amp;utm_source=commissionjunction&amp;utm_campaign=8950379&amp;utm_content=15294783&amp;couponfield=yes&amp;cjevent=a78f6f315b768c3de259b20f090a68f407ecd1e31f21f7f67&amp;trafficSource=affiliate&amp;partnerid=8950379&amp;programtype=CJ&amp;clickID=0d26e5a300ea11ef838c1dd70a82b82d&amp;cjid=8950379#pc</t>
  </si>
  <si>
    <t>10 Dispositivos</t>
  </si>
  <si>
    <t>Garantía de reembolso de 30 días</t>
  </si>
  <si>
    <t>,</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</si>
  <si>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</si>
  <si>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</si>
  <si>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</si>
  <si>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</si>
  <si>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</si>
  <si>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</si>
  <si>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</si>
  <si>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</si>
  <si>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</si>
  <si>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</si>
  <si>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 xml:space="preserve">El server </t>
  </si>
  <si>
    <t>123456789012
agFFSADGHFJ</t>
  </si>
  <si>
    <t>Servr hp de 64 ram procesaor sgfdjfjfjk</t>
  </si>
  <si>
    <t>100 dola</t>
  </si>
  <si>
    <t>suisddodfjkd</t>
  </si>
  <si>
    <t>Pajarito</t>
  </si>
  <si>
    <t>12783293
hdhdhfdhdfh</t>
  </si>
  <si>
    <t>setevrrñ{f</t>
  </si>
  <si>
    <t>100 E</t>
  </si>
  <si>
    <t>2500 e</t>
  </si>
  <si>
    <t>sjjdjjffj</t>
  </si>
  <si>
    <t>compu swervri</t>
  </si>
  <si>
    <t>fgshdajkjbkn.g</t>
  </si>
  <si>
    <t>tsydfgk</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</si>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</sst>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34">
    <font>
      <sz val="10.0"/>
      <color rgb="FF000000"/>
      <name val="Arial"/>
      <scheme val="minor"/>
    </font>
    <font>
      <b/>
      <sz val="12.0"/>
      <color theme="1"/>
      <name val="Arial"/>
    </font>
    <font/>
    <font>
      <b/>
      <sz val="10.0"/>
      <color theme="1"/>
      <name val="Arial"/>
    </font>
    <font>
      <b/>
      <sz val="10.0"/>
      <color theme="1"/>
      <name val="Trebuchet MS"/>
    </font>
    <font>
      <b/>
      <u/>
      <sz val="10.0"/>
      <color theme="1"/>
      <name val="Trebuchet MS"/>
    </font>
    <font>
      <i/>
      <sz val="10.0"/>
      <color theme="1"/>
      <name val="Arial"/>
    </font>
    <font>
      <sz val="10.0"/>
      <color theme="1"/>
      <name val="Trebuchet MS"/>
    </font>
    <font>
      <u/>
      <sz val="10.0"/>
      <color rgb="FF0000FF"/>
      <name val="Trebuchet MS"/>
    </font>
    <font>
      <color rgb="FF000000"/>
      <name val="Trebuchet MS"/>
    </font>
    <font>
      <u/>
      <sz val="10.0"/>
      <color rgb="FF0000FF"/>
      <name val="Trebuchet MS"/>
    </font>
    <font>
      <sz val="10.0"/>
      <color theme="1"/>
      <name val="Arial"/>
    </font>
    <font>
      <sz val="10.0"/>
      <color theme="1"/>
      <name val="Arial Narrow"/>
    </font>
    <font>
      <u/>
      <sz val="10.0"/>
      <color rgb="FF0000FF"/>
      <name val="Arial"/>
    </font>
    <font>
      <u/>
      <color rgb="FF000000"/>
      <name val="Trebuchet MS"/>
    </font>
    <font>
      <color theme="1"/>
      <name val="Arial"/>
    </font>
    <font>
      <sz val="10.0"/>
      <color rgb="FF231F20"/>
      <name val="Poppins"/>
    </font>
    <font>
      <sz val="11.0"/>
      <color rgb="FF231F20"/>
      <name val="Poppins"/>
    </font>
    <font>
      <u/>
      <sz val="10.0"/>
      <color rgb="FF000000"/>
      <name val="Arial"/>
    </font>
    <font>
      <u/>
      <color rgb="FF0000FF"/>
    </font>
    <font>
      <u/>
      <sz val="10.0"/>
      <color rgb="FF000000"/>
      <name val="Arial"/>
    </font>
    <font>
      <sz val="9.0"/>
      <color rgb="FF111111"/>
      <name val="Arial"/>
    </font>
    <font>
      <sz val="9.0"/>
      <color rgb="FF111111"/>
      <name val="Gdsherpa"/>
    </font>
    <font>
      <u/>
      <sz val="10.0"/>
      <color rgb="FF000000"/>
      <name val="Trebuchet MS"/>
    </font>
    <font>
      <u/>
      <color rgb="FF000000"/>
      <name val="Arial"/>
    </font>
    <font>
      <sz val="10.0"/>
      <color rgb="FF1F1F1F"/>
      <name val="Arial"/>
    </font>
    <font>
      <u/>
      <sz val="10.0"/>
      <color rgb="FF0000FF"/>
      <name val="Arial"/>
    </font>
    <font>
      <u/>
      <sz val="10.0"/>
      <color rgb="FF000000"/>
      <name val="Arial"/>
    </font>
    <font>
      <u/>
      <color rgb="FF000000"/>
    </font>
    <font>
      <u/>
      <sz val="8.0"/>
      <color rgb="FF0000FF"/>
      <name val="Arial"/>
    </font>
    <font>
      <color rgb="FF161513"/>
      <name val="Arial"/>
    </font>
    <font>
      <sz val="11.0"/>
      <color rgb="FF161513"/>
      <name val="Arial"/>
    </font>
    <font>
      <sz val="11.0"/>
      <color rgb="FF161513"/>
      <name val="OracleSansVF"/>
    </font>
    <font>
      <u/>
      <sz val="10.0"/>
      <color theme="10"/>
      <name val="Arial"/>
    </font>
  </fonts>
  <fills count="7">
    <fill>
      <patternFill patternType="none"/>
    </fill>
    <fill>
      <patternFill patternType="lightGray"/>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s>
  <borders count="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3" fontId="3" numFmtId="0" xfId="0" applyAlignment="1" applyBorder="1" applyFill="1" applyFont="1">
      <alignment horizontal="center" shrinkToFit="0" vertical="center" wrapText="1"/>
    </xf>
    <xf borderId="4" fillId="0" fontId="4" numFmtId="0" xfId="0" applyAlignment="1" applyBorder="1" applyFont="1">
      <alignment horizontal="center" shrinkToFit="0" vertical="center" wrapText="1"/>
    </xf>
    <xf borderId="4" fillId="4" fontId="5" numFmtId="0" xfId="0" applyAlignment="1" applyBorder="1" applyFill="1" applyFont="1">
      <alignment horizontal="center" shrinkToFit="0" vertical="center" wrapText="1"/>
    </xf>
    <xf borderId="5" fillId="5" fontId="3" numFmtId="0" xfId="0" applyAlignment="1" applyBorder="1" applyFill="1" applyFont="1">
      <alignment horizontal="center" shrinkToFit="0" vertical="center" wrapText="1"/>
    </xf>
    <xf borderId="4" fillId="2" fontId="4" numFmtId="0" xfId="0" applyAlignment="1" applyBorder="1" applyFont="1">
      <alignment horizontal="center" shrinkToFit="0" vertical="center" wrapText="1"/>
    </xf>
    <xf borderId="0" fillId="0" fontId="6" numFmtId="0" xfId="0" applyAlignment="1" applyFont="1">
      <alignment horizontal="center" shrinkToFit="0" vertical="center" wrapText="0"/>
    </xf>
    <xf borderId="4" fillId="3" fontId="3" numFmtId="0" xfId="0" applyAlignment="1" applyBorder="1" applyFont="1">
      <alignment horizontal="center" shrinkToFit="0" vertical="center" wrapText="0"/>
    </xf>
    <xf borderId="4" fillId="0" fontId="7" numFmtId="0" xfId="0" applyAlignment="1" applyBorder="1" applyFont="1">
      <alignment horizontal="center" shrinkToFit="0" vertical="top" wrapText="1"/>
    </xf>
    <xf borderId="4" fillId="0" fontId="8" numFmtId="0" xfId="0" applyAlignment="1" applyBorder="1" applyFont="1">
      <alignment horizontal="left" shrinkToFit="0" vertical="top" wrapText="1"/>
    </xf>
    <xf borderId="0" fillId="6" fontId="9" numFmtId="164" xfId="0" applyAlignment="1" applyFill="1" applyFont="1" applyNumberFormat="1">
      <alignment horizontal="center" vertical="top"/>
    </xf>
    <xf borderId="4" fillId="0" fontId="7" numFmtId="164" xfId="0" applyAlignment="1" applyBorder="1" applyFont="1" applyNumberFormat="1">
      <alignment horizontal="center" shrinkToFit="0" vertical="top" wrapText="1"/>
    </xf>
    <xf borderId="4" fillId="0" fontId="10" numFmtId="0" xfId="0" applyAlignment="1" applyBorder="1" applyFont="1">
      <alignment horizontal="center" shrinkToFit="0" vertical="top" wrapText="1"/>
    </xf>
    <xf borderId="4" fillId="0" fontId="7" numFmtId="0" xfId="0" applyAlignment="1" applyBorder="1" applyFont="1">
      <alignment horizontal="left" shrinkToFit="0" vertical="top" wrapText="1"/>
    </xf>
    <xf borderId="0" fillId="6" fontId="9" numFmtId="0" xfId="0" applyAlignment="1" applyFont="1">
      <alignment horizontal="left"/>
    </xf>
    <xf borderId="4" fillId="0" fontId="11" numFmtId="0" xfId="0" applyAlignment="1" applyBorder="1" applyFont="1">
      <alignment shrinkToFit="0" vertical="bottom" wrapText="0"/>
    </xf>
    <xf borderId="1" fillId="0" fontId="3" numFmtId="0" xfId="0" applyAlignment="1" applyBorder="1" applyFont="1">
      <alignment horizontal="left" shrinkToFit="0" vertical="center" wrapText="1"/>
    </xf>
    <xf borderId="0" fillId="0" fontId="12" numFmtId="0" xfId="0" applyAlignment="1" applyFont="1">
      <alignment horizontal="center" shrinkToFit="0" vertical="center" wrapText="1"/>
    </xf>
    <xf borderId="0" fillId="0" fontId="11" numFmtId="0" xfId="0" applyAlignment="1" applyFont="1">
      <alignment shrinkToFit="0" vertical="bottom" wrapText="0"/>
    </xf>
    <xf borderId="4" fillId="0" fontId="13" numFmtId="0" xfId="0" applyAlignment="1" applyBorder="1" applyFont="1">
      <alignment horizontal="center" shrinkToFit="0" vertical="top" wrapText="1"/>
    </xf>
    <xf borderId="0" fillId="6" fontId="14" numFmtId="0" xfId="0" applyAlignment="1" applyFont="1">
      <alignment horizontal="center" shrinkToFit="0" vertical="top" wrapText="1"/>
    </xf>
    <xf borderId="0" fillId="0" fontId="15" numFmtId="164" xfId="0" applyAlignment="1" applyFont="1" applyNumberFormat="1">
      <alignment horizontal="center" vertical="top"/>
    </xf>
    <xf borderId="0" fillId="0" fontId="16" numFmtId="164" xfId="0" applyAlignment="1" applyFont="1" applyNumberFormat="1">
      <alignment horizontal="left" vertical="top"/>
    </xf>
    <xf borderId="0" fillId="0" fontId="17" numFmtId="164" xfId="0" applyAlignment="1" applyFont="1" applyNumberFormat="1">
      <alignment horizontal="left" vertical="top"/>
    </xf>
    <xf borderId="4" fillId="0" fontId="18" numFmtId="0" xfId="0" applyAlignment="1" applyBorder="1" applyFont="1">
      <alignment horizontal="center" shrinkToFit="0" vertical="top" wrapText="1"/>
    </xf>
    <xf borderId="0" fillId="0" fontId="19" numFmtId="0" xfId="0" applyAlignment="1" applyFont="1">
      <alignment horizontal="left" shrinkToFit="0" vertical="top" wrapText="1"/>
    </xf>
    <xf borderId="4" fillId="0" fontId="7" numFmtId="2" xfId="0" applyAlignment="1" applyBorder="1" applyFont="1" applyNumberFormat="1">
      <alignment horizontal="center" shrinkToFit="0" vertical="top" wrapText="1"/>
    </xf>
    <xf borderId="4" fillId="0" fontId="7" numFmtId="3" xfId="0" applyAlignment="1" applyBorder="1" applyFont="1" applyNumberFormat="1">
      <alignment horizontal="center" shrinkToFit="0" vertical="top" wrapText="1"/>
    </xf>
    <xf borderId="4" fillId="6" fontId="9" numFmtId="0" xfId="0" applyAlignment="1" applyBorder="1" applyFont="1">
      <alignment horizontal="left" shrinkToFit="0" vertical="top" wrapText="1"/>
    </xf>
    <xf borderId="4" fillId="6" fontId="20" numFmtId="0" xfId="0" applyAlignment="1" applyBorder="1" applyFont="1">
      <alignment horizontal="left" shrinkToFit="0" vertical="top" wrapText="1"/>
    </xf>
    <xf borderId="4" fillId="0" fontId="21" numFmtId="0" xfId="0" applyAlignment="1" applyBorder="1" applyFont="1">
      <alignment shrinkToFit="0" vertical="top" wrapText="1"/>
    </xf>
    <xf borderId="4" fillId="0" fontId="7" numFmtId="4" xfId="0" applyAlignment="1" applyBorder="1" applyFont="1" applyNumberFormat="1">
      <alignment horizontal="center" shrinkToFit="0" vertical="top" wrapText="1"/>
    </xf>
    <xf borderId="0" fillId="6" fontId="9" numFmtId="2" xfId="0" applyAlignment="1" applyFont="1" applyNumberFormat="1">
      <alignment horizontal="center" vertical="top"/>
    </xf>
    <xf borderId="0" fillId="0" fontId="22" numFmtId="0" xfId="0" applyFont="1"/>
    <xf borderId="4" fillId="0" fontId="23" numFmtId="0" xfId="0" applyAlignment="1" applyBorder="1" applyFont="1">
      <alignment horizontal="center" shrinkToFit="0" vertical="top" wrapText="1"/>
    </xf>
    <xf borderId="4" fillId="6" fontId="9" numFmtId="0" xfId="0" applyAlignment="1" applyBorder="1" applyFont="1">
      <alignment horizontal="center" shrinkToFit="0" vertical="top" wrapText="1"/>
    </xf>
    <xf borderId="0" fillId="6" fontId="24" numFmtId="0" xfId="0" applyAlignment="1" applyFont="1">
      <alignment horizontal="left" shrinkToFit="0" wrapText="1"/>
    </xf>
    <xf borderId="4" fillId="6" fontId="25" numFmtId="2" xfId="0" applyAlignment="1" applyBorder="1" applyFont="1" applyNumberFormat="1">
      <alignment horizontal="center" shrinkToFit="0" vertical="top" wrapText="1"/>
    </xf>
    <xf borderId="0" fillId="0" fontId="15" numFmtId="0" xfId="0" applyFont="1"/>
    <xf borderId="4" fillId="0" fontId="26" numFmtId="0" xfId="0" applyAlignment="1" applyBorder="1" applyFont="1">
      <alignment horizontal="left" shrinkToFit="0" vertical="top" wrapText="1"/>
    </xf>
    <xf borderId="0" fillId="6" fontId="9" numFmtId="3" xfId="0" applyAlignment="1" applyFont="1" applyNumberFormat="1">
      <alignment horizontal="center" vertical="top"/>
    </xf>
    <xf borderId="0" fillId="6" fontId="9" numFmtId="0" xfId="0" applyAlignment="1" applyFont="1">
      <alignment horizontal="left" shrinkToFit="0" wrapText="1"/>
    </xf>
    <xf borderId="0" fillId="0" fontId="15" numFmtId="2" xfId="0" applyFont="1" applyNumberFormat="1"/>
    <xf borderId="0" fillId="0" fontId="15" numFmtId="3" xfId="0" applyFont="1" applyNumberFormat="1"/>
    <xf borderId="4" fillId="0" fontId="27" numFmtId="0" xfId="0" applyAlignment="1" applyBorder="1" applyFont="1">
      <alignment horizontal="left" shrinkToFit="0" vertical="top" wrapText="1"/>
    </xf>
    <xf borderId="4" fillId="0" fontId="7" numFmtId="165" xfId="0" applyAlignment="1" applyBorder="1" applyFont="1" applyNumberFormat="1">
      <alignment horizontal="center" shrinkToFit="0" vertical="top" wrapText="1"/>
    </xf>
    <xf borderId="0" fillId="0" fontId="28" numFmtId="0" xfId="0" applyAlignment="1" applyFont="1">
      <alignment shrinkToFit="0" vertical="top" wrapText="1"/>
    </xf>
    <xf borderId="4" fillId="0" fontId="7" numFmtId="2" xfId="0" applyAlignment="1" applyBorder="1" applyFont="1" applyNumberFormat="1">
      <alignment horizontal="left" shrinkToFit="0" vertical="top" wrapText="1"/>
    </xf>
    <xf borderId="4" fillId="0" fontId="29" numFmtId="0" xfId="0" applyAlignment="1" applyBorder="1" applyFont="1">
      <alignment horizontal="left" shrinkToFit="0" vertical="top" wrapText="1"/>
    </xf>
    <xf borderId="4" fillId="0" fontId="15" numFmtId="0" xfId="0" applyAlignment="1" applyBorder="1" applyFont="1">
      <alignment shrinkToFit="0" wrapText="1"/>
    </xf>
    <xf borderId="4" fillId="0" fontId="7" numFmtId="164" xfId="0" applyAlignment="1" applyBorder="1" applyFont="1" applyNumberFormat="1">
      <alignment horizontal="left" shrinkToFit="0" vertical="top" wrapText="1"/>
    </xf>
    <xf borderId="0" fillId="0" fontId="30" numFmtId="2" xfId="0" applyAlignment="1" applyFont="1" applyNumberFormat="1">
      <alignment horizontal="center" vertical="top"/>
    </xf>
    <xf borderId="0" fillId="0" fontId="30" numFmtId="2" xfId="0" applyAlignment="1" applyFont="1" applyNumberFormat="1">
      <alignment vertical="top"/>
    </xf>
    <xf borderId="0" fillId="0" fontId="31" numFmtId="0" xfId="0" applyAlignment="1" applyFont="1">
      <alignment shrinkToFit="0" vertical="top" wrapText="1"/>
    </xf>
    <xf borderId="0" fillId="0" fontId="32" numFmtId="0" xfId="0" applyAlignment="1" applyFont="1">
      <alignment shrinkToFit="0" wrapText="1"/>
    </xf>
    <xf borderId="0" fillId="0" fontId="15" numFmtId="0" xfId="0" applyAlignment="1" applyFont="1">
      <alignment shrinkToFit="0" wrapText="1"/>
    </xf>
    <xf borderId="4" fillId="0" fontId="7" numFmtId="0" xfId="0" applyAlignment="1" applyBorder="1" applyFont="1">
      <alignment horizontal="left" readingOrder="0" shrinkToFit="0" vertical="top" wrapText="1"/>
    </xf>
    <xf borderId="4" fillId="0" fontId="15" numFmtId="3" xfId="0" applyAlignment="1" applyBorder="1" applyFont="1" applyNumberFormat="1">
      <alignment horizontal="center" vertical="top"/>
    </xf>
    <xf borderId="4" fillId="0" fontId="7" numFmtId="3" xfId="0" applyAlignment="1" applyBorder="1" applyFont="1" applyNumberFormat="1">
      <alignment horizontal="center" readingOrder="0" shrinkToFit="0" vertical="top" wrapText="1"/>
    </xf>
    <xf borderId="4" fillId="0" fontId="15" numFmtId="4" xfId="0" applyAlignment="1" applyBorder="1" applyFont="1" applyNumberFormat="1">
      <alignment horizontal="center" vertical="top"/>
    </xf>
    <xf borderId="4" fillId="0" fontId="7" numFmtId="3" xfId="0" applyAlignment="1" applyBorder="1" applyFont="1" applyNumberFormat="1">
      <alignment horizontal="left" shrinkToFit="0" vertical="top" wrapText="1"/>
    </xf>
    <xf borderId="4" fillId="0" fontId="33"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customschemas.google.com/relationships/workbookmetadata" Target="metadata"/><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rticulo.mercadolibre.com.co/MCO-999418729-torre-cpu-gamer-ryzen-7-5700g-vega-8-1tb-32gb-pc-_JM" TargetMode="External"/><Relationship Id="rId2" Type="http://schemas.openxmlformats.org/officeDocument/2006/relationships/hyperlink" Target="https://www.equimport1000.com/MCO-595980430-torre-cpu-gamer-ryzen-3-3200g-vega-8-1tb-16gb-pc-_JM" TargetMode="External"/><Relationship Id="rId3" Type="http://schemas.openxmlformats.org/officeDocument/2006/relationships/hyperlink" Target="http://teratech.com/" TargetMode="External"/><Relationship Id="rId4" Type="http://schemas.openxmlformats.org/officeDocument/2006/relationships/hyperlink" Target="https://teratech.com.co/tienda/pc-gamer-flow-gs/"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mongodb.com/es/pricing" TargetMode="External"/><Relationship Id="rId2" Type="http://schemas.openxmlformats.org/officeDocument/2006/relationships/hyperlink" Target="https://www.scaleway.com/en/" TargetMode="External"/><Relationship Id="rId3" Type="http://schemas.openxmlformats.org/officeDocument/2006/relationships/hyperlink" Target="https://www.oracle.com/co/database/nosql/pricing/"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sublimehq.com/store/text" TargetMode="External"/><Relationship Id="rId2" Type="http://schemas.openxmlformats.org/officeDocument/2006/relationships/hyperlink" Target="https://n9.cl/81eqn" TargetMode="External"/><Relationship Id="rId3" Type="http://schemas.openxmlformats.org/officeDocument/2006/relationships/hyperlink" Target="https://visualstudio.microsoft.com/es/vs/pricing/?tab=business"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balsamiq.com/buy/" TargetMode="External"/><Relationship Id="rId2" Type="http://schemas.openxmlformats.org/officeDocument/2006/relationships/hyperlink" Target="https://placeit.net/" TargetMode="External"/><Relationship Id="rId3" Type="http://schemas.openxmlformats.org/officeDocument/2006/relationships/hyperlink" Target="https://elements.envato.com/es/pricing"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co.norton.com/products?SID=pzcum2mpkf.2&amp;cjid=8950379&amp;clickid=0d39aa5400ea11ef838c1dd70a82b82d&amp;af_sub4=aff&amp;af_sub5=CJ&amp;c=CJ&amp;cjevent=0d39aa5400ea11ef838c1dd70a82b82d" TargetMode="External"/><Relationship Id="rId2" Type="http://schemas.openxmlformats.org/officeDocument/2006/relationships/hyperlink" Target="https://www.mcafee.com/consumer/es-co/landing-page/direct/aff/mtp-family/desktop/mcafee-total-protection.html?affid=1494&amp;pkg_id=535&amp;culture=es-co&amp;SID=pzcum2mpkf.3&amp;cjevent=0cfcd8f200ea11ef817303a60a82b832&amp;csrc=cj&amp;csrcl2=Webselenese+Ltd&amp;ccoe=direct&amp;ccoel2=am&amp;CID=242013&amp;PID=8950379&amp;ccstype=partnerlinks_0cfcd8f200ea11ef817303a60a82b832&amp;prgt=a" TargetMode="External"/><Relationship Id="rId3" Type="http://schemas.openxmlformats.org/officeDocument/2006/relationships/hyperlink" Target="https://www.avast.com/es-co/lp-aff-consumer-business-store-page?utm_medium=affiliate&amp;utm_source=commissionjunction&amp;utm_campaign=8950379&amp;utm_content=15294783&amp;couponfield=yes&amp;cjevent=a78f6f315b768c3de259b20f090a68f407ecd1e31f21f7f67&amp;trafficSource=affiliate&amp;partnerid=8950379&amp;programtype=CJ&amp;clickID=0d26e5a300ea11ef838c1dd70a82b82d&amp;cjid=8950379"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alkosto.com/monitor-lg-gamer-24-pulgadas-24gn65r-negro/p/8806091985897" TargetMode="External"/><Relationship Id="rId2" Type="http://schemas.openxmlformats.org/officeDocument/2006/relationships/hyperlink" Target="https://www.exito.com/monitor-lg-24gn65r-24-fhd-1ms-hdmi-dp-144hz-ultragear-gamer-102482668-mp/p?idsku=102482668&amp;srsltid=AfmBOoocqQHgPkE05mt46GqT32PyHGAESTTAnyBUQJ3wUm-ENpfCbcuT2kA"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xito.com/computador-lenovo-ideapad-slim-5-intel-core-i7-10-nucleos-16-gb-ram-512-gb-ssd-3138175/p?idsku=3446423&amp;gad_source=1&amp;gclid=Cj0KCQjwlZixBhCoARIsAIC745Dh6C_uuKTzduRFcL2TQAO8UrbIr-9rGuNF47FwZRsNtougDNjPAqsaAr62EALw_wcB&amp;gclsrc=aw.ds" TargetMode="External"/><Relationship Id="rId2" Type="http://schemas.openxmlformats.org/officeDocument/2006/relationships/hyperlink" Target="https://www.falabella.com.co/falabella-co/product/120420028/Portatil-Lenovo-IdeaPad-Slim-5-Intel-Core-i7-16GB-1TB-14%E2%80%9D-Gris/120420029?kid=shopp0000030fc&amp;pid=Google_w2a&amp;gad_source=1&amp;gclid=Cj0KCQjwlZixBhCoARIsAIC745BfuJfblOdsKpeB94JO-9DGMWEZxGjll_vtW_oj5GU30M1pcpoj2sQaAnz7EALw_wcB" TargetMode="External"/><Relationship Id="rId3" Type="http://schemas.openxmlformats.org/officeDocument/2006/relationships/hyperlink" Target="https://www.alkosto.com/computador-portatil-lenovo-16-pulgadas-ideapad-slim-5-intel-core-i7-ram-16gb-disco-ssd-512gb-azul/p/196804767444?fuente=google&amp;medio=cpc&amp;campaign=AK_COL_MAX_PEF_CPC_AON_COMP_Lenovo_Oct19_EXP_OCT&amp;keyword=&amp;gad_source=1&amp;gclid=Cj0KCQjwlZixBhCoARIsAIC745BG7ibrQOh0lDsXFvujz_BYanDcR6VfmqIYmWGUpVWHuV6UbFrsxFsaAslBEALw_wcB"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latinoamericahosting.com.co/?gad_source=1&amp;gclid=Cj0KCQjwlZixBhCoARIsAIC745CKhM7mdb3z19253A4CPWfHwqfrlEGpizYB9QKqV3qrQNuSj4LXfvYaAqXFEALw_wcB" TargetMode="External"/><Relationship Id="rId2" Type="http://schemas.openxmlformats.org/officeDocument/2006/relationships/hyperlink" Target="https://www.godaddy.com/es/offers/hosting?isc=cohosgon1&amp;currencyType=COP&amp;countryview=1&amp;cdtl=c_19915533298.g_148413459355.k_kwd-302853133.a_652983093049.d_c.ctv_g&amp;bnb=b&amp;gad_source=1&amp;gclid=Cj0KCQjwlZixBhCoARIsAIC745ANSshU5NmnjVTw6v7FJDKFL7x-z_vzYIRg4ZYJl_RLdPuU_qVyZzwaAuDeEALw_wcB" TargetMode="External"/><Relationship Id="rId3" Type="http://schemas.openxmlformats.org/officeDocument/2006/relationships/hyperlink" Target="https://www.colombiahosting.com.co/?utm_source=google&amp;utm_medium=cpc&amp;utm_campaign=50344187&amp;utm_content=1530106097&amp;utm_term=colombia%20hosting&amp;gad_source=1&amp;gclid=CjwKCAjwuJ2xBhA3EiwAMVjkVNci_Xejmphwnukgj9bwchoCQ221B70XVy9dJwELMku9tCLX5nhjdxoCnxgQAvD_BwE"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hostinger.co/comprar-dominio" TargetMode="External"/><Relationship Id="rId2" Type="http://schemas.openxmlformats.org/officeDocument/2006/relationships/hyperlink" Target="https://www.latinoamericahosting.com.co/dominios/"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n9.cl/cfstzi" TargetMode="External"/><Relationship Id="rId2" Type="http://schemas.openxmlformats.org/officeDocument/2006/relationships/hyperlink" Target="https://mac-center.com/products/licencia-office-365-familia-licencia-hasta-6-usuarios-1-ano?variant=43448694309014&amp;currency=COP&amp;utm_medium=product_sync&amp;utm_source=google&amp;utm_content=sag_organic&amp;utm_campaign=sag_organic&amp;gad_source=1&amp;gclid=Cj0KCQjwlZixBhCoARIsAIC745CptyjO5Ds0ww1IbvyyUK99GfgrX6w6CRe8KGq8G70QfXTTKyTxZOwaAjsZEALw_wcB" TargetMode="External"/><Relationship Id="rId3" Type="http://schemas.openxmlformats.org/officeDocument/2006/relationships/hyperlink" Target="https://www.alkosto.com/marcas/microsoft/office-365/c/office-365?fuente=google&amp;medio=cpc&amp;campaign=AK_COL_DSA_PEF_CPC_CT_AON_COMP_TLP_Computadores-Category-AON_PAC&amp;keyword=&amp;gad_source=1&amp;gclid=Cj0KCQjwlZixBhCoARIsAIC745C_7Es8Ca2J1Cz3vzP7MNNqF9gA_ig4u8sYAy_4VZAKlDdfVCrUgnQaAtKsEALw_wcB"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falabella.com.co/falabella-co/product/72859709/Teclado-Inalambrico-HP-USB-220-(805T2AA)/72859709" TargetMode="External"/><Relationship Id="rId2" Type="http://schemas.openxmlformats.org/officeDocument/2006/relationships/hyperlink" Target="https://www.exito.com/teclado-genius-usb-smart-kb100-negro-con-letra-n-100052662-mp/p" TargetMode="External"/><Relationship Id="rId3" Type="http://schemas.openxmlformats.org/officeDocument/2006/relationships/hyperlink" Target="https://www.alkosto.com/teclado-esenses-inalambrico-negro/p/7707278177542"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cortar.link/bwm91u" TargetMode="External"/><Relationship Id="rId2" Type="http://schemas.openxmlformats.org/officeDocument/2006/relationships/hyperlink" Target="https://www.exito.com/mouse-optico-alambrico-esenses-om-20-637800/p" TargetMode="External"/><Relationship Id="rId3" Type="http://schemas.openxmlformats.org/officeDocument/2006/relationships/hyperlink" Target="https://www.alkosto.com/mouse-hp-alambrico-optico-100-negro/p/193905461370"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n9.cl/u2pa8" TargetMode="External"/><Relationship Id="rId2" Type="http://schemas.openxmlformats.org/officeDocument/2006/relationships/hyperlink" Target="https://n9.cl/adaws" TargetMode="External"/><Relationship Id="rId3" Type="http://schemas.openxmlformats.org/officeDocument/2006/relationships/hyperlink" Target="https://clarosoluciones.com/soluciones?tsource=negocios_bogota_internet_dedicado_generico_16288601&amp;zone=bogota&amp;gad_source=1&amp;gclid=Cj0KCQjwlZixBhCoARIsAIC745D3ejnb73f8GJo7xblAqpvkX9e3bkbRglHGXEK4XVgFiPEOzdwCMEQaAmepEALw_wcB"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9.13"/>
    <col customWidth="1" min="3" max="3" width="21.13"/>
    <col customWidth="1" min="4" max="4" width="33.63"/>
    <col customWidth="1" min="5" max="5" width="17.0"/>
    <col customWidth="1" min="6" max="6" width="13.88"/>
    <col customWidth="1" min="7" max="7" width="18.0"/>
    <col customWidth="1" min="8" max="8" width="17.0"/>
    <col customWidth="1" min="9" max="9" width="19.13"/>
    <col customWidth="1" min="10" max="10" width="27.38"/>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row r="7" ht="75.75" customHeight="1">
      <c r="A7" s="5" t="s">
        <v>2</v>
      </c>
      <c r="B7" s="6" t="s">
        <v>3</v>
      </c>
      <c r="C7" s="6" t="s">
        <v>4</v>
      </c>
      <c r="D7" s="6" t="s">
        <v>5</v>
      </c>
      <c r="E7" s="6" t="s">
        <v>6</v>
      </c>
      <c r="F7" s="7" t="s">
        <v>7</v>
      </c>
      <c r="G7" s="8" t="s">
        <v>8</v>
      </c>
      <c r="H7" s="9" t="s">
        <v>9</v>
      </c>
      <c r="I7" s="6" t="s">
        <v>10</v>
      </c>
      <c r="J7" s="6" t="s">
        <v>11</v>
      </c>
      <c r="K7" s="10"/>
      <c r="L7" s="10"/>
      <c r="M7" s="10"/>
      <c r="N7" s="10"/>
      <c r="O7" s="10"/>
      <c r="P7" s="10"/>
      <c r="Q7" s="10"/>
      <c r="R7" s="10"/>
      <c r="S7" s="10"/>
      <c r="T7" s="10"/>
      <c r="U7" s="10"/>
      <c r="V7" s="10"/>
      <c r="W7" s="10"/>
      <c r="X7" s="10"/>
      <c r="Y7" s="10"/>
      <c r="Z7" s="10"/>
    </row>
    <row r="8" ht="129.0" customHeight="1">
      <c r="A8" s="11" t="s">
        <v>12</v>
      </c>
      <c r="B8" s="12" t="s">
        <v>13</v>
      </c>
      <c r="C8" s="13" t="s">
        <v>14</v>
      </c>
      <c r="D8" s="12" t="s">
        <v>15</v>
      </c>
      <c r="E8" s="14">
        <v>2204910.0</v>
      </c>
      <c r="F8" s="15">
        <v>0.0</v>
      </c>
      <c r="G8" s="15">
        <f t="shared" ref="G8:G10" si="1">E8+F8</f>
        <v>2204910</v>
      </c>
      <c r="H8" s="15">
        <f t="shared" ref="H8:H10" si="2">G8</f>
        <v>2204910</v>
      </c>
      <c r="I8" s="12" t="s">
        <v>16</v>
      </c>
      <c r="J8" s="12" t="s">
        <v>17</v>
      </c>
    </row>
    <row r="9" ht="145.5" customHeight="1">
      <c r="A9" s="11" t="s">
        <v>18</v>
      </c>
      <c r="B9" s="12" t="s">
        <v>19</v>
      </c>
      <c r="C9" s="16" t="s">
        <v>20</v>
      </c>
      <c r="D9" s="12" t="s">
        <v>21</v>
      </c>
      <c r="E9" s="15">
        <v>2294915.0</v>
      </c>
      <c r="F9" s="15">
        <v>0.0</v>
      </c>
      <c r="G9" s="15">
        <f t="shared" si="1"/>
        <v>2294915</v>
      </c>
      <c r="H9" s="15">
        <f t="shared" si="2"/>
        <v>2294915</v>
      </c>
      <c r="I9" s="12" t="s">
        <v>22</v>
      </c>
      <c r="J9" s="12" t="s">
        <v>23</v>
      </c>
    </row>
    <row r="10" ht="90.0" customHeight="1">
      <c r="A10" s="11" t="s">
        <v>24</v>
      </c>
      <c r="B10" s="16" t="s">
        <v>25</v>
      </c>
      <c r="C10" s="13" t="s">
        <v>26</v>
      </c>
      <c r="D10" s="17" t="s">
        <v>27</v>
      </c>
      <c r="E10" s="15">
        <v>4820000.0</v>
      </c>
      <c r="F10" s="15">
        <v>0.0</v>
      </c>
      <c r="G10" s="15">
        <f t="shared" si="1"/>
        <v>4820000</v>
      </c>
      <c r="H10" s="15">
        <f t="shared" si="2"/>
        <v>4820000</v>
      </c>
      <c r="I10" s="17" t="s">
        <v>28</v>
      </c>
      <c r="J10" s="18" t="s">
        <v>29</v>
      </c>
    </row>
    <row r="11" ht="15.0" hidden="1" customHeight="1">
      <c r="A11" s="19"/>
      <c r="B11" s="17"/>
      <c r="C11" s="17" t="s">
        <v>30</v>
      </c>
      <c r="D11" s="17"/>
      <c r="E11" s="17"/>
      <c r="F11" s="17"/>
      <c r="G11" s="17"/>
      <c r="H11" s="17"/>
      <c r="I11" s="17"/>
      <c r="J11" s="17"/>
    </row>
    <row r="12" ht="12.75" customHeight="1"/>
    <row r="13" ht="138.75" customHeight="1">
      <c r="A13" s="20" t="s">
        <v>31</v>
      </c>
      <c r="B13" s="3"/>
      <c r="C13" s="3"/>
      <c r="D13" s="3"/>
      <c r="E13" s="3"/>
      <c r="F13" s="3"/>
      <c r="G13" s="3"/>
      <c r="H13" s="3"/>
      <c r="I13" s="3"/>
      <c r="J13" s="4"/>
    </row>
    <row r="14" ht="12.75" customHeight="1"/>
    <row r="15" ht="75.0" customHeight="1">
      <c r="A15" s="20" t="s">
        <v>32</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1"/>
      <c r="E26" s="21"/>
      <c r="F26" s="22"/>
      <c r="G26" s="2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B10"/>
    <hyperlink r:id="rId4" ref="C10"/>
  </hyperlinks>
  <printOptions/>
  <pageMargins bottom="0.75" footer="0.0" header="0.0" left="0.7" right="0.7" top="0.75"/>
  <pageSetup orientation="landscape"/>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44.13"/>
    <col customWidth="1" min="5" max="6" width="17.0"/>
    <col customWidth="1" min="7" max="7" width="18.0"/>
    <col customWidth="1" min="8" max="8" width="17.0"/>
    <col customWidth="1" min="9" max="9" width="19.13"/>
    <col customWidth="1" min="10" max="10" width="31.75"/>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row r="7" ht="75.75" customHeight="1">
      <c r="A7" s="5" t="s">
        <v>2</v>
      </c>
      <c r="B7" s="6" t="s">
        <v>208</v>
      </c>
      <c r="C7" s="6" t="s">
        <v>209</v>
      </c>
      <c r="D7" s="6" t="s">
        <v>210</v>
      </c>
      <c r="E7" s="6" t="s">
        <v>211</v>
      </c>
      <c r="F7" s="7" t="s">
        <v>212</v>
      </c>
      <c r="G7" s="8" t="s">
        <v>213</v>
      </c>
      <c r="H7" s="9" t="s">
        <v>9</v>
      </c>
      <c r="I7" s="6" t="s">
        <v>214</v>
      </c>
      <c r="J7" s="6" t="s">
        <v>215</v>
      </c>
      <c r="K7" s="10"/>
      <c r="L7" s="10"/>
      <c r="M7" s="10"/>
      <c r="N7" s="10"/>
      <c r="O7" s="10"/>
      <c r="P7" s="10"/>
      <c r="Q7" s="10"/>
      <c r="R7" s="10"/>
      <c r="S7" s="10"/>
      <c r="T7" s="10"/>
      <c r="U7" s="10"/>
      <c r="V7" s="10"/>
      <c r="W7" s="10"/>
      <c r="X7" s="10"/>
      <c r="Y7" s="10"/>
      <c r="Z7" s="10"/>
    </row>
    <row r="8" ht="116.25" customHeight="1">
      <c r="A8" s="11" t="s">
        <v>12</v>
      </c>
      <c r="B8" s="12" t="s">
        <v>216</v>
      </c>
      <c r="C8" s="16" t="s">
        <v>217</v>
      </c>
      <c r="D8" s="17" t="s">
        <v>218</v>
      </c>
      <c r="E8" s="30">
        <f t="shared" ref="E8:E9" si="1">H8</f>
        <v>222961.2</v>
      </c>
      <c r="F8" s="30">
        <v>0.0</v>
      </c>
      <c r="G8" s="31">
        <v>57.0</v>
      </c>
      <c r="H8" s="30">
        <f>3911.6*G8</f>
        <v>222961.2</v>
      </c>
      <c r="I8" s="12" t="s">
        <v>219</v>
      </c>
      <c r="J8" s="12" t="s">
        <v>220</v>
      </c>
    </row>
    <row r="9" ht="109.5" customHeight="1">
      <c r="A9" s="11" t="s">
        <v>18</v>
      </c>
      <c r="B9" s="12" t="s">
        <v>221</v>
      </c>
      <c r="C9" s="50" t="s">
        <v>222</v>
      </c>
      <c r="D9" s="17" t="s">
        <v>223</v>
      </c>
      <c r="E9" s="51">
        <f t="shared" si="1"/>
        <v>1961875</v>
      </c>
      <c r="F9" s="36">
        <v>0.0</v>
      </c>
      <c r="G9" s="31">
        <v>500.0</v>
      </c>
      <c r="H9" s="30">
        <f>3923.75*G9</f>
        <v>1961875</v>
      </c>
      <c r="I9" s="17" t="s">
        <v>219</v>
      </c>
      <c r="J9" s="17" t="s">
        <v>224</v>
      </c>
    </row>
    <row r="10" ht="139.5" customHeight="1">
      <c r="A10" s="11" t="s">
        <v>24</v>
      </c>
      <c r="B10" s="12" t="s">
        <v>225</v>
      </c>
      <c r="C10" s="52" t="s">
        <v>226</v>
      </c>
      <c r="D10" s="53" t="s">
        <v>227</v>
      </c>
      <c r="E10" s="54">
        <v>273.9</v>
      </c>
      <c r="F10" s="55">
        <v>0.0</v>
      </c>
      <c r="G10" s="35">
        <f>E10+F10</f>
        <v>273.9</v>
      </c>
      <c r="H10" s="56">
        <f>G10</f>
        <v>273.9</v>
      </c>
      <c r="I10" s="17" t="s">
        <v>219</v>
      </c>
      <c r="J10" s="57" t="s">
        <v>228</v>
      </c>
    </row>
    <row r="11" ht="15.0" hidden="1" customHeight="1">
      <c r="A11" s="19"/>
      <c r="B11" s="17"/>
      <c r="C11" s="17"/>
      <c r="D11" s="17"/>
      <c r="E11" s="17"/>
      <c r="F11" s="17"/>
      <c r="G11" s="17"/>
      <c r="H11" s="17"/>
      <c r="I11" s="17"/>
      <c r="J11" s="58" t="s">
        <v>229</v>
      </c>
    </row>
    <row r="12" ht="12.75" customHeight="1">
      <c r="J12" s="59"/>
    </row>
    <row r="13" ht="138.75" customHeight="1">
      <c r="A13" s="20" t="s">
        <v>230</v>
      </c>
      <c r="B13" s="3"/>
      <c r="C13" s="3"/>
      <c r="D13" s="3"/>
      <c r="E13" s="3"/>
      <c r="F13" s="3"/>
      <c r="G13" s="3"/>
      <c r="H13" s="3"/>
      <c r="I13" s="3"/>
      <c r="J13" s="4"/>
    </row>
    <row r="14" ht="12.75" customHeight="1"/>
    <row r="15" ht="75.0" customHeight="1">
      <c r="A15" s="20" t="s">
        <v>231</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1"/>
      <c r="E26" s="21"/>
      <c r="F26" s="22"/>
      <c r="G26" s="2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20.5"/>
    <col customWidth="1" min="8" max="8" width="17.0"/>
    <col customWidth="1" min="9" max="10" width="19.13"/>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row r="7" ht="75.75" customHeight="1">
      <c r="A7" s="5" t="s">
        <v>2</v>
      </c>
      <c r="B7" s="6" t="s">
        <v>232</v>
      </c>
      <c r="C7" s="6" t="s">
        <v>233</v>
      </c>
      <c r="D7" s="6" t="s">
        <v>234</v>
      </c>
      <c r="E7" s="6" t="s">
        <v>235</v>
      </c>
      <c r="F7" s="7" t="s">
        <v>236</v>
      </c>
      <c r="G7" s="8" t="s">
        <v>237</v>
      </c>
      <c r="H7" s="9" t="s">
        <v>9</v>
      </c>
      <c r="I7" s="6" t="s">
        <v>238</v>
      </c>
      <c r="J7" s="6" t="s">
        <v>239</v>
      </c>
      <c r="K7" s="10"/>
      <c r="L7" s="10"/>
      <c r="M7" s="10"/>
      <c r="N7" s="10"/>
      <c r="O7" s="10"/>
      <c r="P7" s="10"/>
      <c r="Q7" s="10"/>
      <c r="R7" s="10"/>
      <c r="S7" s="10"/>
      <c r="T7" s="10"/>
      <c r="U7" s="10"/>
      <c r="V7" s="10"/>
      <c r="W7" s="10"/>
      <c r="X7" s="10"/>
      <c r="Y7" s="10"/>
      <c r="Z7" s="10"/>
    </row>
    <row r="8" ht="50.25" customHeight="1">
      <c r="A8" s="11" t="s">
        <v>12</v>
      </c>
      <c r="B8" s="12" t="s">
        <v>240</v>
      </c>
      <c r="C8" s="16" t="s">
        <v>241</v>
      </c>
      <c r="D8" s="12" t="s">
        <v>242</v>
      </c>
      <c r="E8" s="12">
        <v>388401.75</v>
      </c>
      <c r="F8" s="30">
        <v>0.0</v>
      </c>
      <c r="G8" s="31">
        <v>99.0</v>
      </c>
      <c r="H8" s="30">
        <f t="shared" ref="H8:H10" si="1">3923.25*G8</f>
        <v>388401.75</v>
      </c>
      <c r="I8" s="12" t="s">
        <v>219</v>
      </c>
      <c r="J8" s="12" t="s">
        <v>243</v>
      </c>
    </row>
    <row r="9" ht="50.25" customHeight="1">
      <c r="A9" s="11" t="s">
        <v>18</v>
      </c>
      <c r="B9" s="12" t="s">
        <v>244</v>
      </c>
      <c r="C9" s="48" t="s">
        <v>245</v>
      </c>
      <c r="D9" s="17" t="s">
        <v>246</v>
      </c>
      <c r="E9" s="60" t="s">
        <v>247</v>
      </c>
      <c r="F9" s="30">
        <v>0.0</v>
      </c>
      <c r="G9" s="61">
        <v>59.0</v>
      </c>
      <c r="H9" s="30">
        <f t="shared" si="1"/>
        <v>231471.75</v>
      </c>
      <c r="I9" s="17" t="s">
        <v>219</v>
      </c>
      <c r="J9" s="17" t="s">
        <v>248</v>
      </c>
    </row>
    <row r="10" ht="151.5" customHeight="1">
      <c r="A10" s="11" t="s">
        <v>24</v>
      </c>
      <c r="B10" s="12" t="s">
        <v>249</v>
      </c>
      <c r="C10" s="13" t="s">
        <v>250</v>
      </c>
      <c r="D10" s="17" t="s">
        <v>251</v>
      </c>
      <c r="E10" s="62" t="s">
        <v>252</v>
      </c>
      <c r="F10" s="30">
        <v>0.0</v>
      </c>
      <c r="G10" s="63">
        <v>45.0</v>
      </c>
      <c r="H10" s="30">
        <f t="shared" si="1"/>
        <v>176546.25</v>
      </c>
      <c r="I10" s="17" t="s">
        <v>253</v>
      </c>
      <c r="J10" s="17" t="s">
        <v>254</v>
      </c>
    </row>
    <row r="11" ht="15.0" hidden="1" customHeight="1">
      <c r="A11" s="19"/>
      <c r="B11" s="17"/>
      <c r="C11" s="17"/>
      <c r="D11" s="17"/>
      <c r="E11" s="17"/>
      <c r="F11" s="17"/>
      <c r="G11" s="17"/>
      <c r="H11" s="17"/>
      <c r="I11" s="17"/>
      <c r="J11" s="17"/>
    </row>
    <row r="12" ht="12.75" customHeight="1"/>
    <row r="13" ht="138.75" customHeight="1">
      <c r="A13" s="20" t="s">
        <v>255</v>
      </c>
      <c r="B13" s="3"/>
      <c r="C13" s="3"/>
      <c r="D13" s="3"/>
      <c r="E13" s="3"/>
      <c r="F13" s="3"/>
      <c r="G13" s="3"/>
      <c r="H13" s="3"/>
      <c r="I13" s="3"/>
      <c r="J13" s="4"/>
    </row>
    <row r="14" ht="12.75" customHeight="1"/>
    <row r="15" ht="75.0" customHeight="1">
      <c r="A15" s="20" t="s">
        <v>256</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1"/>
      <c r="E26" s="21"/>
      <c r="F26" s="22"/>
      <c r="G26" s="2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row r="7" ht="75.75" customHeight="1">
      <c r="A7" s="5" t="s">
        <v>2</v>
      </c>
      <c r="B7" s="6" t="s">
        <v>257</v>
      </c>
      <c r="C7" s="6" t="s">
        <v>258</v>
      </c>
      <c r="D7" s="6" t="s">
        <v>259</v>
      </c>
      <c r="E7" s="6" t="s">
        <v>260</v>
      </c>
      <c r="F7" s="7" t="s">
        <v>261</v>
      </c>
      <c r="G7" s="8" t="s">
        <v>262</v>
      </c>
      <c r="H7" s="9" t="s">
        <v>9</v>
      </c>
      <c r="I7" s="6" t="s">
        <v>263</v>
      </c>
      <c r="J7" s="6" t="s">
        <v>264</v>
      </c>
      <c r="K7" s="10"/>
      <c r="L7" s="10"/>
      <c r="M7" s="10"/>
      <c r="N7" s="10"/>
      <c r="O7" s="10"/>
      <c r="P7" s="10"/>
      <c r="Q7" s="10"/>
      <c r="R7" s="10"/>
      <c r="S7" s="10"/>
      <c r="T7" s="10"/>
      <c r="U7" s="10"/>
      <c r="V7" s="10"/>
      <c r="W7" s="10"/>
      <c r="X7" s="10"/>
      <c r="Y7" s="10"/>
      <c r="Z7" s="10"/>
    </row>
    <row r="8" ht="79.5" customHeight="1">
      <c r="A8" s="11" t="s">
        <v>12</v>
      </c>
      <c r="B8" s="12" t="s">
        <v>265</v>
      </c>
      <c r="C8" s="16" t="s">
        <v>266</v>
      </c>
      <c r="D8" s="12" t="s">
        <v>267</v>
      </c>
      <c r="E8" s="31">
        <f t="shared" ref="E8:E10" si="1">H8</f>
        <v>191668.4</v>
      </c>
      <c r="F8" s="30">
        <v>0.0</v>
      </c>
      <c r="G8" s="35">
        <v>49.0</v>
      </c>
      <c r="H8" s="30">
        <f>3911.6*49</f>
        <v>191668.4</v>
      </c>
      <c r="I8" s="12" t="s">
        <v>140</v>
      </c>
      <c r="J8" s="12" t="s">
        <v>268</v>
      </c>
    </row>
    <row r="9" ht="140.25" customHeight="1">
      <c r="A9" s="11" t="s">
        <v>18</v>
      </c>
      <c r="B9" s="12" t="s">
        <v>269</v>
      </c>
      <c r="C9" s="43" t="s">
        <v>270</v>
      </c>
      <c r="D9" s="17" t="s">
        <v>271</v>
      </c>
      <c r="E9" s="64">
        <f t="shared" si="1"/>
        <v>15607.284</v>
      </c>
      <c r="F9" s="30">
        <v>0.0</v>
      </c>
      <c r="G9" s="35">
        <v>3.99</v>
      </c>
      <c r="H9" s="30">
        <f>3911.6*3.99</f>
        <v>15607.284</v>
      </c>
      <c r="I9" s="17" t="s">
        <v>140</v>
      </c>
      <c r="J9" s="17" t="s">
        <v>272</v>
      </c>
    </row>
    <row r="10" ht="84.75" customHeight="1">
      <c r="A10" s="11" t="s">
        <v>24</v>
      </c>
      <c r="B10" s="12" t="s">
        <v>273</v>
      </c>
      <c r="C10" s="13" t="s">
        <v>274</v>
      </c>
      <c r="D10" s="17" t="s">
        <v>275</v>
      </c>
      <c r="E10" s="31">
        <f t="shared" si="1"/>
        <v>64541.4</v>
      </c>
      <c r="F10" s="30">
        <v>0.0</v>
      </c>
      <c r="G10" s="35" t="s">
        <v>276</v>
      </c>
      <c r="H10" s="30">
        <f>3911.6*16.5</f>
        <v>64541.4</v>
      </c>
      <c r="I10" s="17" t="s">
        <v>140</v>
      </c>
      <c r="J10" s="17" t="s">
        <v>277</v>
      </c>
    </row>
    <row r="11" ht="15.0" hidden="1" customHeight="1">
      <c r="A11" s="19"/>
      <c r="B11" s="17"/>
      <c r="C11" s="17"/>
      <c r="D11" s="17"/>
      <c r="E11" s="17"/>
      <c r="F11" s="17"/>
      <c r="G11" s="17"/>
      <c r="H11" s="17"/>
      <c r="I11" s="17"/>
      <c r="J11" s="17"/>
    </row>
    <row r="12" ht="12.75" customHeight="1"/>
    <row r="13" ht="138.75" customHeight="1">
      <c r="A13" s="20" t="s">
        <v>278</v>
      </c>
      <c r="B13" s="3"/>
      <c r="C13" s="3"/>
      <c r="D13" s="3"/>
      <c r="E13" s="3"/>
      <c r="F13" s="3"/>
      <c r="G13" s="3"/>
      <c r="H13" s="3"/>
      <c r="I13" s="3"/>
      <c r="J13" s="4"/>
    </row>
    <row r="14" ht="12.75" customHeight="1"/>
    <row r="15" ht="75.0" customHeight="1">
      <c r="A15" s="20" t="s">
        <v>279</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1"/>
      <c r="E26" s="21"/>
      <c r="F26" s="22"/>
      <c r="G26" s="2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row r="7" ht="75.75" customHeight="1">
      <c r="A7" s="5" t="s">
        <v>2</v>
      </c>
      <c r="B7" s="6" t="s">
        <v>280</v>
      </c>
      <c r="C7" s="6" t="s">
        <v>281</v>
      </c>
      <c r="D7" s="6" t="s">
        <v>282</v>
      </c>
      <c r="E7" s="6" t="s">
        <v>283</v>
      </c>
      <c r="F7" s="7" t="s">
        <v>284</v>
      </c>
      <c r="G7" s="8" t="s">
        <v>285</v>
      </c>
      <c r="H7" s="9" t="s">
        <v>9</v>
      </c>
      <c r="I7" s="6" t="s">
        <v>286</v>
      </c>
      <c r="J7" s="6" t="s">
        <v>287</v>
      </c>
      <c r="K7" s="10"/>
      <c r="L7" s="10"/>
      <c r="M7" s="10"/>
      <c r="N7" s="10"/>
      <c r="O7" s="10"/>
      <c r="P7" s="10"/>
      <c r="Q7" s="10"/>
      <c r="R7" s="10"/>
      <c r="S7" s="10"/>
      <c r="T7" s="10"/>
      <c r="U7" s="10"/>
      <c r="V7" s="10"/>
      <c r="W7" s="10"/>
      <c r="X7" s="10"/>
      <c r="Y7" s="10"/>
      <c r="Z7" s="10"/>
    </row>
    <row r="8" ht="115.5" customHeight="1">
      <c r="A8" s="11" t="s">
        <v>12</v>
      </c>
      <c r="B8" s="12" t="s">
        <v>288</v>
      </c>
      <c r="C8" s="16" t="s">
        <v>289</v>
      </c>
      <c r="D8" s="12" t="s">
        <v>290</v>
      </c>
      <c r="E8" s="15">
        <v>159990.0</v>
      </c>
      <c r="F8" s="15">
        <v>0.0</v>
      </c>
      <c r="G8" s="15">
        <f t="shared" ref="G8:G10" si="1">F8+E8</f>
        <v>159990</v>
      </c>
      <c r="H8" s="15">
        <f t="shared" ref="H8:H10" si="2">G8</f>
        <v>159990</v>
      </c>
      <c r="I8" s="12" t="s">
        <v>28</v>
      </c>
      <c r="J8" s="12" t="s">
        <v>291</v>
      </c>
    </row>
    <row r="9" ht="153.0" customHeight="1">
      <c r="A9" s="11" t="s">
        <v>18</v>
      </c>
      <c r="B9" s="12" t="s">
        <v>292</v>
      </c>
      <c r="C9" s="43" t="s">
        <v>293</v>
      </c>
      <c r="D9" s="17" t="s">
        <v>294</v>
      </c>
      <c r="E9" s="54">
        <v>160000.0</v>
      </c>
      <c r="F9" s="15">
        <v>0.0</v>
      </c>
      <c r="G9" s="15">
        <f t="shared" si="1"/>
        <v>160000</v>
      </c>
      <c r="H9" s="15">
        <f t="shared" si="2"/>
        <v>160000</v>
      </c>
      <c r="I9" s="17" t="s">
        <v>28</v>
      </c>
      <c r="J9" s="17" t="s">
        <v>295</v>
      </c>
    </row>
    <row r="10" ht="113.25" customHeight="1">
      <c r="A10" s="11" t="s">
        <v>24</v>
      </c>
      <c r="B10" s="12" t="s">
        <v>296</v>
      </c>
      <c r="C10" s="13" t="s">
        <v>297</v>
      </c>
      <c r="D10" s="17" t="s">
        <v>298</v>
      </c>
      <c r="E10" s="15">
        <v>432000.0</v>
      </c>
      <c r="F10" s="15">
        <v>0.0</v>
      </c>
      <c r="G10" s="15">
        <f t="shared" si="1"/>
        <v>432000</v>
      </c>
      <c r="H10" s="15">
        <f t="shared" si="2"/>
        <v>432000</v>
      </c>
      <c r="I10" s="17" t="s">
        <v>28</v>
      </c>
      <c r="J10" s="17" t="s">
        <v>299</v>
      </c>
    </row>
    <row r="11" ht="15.0" hidden="1" customHeight="1">
      <c r="A11" s="19"/>
      <c r="B11" s="17"/>
      <c r="C11" s="17"/>
      <c r="D11" s="17"/>
      <c r="E11" s="17" t="s">
        <v>300</v>
      </c>
      <c r="F11" s="17"/>
      <c r="G11" s="17"/>
      <c r="H11" s="17"/>
      <c r="I11" s="17"/>
      <c r="J11" s="17"/>
    </row>
    <row r="12" ht="12.75" customHeight="1">
      <c r="E12" s="42"/>
    </row>
    <row r="13" ht="138.75" customHeight="1">
      <c r="A13" s="20" t="s">
        <v>301</v>
      </c>
      <c r="B13" s="3"/>
      <c r="C13" s="3"/>
      <c r="D13" s="3"/>
      <c r="E13" s="3"/>
      <c r="F13" s="3"/>
      <c r="G13" s="3"/>
      <c r="H13" s="3"/>
      <c r="I13" s="3"/>
      <c r="J13" s="4"/>
    </row>
    <row r="14" ht="12.75" customHeight="1"/>
    <row r="15" ht="75.0" customHeight="1">
      <c r="A15" s="20" t="s">
        <v>302</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1"/>
      <c r="E26" s="21"/>
      <c r="F26" s="22"/>
      <c r="G26" s="2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location="pc" ref="C10"/>
  </hyperlinks>
  <printOptions/>
  <pageMargins bottom="0.75" footer="0.0" header="0.0" left="0.7" right="0.7" top="0.75"/>
  <pageSetup orientation="landscape"/>
  <drawing r:id="rId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row r="7" ht="75.75" customHeight="1">
      <c r="A7" s="5" t="s">
        <v>2</v>
      </c>
      <c r="B7" s="6" t="s">
        <v>303</v>
      </c>
      <c r="C7" s="6" t="s">
        <v>304</v>
      </c>
      <c r="D7" s="6" t="s">
        <v>305</v>
      </c>
      <c r="E7" s="6" t="s">
        <v>306</v>
      </c>
      <c r="F7" s="7" t="s">
        <v>307</v>
      </c>
      <c r="G7" s="8" t="s">
        <v>308</v>
      </c>
      <c r="H7" s="9" t="s">
        <v>9</v>
      </c>
      <c r="I7" s="6" t="s">
        <v>309</v>
      </c>
      <c r="J7" s="6" t="s">
        <v>310</v>
      </c>
      <c r="K7" s="10"/>
      <c r="L7" s="10"/>
      <c r="M7" s="10"/>
      <c r="N7" s="10"/>
      <c r="O7" s="10"/>
      <c r="P7" s="10"/>
      <c r="Q7" s="10"/>
      <c r="R7" s="10"/>
      <c r="S7" s="10"/>
      <c r="T7" s="10"/>
      <c r="U7" s="10"/>
      <c r="V7" s="10"/>
      <c r="W7" s="10"/>
      <c r="X7" s="10"/>
      <c r="Y7" s="10"/>
      <c r="Z7" s="10"/>
    </row>
    <row r="8" ht="50.25" customHeight="1">
      <c r="A8" s="11" t="s">
        <v>12</v>
      </c>
      <c r="B8" s="12" t="s">
        <v>311</v>
      </c>
      <c r="C8" s="12" t="s">
        <v>312</v>
      </c>
      <c r="D8" s="12" t="s">
        <v>313</v>
      </c>
      <c r="E8" s="12">
        <v>1500000.0</v>
      </c>
      <c r="F8" s="30">
        <f>E8*19%</f>
        <v>285000</v>
      </c>
      <c r="G8" s="31" t="s">
        <v>314</v>
      </c>
      <c r="H8" s="30">
        <f>3800*100</f>
        <v>380000</v>
      </c>
      <c r="I8" s="12" t="s">
        <v>47</v>
      </c>
      <c r="J8" s="12" t="s">
        <v>315</v>
      </c>
    </row>
    <row r="9" ht="50.25" customHeight="1">
      <c r="A9" s="11" t="s">
        <v>18</v>
      </c>
      <c r="B9" s="12" t="s">
        <v>316</v>
      </c>
      <c r="C9" s="65" t="s">
        <v>317</v>
      </c>
      <c r="D9" s="17" t="s">
        <v>318</v>
      </c>
      <c r="E9" s="17" t="s">
        <v>319</v>
      </c>
      <c r="F9" s="30">
        <v>0.0</v>
      </c>
      <c r="G9" s="31" t="s">
        <v>320</v>
      </c>
      <c r="H9" s="30">
        <f>100+2500*4200</f>
        <v>10500100</v>
      </c>
      <c r="I9" s="17" t="s">
        <v>47</v>
      </c>
      <c r="J9" s="17" t="s">
        <v>321</v>
      </c>
    </row>
    <row r="10" ht="50.25" customHeight="1">
      <c r="A10" s="11" t="s">
        <v>24</v>
      </c>
      <c r="B10" s="12" t="s">
        <v>322</v>
      </c>
      <c r="C10" s="17">
        <v>12345.0</v>
      </c>
      <c r="D10" s="17" t="s">
        <v>323</v>
      </c>
      <c r="E10" s="31">
        <v>7000000.0</v>
      </c>
      <c r="F10" s="30">
        <f>E10*19%</f>
        <v>1330000</v>
      </c>
      <c r="G10" s="35">
        <f>E10+F10</f>
        <v>8330000</v>
      </c>
      <c r="H10" s="30">
        <f>G10</f>
        <v>8330000</v>
      </c>
      <c r="I10" s="17" t="s">
        <v>154</v>
      </c>
      <c r="J10" s="17" t="s">
        <v>324</v>
      </c>
    </row>
    <row r="11" ht="15.0" hidden="1" customHeight="1">
      <c r="A11" s="19"/>
      <c r="B11" s="17"/>
      <c r="C11" s="17"/>
      <c r="D11" s="17"/>
      <c r="E11" s="17"/>
      <c r="F11" s="17"/>
      <c r="G11" s="17"/>
      <c r="H11" s="17"/>
      <c r="I11" s="17"/>
      <c r="J11" s="17"/>
    </row>
    <row r="12" ht="12.75" customHeight="1"/>
    <row r="13" ht="138.75" customHeight="1">
      <c r="A13" s="20" t="s">
        <v>325</v>
      </c>
      <c r="B13" s="3"/>
      <c r="C13" s="3"/>
      <c r="D13" s="3"/>
      <c r="E13" s="3"/>
      <c r="F13" s="3"/>
      <c r="G13" s="3"/>
      <c r="H13" s="3"/>
      <c r="I13" s="3"/>
      <c r="J13" s="4"/>
    </row>
    <row r="14" ht="12.75" customHeight="1"/>
    <row r="15" ht="75.0" customHeight="1">
      <c r="A15" s="20" t="s">
        <v>326</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1"/>
      <c r="E26" s="21"/>
      <c r="F26" s="22"/>
      <c r="G26" s="2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5.88"/>
    <col customWidth="1" min="5" max="6" width="17.0"/>
    <col customWidth="1" min="7" max="7" width="18.0"/>
    <col customWidth="1" min="8" max="8" width="17.0"/>
    <col customWidth="1" min="9" max="9" width="19.13"/>
    <col customWidth="1" min="10" max="10" width="21.13"/>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row r="7" ht="75.75" customHeight="1">
      <c r="A7" s="5" t="s">
        <v>2</v>
      </c>
      <c r="B7" s="6" t="s">
        <v>33</v>
      </c>
      <c r="C7" s="6" t="s">
        <v>34</v>
      </c>
      <c r="D7" s="6" t="s">
        <v>35</v>
      </c>
      <c r="E7" s="6" t="s">
        <v>36</v>
      </c>
      <c r="F7" s="7" t="s">
        <v>37</v>
      </c>
      <c r="G7" s="8" t="s">
        <v>38</v>
      </c>
      <c r="H7" s="9" t="s">
        <v>9</v>
      </c>
      <c r="I7" s="6" t="s">
        <v>39</v>
      </c>
      <c r="J7" s="6" t="s">
        <v>40</v>
      </c>
      <c r="K7" s="10"/>
      <c r="L7" s="10"/>
      <c r="M7" s="10"/>
      <c r="N7" s="10"/>
      <c r="O7" s="10"/>
      <c r="P7" s="10"/>
      <c r="Q7" s="10"/>
      <c r="R7" s="10"/>
      <c r="S7" s="10"/>
      <c r="T7" s="10"/>
      <c r="U7" s="10"/>
      <c r="V7" s="10"/>
      <c r="W7" s="10"/>
      <c r="X7" s="10"/>
      <c r="Y7" s="10"/>
      <c r="Z7" s="10"/>
    </row>
    <row r="8" ht="199.5" customHeight="1">
      <c r="A8" s="11" t="s">
        <v>12</v>
      </c>
      <c r="B8" s="12" t="s">
        <v>41</v>
      </c>
      <c r="C8" s="12" t="s">
        <v>42</v>
      </c>
      <c r="D8" s="12" t="s">
        <v>43</v>
      </c>
      <c r="E8" s="15">
        <v>749900.0</v>
      </c>
      <c r="F8" s="15">
        <v>0.0</v>
      </c>
      <c r="G8" s="15">
        <f t="shared" ref="G8:G10" si="1">E8+F8</f>
        <v>749900</v>
      </c>
      <c r="H8" s="15">
        <f t="shared" ref="H8:H10" si="2">G8</f>
        <v>749900</v>
      </c>
      <c r="I8" s="12" t="s">
        <v>22</v>
      </c>
      <c r="J8" s="12" t="s">
        <v>44</v>
      </c>
    </row>
    <row r="9" ht="50.25" customHeight="1">
      <c r="A9" s="11" t="s">
        <v>18</v>
      </c>
      <c r="B9" s="12" t="s">
        <v>41</v>
      </c>
      <c r="C9" s="23" t="s">
        <v>45</v>
      </c>
      <c r="D9" s="12" t="s">
        <v>46</v>
      </c>
      <c r="E9" s="15">
        <v>749900.0</v>
      </c>
      <c r="F9" s="15">
        <v>0.0</v>
      </c>
      <c r="G9" s="15">
        <f t="shared" si="1"/>
        <v>749900</v>
      </c>
      <c r="H9" s="15">
        <f t="shared" si="2"/>
        <v>749900</v>
      </c>
      <c r="I9" s="12" t="s">
        <v>47</v>
      </c>
      <c r="J9" s="12" t="s">
        <v>48</v>
      </c>
    </row>
    <row r="10" ht="338.25" customHeight="1">
      <c r="A10" s="11" t="s">
        <v>24</v>
      </c>
      <c r="B10" s="12" t="s">
        <v>41</v>
      </c>
      <c r="C10" s="24" t="s">
        <v>49</v>
      </c>
      <c r="D10" s="12" t="s">
        <v>50</v>
      </c>
      <c r="E10" s="15">
        <v>861900.0</v>
      </c>
      <c r="F10" s="25">
        <v>0.0</v>
      </c>
      <c r="G10" s="15">
        <f t="shared" si="1"/>
        <v>861900</v>
      </c>
      <c r="H10" s="15">
        <f t="shared" si="2"/>
        <v>861900</v>
      </c>
      <c r="I10" s="12" t="s">
        <v>22</v>
      </c>
      <c r="J10" s="12" t="s">
        <v>51</v>
      </c>
    </row>
    <row r="11" ht="15.0" hidden="1" customHeight="1">
      <c r="A11" s="19"/>
      <c r="B11" s="17"/>
      <c r="C11" s="17"/>
      <c r="D11" s="17" t="s">
        <v>52</v>
      </c>
      <c r="E11" s="17"/>
      <c r="F11" s="17"/>
      <c r="G11" s="17"/>
      <c r="H11" s="17"/>
      <c r="I11" s="17"/>
      <c r="J11" s="17"/>
    </row>
    <row r="12" ht="20.25" customHeight="1"/>
    <row r="13" ht="138.75" customHeight="1">
      <c r="A13" s="20" t="s">
        <v>53</v>
      </c>
      <c r="B13" s="3"/>
      <c r="C13" s="3"/>
      <c r="D13" s="3"/>
      <c r="E13" s="3"/>
      <c r="F13" s="3"/>
      <c r="G13" s="3"/>
      <c r="H13" s="3"/>
      <c r="I13" s="3"/>
      <c r="J13" s="4"/>
    </row>
    <row r="14" ht="12.75" customHeight="1"/>
    <row r="15" ht="75.0" customHeight="1">
      <c r="A15" s="20" t="s">
        <v>54</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1"/>
      <c r="E26" s="21"/>
      <c r="F26" s="22"/>
      <c r="G26" s="2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9"/>
    <hyperlink r:id="rId2" ref="C10"/>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5.88"/>
    <col customWidth="1" min="5" max="6" width="17.0"/>
    <col customWidth="1" min="7" max="7" width="18.0"/>
    <col customWidth="1" min="8" max="8" width="17.0"/>
    <col customWidth="1" min="9" max="9" width="19.13"/>
    <col customWidth="1" min="10" max="10" width="21.13"/>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row r="7" ht="75.75" customHeight="1">
      <c r="A7" s="5" t="s">
        <v>2</v>
      </c>
      <c r="B7" s="6" t="s">
        <v>55</v>
      </c>
      <c r="C7" s="6" t="s">
        <v>56</v>
      </c>
      <c r="D7" s="6" t="s">
        <v>57</v>
      </c>
      <c r="E7" s="6" t="s">
        <v>58</v>
      </c>
      <c r="F7" s="7" t="s">
        <v>59</v>
      </c>
      <c r="G7" s="8" t="s">
        <v>60</v>
      </c>
      <c r="H7" s="9" t="s">
        <v>9</v>
      </c>
      <c r="I7" s="6" t="s">
        <v>61</v>
      </c>
      <c r="J7" s="6" t="s">
        <v>62</v>
      </c>
      <c r="K7" s="10"/>
      <c r="L7" s="10"/>
      <c r="M7" s="10"/>
      <c r="N7" s="10"/>
      <c r="O7" s="10"/>
      <c r="P7" s="10"/>
      <c r="Q7" s="10"/>
      <c r="R7" s="10"/>
      <c r="S7" s="10"/>
      <c r="T7" s="10"/>
      <c r="U7" s="10"/>
      <c r="V7" s="10"/>
      <c r="W7" s="10"/>
      <c r="X7" s="10"/>
      <c r="Y7" s="10"/>
      <c r="Z7" s="10"/>
    </row>
    <row r="8" ht="228.0" customHeight="1">
      <c r="A8" s="11" t="s">
        <v>12</v>
      </c>
      <c r="B8" s="12" t="s">
        <v>63</v>
      </c>
      <c r="C8" s="16" t="s">
        <v>64</v>
      </c>
      <c r="D8" s="12" t="s">
        <v>65</v>
      </c>
      <c r="E8" s="15">
        <f t="shared" ref="E8:E9" si="1">H8</f>
        <v>3558870</v>
      </c>
      <c r="F8" s="26">
        <v>0.0</v>
      </c>
      <c r="G8" s="15">
        <f>F8+E8</f>
        <v>3558870</v>
      </c>
      <c r="H8" s="27">
        <v>3558870.0</v>
      </c>
      <c r="I8" s="12" t="s">
        <v>22</v>
      </c>
      <c r="J8" s="12" t="s">
        <v>23</v>
      </c>
    </row>
    <row r="9" ht="99.75" customHeight="1">
      <c r="A9" s="11" t="s">
        <v>18</v>
      </c>
      <c r="B9" s="12" t="s">
        <v>63</v>
      </c>
      <c r="C9" s="28" t="s">
        <v>66</v>
      </c>
      <c r="D9" s="12" t="s">
        <v>67</v>
      </c>
      <c r="E9" s="15">
        <f t="shared" si="1"/>
        <v>3999900</v>
      </c>
      <c r="F9" s="15">
        <v>0.0</v>
      </c>
      <c r="G9" s="15">
        <f t="shared" ref="G9:G10" si="2">SUM(E9:F9)</f>
        <v>3999900</v>
      </c>
      <c r="H9" s="15">
        <v>3999900.0</v>
      </c>
      <c r="I9" s="12" t="s">
        <v>47</v>
      </c>
      <c r="J9" s="12" t="s">
        <v>68</v>
      </c>
    </row>
    <row r="10" ht="182.25" customHeight="1">
      <c r="A10" s="11" t="s">
        <v>24</v>
      </c>
      <c r="B10" s="12" t="s">
        <v>63</v>
      </c>
      <c r="C10" s="16" t="s">
        <v>69</v>
      </c>
      <c r="D10" s="12" t="s">
        <v>70</v>
      </c>
      <c r="E10" s="15">
        <v>3599000.0</v>
      </c>
      <c r="F10" s="14">
        <v>0.0</v>
      </c>
      <c r="G10" s="15">
        <f t="shared" si="2"/>
        <v>3599000</v>
      </c>
      <c r="H10" s="14">
        <f>G10</f>
        <v>3599000</v>
      </c>
      <c r="I10" s="12" t="s">
        <v>22</v>
      </c>
      <c r="J10" s="12" t="s">
        <v>71</v>
      </c>
    </row>
    <row r="11" ht="15.0" hidden="1" customHeight="1">
      <c r="A11" s="19"/>
      <c r="B11" s="17"/>
      <c r="C11" s="17"/>
      <c r="D11" s="17" t="s">
        <v>52</v>
      </c>
      <c r="E11" s="17"/>
      <c r="F11" s="17"/>
      <c r="G11" s="17"/>
      <c r="H11" s="17"/>
      <c r="I11" s="17"/>
      <c r="J11" s="17"/>
    </row>
    <row r="12" ht="20.25" customHeight="1"/>
    <row r="13" ht="138.75" customHeight="1">
      <c r="A13" s="20" t="s">
        <v>72</v>
      </c>
      <c r="B13" s="3"/>
      <c r="C13" s="3"/>
      <c r="D13" s="3"/>
      <c r="E13" s="3"/>
      <c r="F13" s="3"/>
      <c r="G13" s="3"/>
      <c r="H13" s="3"/>
      <c r="I13" s="3"/>
      <c r="J13" s="4"/>
    </row>
    <row r="14" ht="12.75" customHeight="1"/>
    <row r="15" ht="75.0" customHeight="1">
      <c r="A15" s="20" t="s">
        <v>73</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1"/>
      <c r="E26" s="21"/>
      <c r="F26" s="22"/>
      <c r="G26" s="2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9.13"/>
    <col customWidth="1" min="3" max="3" width="21.5"/>
    <col customWidth="1" min="4" max="4" width="21.88"/>
    <col customWidth="1" min="5" max="6" width="17.0"/>
    <col customWidth="1" min="7" max="7" width="18.0"/>
    <col customWidth="1" min="8" max="8" width="17.0"/>
    <col customWidth="1" min="9" max="9" width="19.13"/>
    <col customWidth="1" min="10" max="10" width="33.38"/>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row r="7" ht="75.75" customHeight="1">
      <c r="A7" s="5" t="s">
        <v>2</v>
      </c>
      <c r="B7" s="6" t="s">
        <v>74</v>
      </c>
      <c r="C7" s="6" t="s">
        <v>75</v>
      </c>
      <c r="D7" s="6" t="s">
        <v>76</v>
      </c>
      <c r="E7" s="6" t="s">
        <v>77</v>
      </c>
      <c r="F7" s="7" t="s">
        <v>78</v>
      </c>
      <c r="G7" s="8" t="s">
        <v>79</v>
      </c>
      <c r="H7" s="9" t="s">
        <v>9</v>
      </c>
      <c r="I7" s="6" t="s">
        <v>80</v>
      </c>
      <c r="J7" s="6" t="s">
        <v>81</v>
      </c>
      <c r="K7" s="10"/>
      <c r="L7" s="10"/>
      <c r="M7" s="10"/>
      <c r="N7" s="10"/>
      <c r="O7" s="10"/>
      <c r="P7" s="10"/>
      <c r="Q7" s="10"/>
      <c r="R7" s="10"/>
      <c r="S7" s="10"/>
      <c r="T7" s="10"/>
      <c r="U7" s="10"/>
      <c r="V7" s="10"/>
      <c r="W7" s="10"/>
      <c r="X7" s="10"/>
      <c r="Y7" s="10"/>
      <c r="Z7" s="10"/>
    </row>
    <row r="8" ht="132.75" customHeight="1">
      <c r="A8" s="11" t="s">
        <v>12</v>
      </c>
      <c r="B8" s="12" t="s">
        <v>82</v>
      </c>
      <c r="C8" s="29" t="s">
        <v>83</v>
      </c>
      <c r="D8" s="12" t="s">
        <v>84</v>
      </c>
      <c r="E8" s="15">
        <v>300000.0</v>
      </c>
      <c r="F8" s="30">
        <v>0.0</v>
      </c>
      <c r="G8" s="31">
        <f>E8+F8</f>
        <v>300000</v>
      </c>
      <c r="H8" s="30">
        <f>G8</f>
        <v>300000</v>
      </c>
      <c r="I8" s="12" t="s">
        <v>22</v>
      </c>
      <c r="J8" s="32" t="s">
        <v>85</v>
      </c>
    </row>
    <row r="9" ht="160.5" customHeight="1">
      <c r="A9" s="11" t="s">
        <v>18</v>
      </c>
      <c r="B9" s="12" t="s">
        <v>86</v>
      </c>
      <c r="C9" s="33" t="s">
        <v>87</v>
      </c>
      <c r="D9" s="17" t="s">
        <v>88</v>
      </c>
      <c r="E9" s="15" t="s">
        <v>89</v>
      </c>
      <c r="F9" s="14">
        <v>0.0</v>
      </c>
      <c r="G9" s="31" t="s">
        <v>90</v>
      </c>
      <c r="H9" s="30">
        <f>119.88*3918.4500333667</f>
        <v>469743.79</v>
      </c>
      <c r="I9" s="17" t="s">
        <v>91</v>
      </c>
      <c r="J9" s="34" t="s">
        <v>92</v>
      </c>
    </row>
    <row r="10" ht="62.25" customHeight="1">
      <c r="A10" s="11" t="s">
        <v>24</v>
      </c>
      <c r="B10" s="12" t="s">
        <v>93</v>
      </c>
      <c r="C10" s="13" t="s">
        <v>94</v>
      </c>
      <c r="D10" s="17" t="s">
        <v>95</v>
      </c>
      <c r="E10" s="31">
        <v>371700.0</v>
      </c>
      <c r="F10" s="30">
        <v>0.0</v>
      </c>
      <c r="G10" s="35">
        <f>E10+F10</f>
        <v>371700</v>
      </c>
      <c r="H10" s="36">
        <f>G10</f>
        <v>371700</v>
      </c>
      <c r="I10" s="17" t="s">
        <v>91</v>
      </c>
      <c r="J10" s="34" t="s">
        <v>96</v>
      </c>
    </row>
    <row r="11" ht="15.0" hidden="1" customHeight="1">
      <c r="A11" s="19"/>
      <c r="B11" s="17"/>
      <c r="C11" s="17"/>
      <c r="D11" s="17"/>
      <c r="E11" s="17"/>
      <c r="F11" s="17"/>
      <c r="G11" s="17"/>
      <c r="H11" s="17"/>
      <c r="I11" s="17"/>
      <c r="J11" s="37" t="s">
        <v>97</v>
      </c>
    </row>
    <row r="12" ht="12.75" customHeight="1"/>
    <row r="13" ht="138.75" customHeight="1">
      <c r="A13" s="20" t="s">
        <v>98</v>
      </c>
      <c r="B13" s="3"/>
      <c r="C13" s="3"/>
      <c r="D13" s="3"/>
      <c r="E13" s="3"/>
      <c r="F13" s="3"/>
      <c r="G13" s="3"/>
      <c r="H13" s="3"/>
      <c r="I13" s="3"/>
      <c r="J13" s="4"/>
    </row>
    <row r="14" ht="12.75" customHeight="1"/>
    <row r="15" ht="75.0" customHeight="1">
      <c r="A15" s="20" t="s">
        <v>99</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1"/>
      <c r="E26" s="21"/>
      <c r="F26" s="22"/>
      <c r="G26" s="2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row r="7" ht="75.75" customHeight="1">
      <c r="A7" s="5" t="s">
        <v>2</v>
      </c>
      <c r="B7" s="6" t="s">
        <v>100</v>
      </c>
      <c r="C7" s="6" t="s">
        <v>101</v>
      </c>
      <c r="D7" s="6" t="s">
        <v>102</v>
      </c>
      <c r="E7" s="6" t="s">
        <v>103</v>
      </c>
      <c r="F7" s="7" t="s">
        <v>104</v>
      </c>
      <c r="G7" s="8" t="s">
        <v>105</v>
      </c>
      <c r="H7" s="9" t="s">
        <v>9</v>
      </c>
      <c r="I7" s="6" t="s">
        <v>106</v>
      </c>
      <c r="J7" s="6" t="s">
        <v>107</v>
      </c>
      <c r="K7" s="10"/>
      <c r="L7" s="10"/>
      <c r="M7" s="10"/>
      <c r="N7" s="10"/>
      <c r="O7" s="10"/>
      <c r="P7" s="10"/>
      <c r="Q7" s="10"/>
      <c r="R7" s="10"/>
      <c r="S7" s="10"/>
      <c r="T7" s="10"/>
      <c r="U7" s="10"/>
      <c r="V7" s="10"/>
      <c r="W7" s="10"/>
      <c r="X7" s="10"/>
      <c r="Y7" s="10"/>
      <c r="Z7" s="10"/>
    </row>
    <row r="8" ht="37.5" customHeight="1">
      <c r="A8" s="11" t="s">
        <v>12</v>
      </c>
      <c r="B8" s="12" t="s">
        <v>108</v>
      </c>
      <c r="C8" s="38" t="s">
        <v>109</v>
      </c>
      <c r="D8" s="17" t="s">
        <v>110</v>
      </c>
      <c r="E8" s="12">
        <v>16900.0</v>
      </c>
      <c r="F8" s="30">
        <v>0.0</v>
      </c>
      <c r="G8" s="31">
        <f t="shared" ref="G8:G9" si="1">E8+F8</f>
        <v>16900</v>
      </c>
      <c r="H8" s="30">
        <f t="shared" ref="H8:H9" si="2">G8</f>
        <v>16900</v>
      </c>
      <c r="I8" s="12" t="s">
        <v>111</v>
      </c>
      <c r="J8" s="39" t="s">
        <v>112</v>
      </c>
    </row>
    <row r="9" ht="99.75" customHeight="1">
      <c r="A9" s="11" t="s">
        <v>18</v>
      </c>
      <c r="B9" s="12" t="s">
        <v>113</v>
      </c>
      <c r="C9" s="40" t="s">
        <v>114</v>
      </c>
      <c r="D9" s="17" t="s">
        <v>115</v>
      </c>
      <c r="E9" s="12">
        <v>52500.0</v>
      </c>
      <c r="F9" s="30">
        <v>0.0</v>
      </c>
      <c r="G9" s="31">
        <f t="shared" si="1"/>
        <v>52500</v>
      </c>
      <c r="H9" s="30">
        <f t="shared" si="2"/>
        <v>52500</v>
      </c>
      <c r="I9" s="17" t="s">
        <v>116</v>
      </c>
      <c r="J9" s="17" t="s">
        <v>117</v>
      </c>
    </row>
    <row r="10" ht="63.0" customHeight="1">
      <c r="A10" s="11" t="s">
        <v>24</v>
      </c>
      <c r="B10" s="12" t="s">
        <v>118</v>
      </c>
      <c r="C10" s="17" t="s">
        <v>119</v>
      </c>
      <c r="D10" s="17" t="s">
        <v>120</v>
      </c>
      <c r="E10" s="31" t="s">
        <v>121</v>
      </c>
      <c r="F10" s="41">
        <v>0.0</v>
      </c>
      <c r="G10" s="35">
        <v>223.0</v>
      </c>
      <c r="H10" s="30">
        <f>229.8251121076*223 </f>
        <v>51251</v>
      </c>
      <c r="I10" s="17" t="s">
        <v>111</v>
      </c>
      <c r="J10" s="17" t="s">
        <v>117</v>
      </c>
    </row>
    <row r="11" ht="15.0" hidden="1" customHeight="1">
      <c r="A11" s="19"/>
      <c r="B11" s="17"/>
      <c r="C11" s="17"/>
      <c r="D11" s="17"/>
      <c r="E11" s="17"/>
      <c r="F11" s="17"/>
      <c r="G11" s="17"/>
      <c r="H11" s="17"/>
      <c r="I11" s="17"/>
      <c r="J11" s="17"/>
    </row>
    <row r="12" ht="12.75" customHeight="1">
      <c r="H12" s="42"/>
    </row>
    <row r="13" ht="138.75" customHeight="1">
      <c r="A13" s="20" t="s">
        <v>122</v>
      </c>
      <c r="B13" s="3"/>
      <c r="C13" s="3"/>
      <c r="D13" s="3"/>
      <c r="E13" s="3"/>
      <c r="F13" s="3"/>
      <c r="G13" s="3"/>
      <c r="H13" s="3"/>
      <c r="I13" s="3"/>
      <c r="J13" s="4"/>
    </row>
    <row r="14" ht="12.75" customHeight="1"/>
    <row r="15" ht="75.0" customHeight="1">
      <c r="A15" s="20" t="s">
        <v>123</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1"/>
      <c r="E26" s="21"/>
      <c r="F26" s="22"/>
      <c r="G26" s="2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s>
  <printOptions/>
  <pageMargins bottom="0.75" footer="0.0" header="0.0" left="0.7" right="0.7" top="0.75"/>
  <pageSetup orientation="landscape"/>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9.13"/>
    <col customWidth="1" min="3" max="3" width="21.13"/>
    <col customWidth="1" min="4" max="4" width="33.63"/>
    <col customWidth="1" min="5" max="5" width="17.0"/>
    <col customWidth="1" min="6" max="6" width="13.88"/>
    <col customWidth="1" min="7" max="7" width="18.0"/>
    <col customWidth="1" min="8" max="8" width="17.0"/>
    <col customWidth="1" min="9" max="9" width="19.13"/>
    <col customWidth="1" min="10" max="10" width="27.38"/>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row r="7" ht="75.75" customHeight="1">
      <c r="A7" s="5" t="s">
        <v>2</v>
      </c>
      <c r="B7" s="6" t="s">
        <v>124</v>
      </c>
      <c r="C7" s="6" t="s">
        <v>125</v>
      </c>
      <c r="D7" s="6" t="s">
        <v>126</v>
      </c>
      <c r="E7" s="6" t="s">
        <v>127</v>
      </c>
      <c r="F7" s="7" t="s">
        <v>128</v>
      </c>
      <c r="G7" s="8" t="s">
        <v>129</v>
      </c>
      <c r="H7" s="9" t="s">
        <v>9</v>
      </c>
      <c r="I7" s="6" t="s">
        <v>130</v>
      </c>
      <c r="J7" s="6" t="s">
        <v>131</v>
      </c>
      <c r="K7" s="10"/>
      <c r="L7" s="10"/>
      <c r="M7" s="10"/>
      <c r="N7" s="10"/>
      <c r="O7" s="10"/>
      <c r="P7" s="10"/>
      <c r="Q7" s="10"/>
      <c r="R7" s="10"/>
      <c r="S7" s="10"/>
      <c r="T7" s="10"/>
      <c r="U7" s="10"/>
      <c r="V7" s="10"/>
      <c r="W7" s="10"/>
      <c r="X7" s="10"/>
      <c r="Y7" s="10"/>
      <c r="Z7" s="10"/>
    </row>
    <row r="8" ht="129.0" customHeight="1">
      <c r="A8" s="11" t="s">
        <v>12</v>
      </c>
      <c r="B8" s="12" t="s">
        <v>132</v>
      </c>
      <c r="C8" s="13" t="s">
        <v>133</v>
      </c>
      <c r="D8" s="12" t="s">
        <v>134</v>
      </c>
      <c r="E8" s="15">
        <v>349999.0</v>
      </c>
      <c r="F8" s="30">
        <v>0.0</v>
      </c>
      <c r="G8" s="31">
        <f t="shared" ref="G8:G10" si="1">E8+F8</f>
        <v>349999</v>
      </c>
      <c r="H8" s="30">
        <f t="shared" ref="H8:H10" si="2">G8</f>
        <v>349999</v>
      </c>
      <c r="I8" s="12" t="s">
        <v>16</v>
      </c>
      <c r="J8" s="12" t="s">
        <v>135</v>
      </c>
    </row>
    <row r="9" ht="145.5" customHeight="1">
      <c r="A9" s="11" t="s">
        <v>18</v>
      </c>
      <c r="B9" s="12" t="s">
        <v>132</v>
      </c>
      <c r="C9" s="43" t="s">
        <v>136</v>
      </c>
      <c r="D9" s="12" t="s">
        <v>137</v>
      </c>
      <c r="E9" s="12">
        <v>219000.0</v>
      </c>
      <c r="F9" s="30">
        <v>0.0</v>
      </c>
      <c r="G9" s="31">
        <f t="shared" si="1"/>
        <v>219000</v>
      </c>
      <c r="H9" s="36">
        <f t="shared" si="2"/>
        <v>219000</v>
      </c>
      <c r="I9" s="17" t="s">
        <v>116</v>
      </c>
      <c r="J9" s="17" t="s">
        <v>135</v>
      </c>
    </row>
    <row r="10" ht="50.25" customHeight="1">
      <c r="A10" s="11" t="s">
        <v>24</v>
      </c>
      <c r="B10" s="12" t="s">
        <v>132</v>
      </c>
      <c r="C10" s="13" t="s">
        <v>138</v>
      </c>
      <c r="D10" s="17" t="s">
        <v>139</v>
      </c>
      <c r="E10" s="44">
        <v>289900.0</v>
      </c>
      <c r="F10" s="30">
        <v>0.0</v>
      </c>
      <c r="G10" s="35">
        <f t="shared" si="1"/>
        <v>289900</v>
      </c>
      <c r="H10" s="30">
        <f t="shared" si="2"/>
        <v>289900</v>
      </c>
      <c r="I10" s="17" t="s">
        <v>140</v>
      </c>
      <c r="J10" s="45" t="s">
        <v>135</v>
      </c>
    </row>
    <row r="11" ht="15.0" hidden="1" customHeight="1">
      <c r="A11" s="19"/>
      <c r="B11" s="17"/>
      <c r="C11" s="17"/>
      <c r="D11" s="17"/>
      <c r="E11" s="17"/>
      <c r="F11" s="17"/>
      <c r="G11" s="17"/>
      <c r="H11" s="17"/>
      <c r="I11" s="17"/>
      <c r="J11" s="17"/>
    </row>
    <row r="12" ht="12.75" customHeight="1"/>
    <row r="13" ht="138.75" customHeight="1">
      <c r="A13" s="20" t="s">
        <v>141</v>
      </c>
      <c r="B13" s="3"/>
      <c r="C13" s="3"/>
      <c r="D13" s="3"/>
      <c r="E13" s="3"/>
      <c r="F13" s="3"/>
      <c r="G13" s="3"/>
      <c r="H13" s="3"/>
      <c r="I13" s="3"/>
      <c r="J13" s="4"/>
    </row>
    <row r="14" ht="12.75" customHeight="1"/>
    <row r="15" ht="75.0" customHeight="1">
      <c r="A15" s="20" t="s">
        <v>142</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1"/>
      <c r="E26" s="21"/>
      <c r="F26" s="22"/>
      <c r="G26" s="2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9.13"/>
    <col customWidth="1" min="3" max="3" width="21.13"/>
    <col customWidth="1" min="4" max="4" width="33.63"/>
    <col customWidth="1" min="5" max="5" width="17.0"/>
    <col customWidth="1" min="6" max="6" width="13.88"/>
    <col customWidth="1" min="7" max="7" width="18.0"/>
    <col customWidth="1" min="8" max="8" width="17.0"/>
    <col customWidth="1" min="9" max="9" width="19.13"/>
    <col customWidth="1" min="10" max="10" width="27.38"/>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row r="7" ht="75.75" customHeight="1">
      <c r="A7" s="5" t="s">
        <v>2</v>
      </c>
      <c r="B7" s="6" t="s">
        <v>143</v>
      </c>
      <c r="C7" s="6" t="s">
        <v>144</v>
      </c>
      <c r="D7" s="6" t="s">
        <v>145</v>
      </c>
      <c r="E7" s="6" t="s">
        <v>146</v>
      </c>
      <c r="F7" s="7" t="s">
        <v>147</v>
      </c>
      <c r="G7" s="8" t="s">
        <v>148</v>
      </c>
      <c r="H7" s="9" t="s">
        <v>9</v>
      </c>
      <c r="I7" s="6" t="s">
        <v>149</v>
      </c>
      <c r="J7" s="6" t="s">
        <v>150</v>
      </c>
      <c r="K7" s="10"/>
      <c r="L7" s="10"/>
      <c r="M7" s="10"/>
      <c r="N7" s="10"/>
      <c r="O7" s="10"/>
      <c r="P7" s="10"/>
      <c r="Q7" s="10"/>
      <c r="R7" s="10"/>
      <c r="S7" s="10"/>
      <c r="T7" s="10"/>
      <c r="U7" s="10"/>
      <c r="V7" s="10"/>
      <c r="W7" s="10"/>
      <c r="X7" s="10"/>
      <c r="Y7" s="10"/>
      <c r="Z7" s="10"/>
    </row>
    <row r="8" ht="63.75" customHeight="1">
      <c r="A8" s="11" t="s">
        <v>12</v>
      </c>
      <c r="B8" s="12" t="s">
        <v>151</v>
      </c>
      <c r="C8" s="13" t="s">
        <v>152</v>
      </c>
      <c r="D8" s="12" t="s">
        <v>153</v>
      </c>
      <c r="E8" s="15">
        <v>79900.0</v>
      </c>
      <c r="F8" s="15">
        <v>0.0</v>
      </c>
      <c r="G8" s="15">
        <f>E8+F8</f>
        <v>79900</v>
      </c>
      <c r="H8" s="15">
        <f>G8</f>
        <v>79900</v>
      </c>
      <c r="I8" s="12" t="s">
        <v>154</v>
      </c>
      <c r="J8" s="12" t="s">
        <v>155</v>
      </c>
      <c r="N8" s="46"/>
      <c r="O8" s="47"/>
      <c r="P8" s="46"/>
    </row>
    <row r="9" ht="124.5" customHeight="1">
      <c r="A9" s="11" t="s">
        <v>18</v>
      </c>
      <c r="B9" s="12" t="s">
        <v>156</v>
      </c>
      <c r="C9" s="48" t="s">
        <v>157</v>
      </c>
      <c r="D9" s="12" t="s">
        <v>158</v>
      </c>
      <c r="E9" s="49">
        <v>28900.0</v>
      </c>
      <c r="F9" s="15">
        <v>0.0</v>
      </c>
      <c r="G9" s="15">
        <f t="shared" ref="G9:H9" si="1">F9+E9</f>
        <v>28900</v>
      </c>
      <c r="H9" s="15">
        <f t="shared" si="1"/>
        <v>28900</v>
      </c>
      <c r="I9" s="17" t="s">
        <v>154</v>
      </c>
      <c r="J9" s="17" t="s">
        <v>159</v>
      </c>
    </row>
    <row r="10" ht="142.5" customHeight="1">
      <c r="A10" s="11" t="s">
        <v>24</v>
      </c>
      <c r="B10" s="12" t="s">
        <v>160</v>
      </c>
      <c r="C10" s="13" t="s">
        <v>161</v>
      </c>
      <c r="D10" s="17" t="s">
        <v>162</v>
      </c>
      <c r="E10" s="49">
        <v>54900.0</v>
      </c>
      <c r="F10" s="15">
        <v>0.0</v>
      </c>
      <c r="G10" s="15">
        <f t="shared" ref="G10:H10" si="2">F10+E10</f>
        <v>54900</v>
      </c>
      <c r="H10" s="15">
        <f t="shared" si="2"/>
        <v>54900</v>
      </c>
      <c r="I10" s="17" t="s">
        <v>154</v>
      </c>
      <c r="J10" s="17" t="s">
        <v>163</v>
      </c>
    </row>
    <row r="11" ht="15.0" hidden="1" customHeight="1">
      <c r="A11" s="19"/>
      <c r="B11" s="17"/>
      <c r="C11" s="17"/>
      <c r="D11" s="17"/>
      <c r="E11" s="17"/>
      <c r="F11" s="17"/>
      <c r="G11" s="17"/>
      <c r="H11" s="17"/>
      <c r="I11" s="17"/>
      <c r="J11" s="17"/>
    </row>
    <row r="12" ht="12.75" customHeight="1"/>
    <row r="13" ht="138.75" customHeight="1">
      <c r="A13" s="20" t="s">
        <v>164</v>
      </c>
      <c r="B13" s="3"/>
      <c r="C13" s="3"/>
      <c r="D13" s="3"/>
      <c r="E13" s="3"/>
      <c r="F13" s="3"/>
      <c r="G13" s="3"/>
      <c r="H13" s="3"/>
      <c r="I13" s="3"/>
      <c r="J13" s="4"/>
    </row>
    <row r="14" ht="12.75" customHeight="1"/>
    <row r="15" ht="75.0" customHeight="1">
      <c r="A15" s="20" t="s">
        <v>165</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1"/>
      <c r="E26" s="21"/>
      <c r="F26" s="22"/>
      <c r="G26" s="2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9.13"/>
    <col customWidth="1" min="3" max="3" width="21.13"/>
    <col customWidth="1" min="4" max="4" width="33.63"/>
    <col customWidth="1" min="5" max="5" width="17.0"/>
    <col customWidth="1" min="6" max="6" width="13.88"/>
    <col customWidth="1" min="7" max="7" width="18.0"/>
    <col customWidth="1" min="8" max="8" width="17.0"/>
    <col customWidth="1" min="9" max="9" width="19.13"/>
    <col customWidth="1" min="10" max="10" width="27.38"/>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row r="7" ht="75.75" customHeight="1">
      <c r="A7" s="5" t="s">
        <v>2</v>
      </c>
      <c r="B7" s="6" t="s">
        <v>166</v>
      </c>
      <c r="C7" s="6" t="s">
        <v>167</v>
      </c>
      <c r="D7" s="6" t="s">
        <v>168</v>
      </c>
      <c r="E7" s="6" t="s">
        <v>169</v>
      </c>
      <c r="F7" s="7" t="s">
        <v>170</v>
      </c>
      <c r="G7" s="8" t="s">
        <v>171</v>
      </c>
      <c r="H7" s="9" t="s">
        <v>9</v>
      </c>
      <c r="I7" s="6" t="s">
        <v>172</v>
      </c>
      <c r="J7" s="6" t="s">
        <v>173</v>
      </c>
      <c r="K7" s="10"/>
      <c r="L7" s="10"/>
      <c r="M7" s="10"/>
      <c r="N7" s="10"/>
      <c r="O7" s="10"/>
      <c r="P7" s="10"/>
      <c r="Q7" s="10"/>
      <c r="R7" s="10"/>
      <c r="S7" s="10"/>
      <c r="T7" s="10"/>
      <c r="U7" s="10"/>
      <c r="V7" s="10"/>
      <c r="W7" s="10"/>
      <c r="X7" s="10"/>
      <c r="Y7" s="10"/>
      <c r="Z7" s="10"/>
    </row>
    <row r="8" ht="129.0" customHeight="1">
      <c r="A8" s="11" t="s">
        <v>12</v>
      </c>
      <c r="B8" s="12" t="s">
        <v>63</v>
      </c>
      <c r="C8" s="13" t="s">
        <v>174</v>
      </c>
      <c r="D8" s="12" t="s">
        <v>175</v>
      </c>
      <c r="E8" s="15">
        <v>23100.0</v>
      </c>
      <c r="F8" s="15">
        <v>0.0</v>
      </c>
      <c r="G8" s="15">
        <f t="shared" ref="G8:G10" si="1">SUM(E8:F8)</f>
        <v>23100</v>
      </c>
      <c r="H8" s="15">
        <f t="shared" ref="H8:H10" si="2">G8</f>
        <v>23100</v>
      </c>
      <c r="I8" s="12" t="s">
        <v>154</v>
      </c>
      <c r="J8" s="12" t="s">
        <v>176</v>
      </c>
      <c r="N8" s="46"/>
      <c r="O8" s="47"/>
      <c r="P8" s="46"/>
    </row>
    <row r="9" ht="178.5" customHeight="1">
      <c r="A9" s="11" t="s">
        <v>18</v>
      </c>
      <c r="B9" s="12" t="s">
        <v>160</v>
      </c>
      <c r="C9" s="43" t="s">
        <v>177</v>
      </c>
      <c r="D9" s="12" t="s">
        <v>178</v>
      </c>
      <c r="E9" s="15">
        <v>20000.0</v>
      </c>
      <c r="F9" s="15">
        <v>0.0</v>
      </c>
      <c r="G9" s="15">
        <f t="shared" si="1"/>
        <v>20000</v>
      </c>
      <c r="H9" s="15">
        <f t="shared" si="2"/>
        <v>20000</v>
      </c>
      <c r="I9" s="17" t="s">
        <v>154</v>
      </c>
      <c r="J9" s="17" t="s">
        <v>179</v>
      </c>
    </row>
    <row r="10" ht="142.5" customHeight="1">
      <c r="A10" s="11" t="s">
        <v>24</v>
      </c>
      <c r="B10" s="12" t="s">
        <v>151</v>
      </c>
      <c r="C10" s="13" t="s">
        <v>180</v>
      </c>
      <c r="D10" s="17" t="s">
        <v>181</v>
      </c>
      <c r="E10" s="15">
        <v>54900.0</v>
      </c>
      <c r="F10" s="15">
        <v>0.0</v>
      </c>
      <c r="G10" s="15">
        <f t="shared" si="1"/>
        <v>54900</v>
      </c>
      <c r="H10" s="15">
        <f t="shared" si="2"/>
        <v>54900</v>
      </c>
      <c r="I10" s="17" t="s">
        <v>154</v>
      </c>
      <c r="J10" s="17" t="s">
        <v>182</v>
      </c>
    </row>
    <row r="11" ht="15.0" hidden="1" customHeight="1">
      <c r="A11" s="19"/>
      <c r="B11" s="17"/>
      <c r="C11" s="17"/>
      <c r="D11" s="17"/>
      <c r="E11" s="17"/>
      <c r="F11" s="17"/>
      <c r="G11" s="17"/>
      <c r="H11" s="17"/>
      <c r="I11" s="17"/>
      <c r="J11" s="17"/>
    </row>
    <row r="12" ht="12.75" customHeight="1"/>
    <row r="13" ht="138.75" customHeight="1">
      <c r="A13" s="20" t="s">
        <v>183</v>
      </c>
      <c r="B13" s="3"/>
      <c r="C13" s="3"/>
      <c r="D13" s="3"/>
      <c r="E13" s="3"/>
      <c r="F13" s="3"/>
      <c r="G13" s="3"/>
      <c r="H13" s="3"/>
      <c r="I13" s="3"/>
      <c r="J13" s="4"/>
    </row>
    <row r="14" ht="12.75" customHeight="1"/>
    <row r="15" ht="75.0" customHeight="1">
      <c r="A15" s="20" t="s">
        <v>184</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1"/>
      <c r="E26" s="21"/>
      <c r="F26" s="22"/>
      <c r="G26" s="2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9.13"/>
    <col customWidth="1" min="3" max="3" width="21.13"/>
    <col customWidth="1" min="4" max="4" width="33.63"/>
    <col customWidth="1" min="5" max="5" width="17.0"/>
    <col customWidth="1" min="6" max="6" width="13.88"/>
    <col customWidth="1" min="7" max="7" width="18.0"/>
    <col customWidth="1" min="8" max="8" width="17.0"/>
    <col customWidth="1" min="9" max="9" width="19.13"/>
    <col customWidth="1" min="10" max="10" width="27.38"/>
    <col customWidth="1" min="11" max="26" width="10.0"/>
  </cols>
  <sheetData>
    <row r="1" ht="12.75" customHeight="1"/>
    <row r="2" ht="27.75" customHeight="1">
      <c r="D2" s="1" t="s">
        <v>0</v>
      </c>
    </row>
    <row r="3" ht="12.75" customHeight="1"/>
    <row r="4" ht="12.75" customHeight="1"/>
    <row r="5" ht="43.5" customHeight="1">
      <c r="A5" s="2" t="s">
        <v>1</v>
      </c>
      <c r="B5" s="3"/>
      <c r="C5" s="3"/>
      <c r="D5" s="3"/>
      <c r="E5" s="3"/>
      <c r="F5" s="3"/>
      <c r="G5" s="3"/>
      <c r="H5" s="3"/>
      <c r="I5" s="3"/>
      <c r="J5" s="4"/>
    </row>
    <row r="6" ht="15.75" customHeight="1"/>
    <row r="7" ht="75.75" customHeight="1">
      <c r="A7" s="5" t="s">
        <v>2</v>
      </c>
      <c r="B7" s="6" t="s">
        <v>185</v>
      </c>
      <c r="C7" s="6" t="s">
        <v>186</v>
      </c>
      <c r="D7" s="6" t="s">
        <v>187</v>
      </c>
      <c r="E7" s="6" t="s">
        <v>188</v>
      </c>
      <c r="F7" s="7" t="s">
        <v>189</v>
      </c>
      <c r="G7" s="8" t="s">
        <v>190</v>
      </c>
      <c r="H7" s="9" t="s">
        <v>9</v>
      </c>
      <c r="I7" s="6" t="s">
        <v>191</v>
      </c>
      <c r="J7" s="6" t="s">
        <v>192</v>
      </c>
      <c r="K7" s="10"/>
      <c r="L7" s="10"/>
      <c r="M7" s="10"/>
      <c r="N7" s="10"/>
      <c r="O7" s="10"/>
      <c r="P7" s="10"/>
      <c r="Q7" s="10"/>
      <c r="R7" s="10"/>
      <c r="S7" s="10"/>
      <c r="T7" s="10"/>
      <c r="U7" s="10"/>
      <c r="V7" s="10"/>
      <c r="W7" s="10"/>
      <c r="X7" s="10"/>
      <c r="Y7" s="10"/>
      <c r="Z7" s="10"/>
    </row>
    <row r="8" ht="129.0" customHeight="1">
      <c r="A8" s="11" t="s">
        <v>12</v>
      </c>
      <c r="B8" s="12" t="s">
        <v>193</v>
      </c>
      <c r="C8" s="13" t="s">
        <v>194</v>
      </c>
      <c r="D8" s="12" t="s">
        <v>195</v>
      </c>
      <c r="E8" s="15">
        <v>76792.0</v>
      </c>
      <c r="F8" s="15">
        <v>0.0</v>
      </c>
      <c r="G8" s="15">
        <f t="shared" ref="G8:G10" si="1">SUM(E8:F8)</f>
        <v>76792</v>
      </c>
      <c r="H8" s="15">
        <f t="shared" ref="H8:H10" si="2">G8</f>
        <v>76792</v>
      </c>
      <c r="I8" s="12" t="s">
        <v>196</v>
      </c>
      <c r="J8" s="12" t="s">
        <v>197</v>
      </c>
    </row>
    <row r="9" ht="145.5" customHeight="1">
      <c r="A9" s="11" t="s">
        <v>18</v>
      </c>
      <c r="B9" s="12" t="s">
        <v>198</v>
      </c>
      <c r="C9" s="48" t="s">
        <v>199</v>
      </c>
      <c r="D9" s="12" t="s">
        <v>200</v>
      </c>
      <c r="E9" s="15">
        <v>52950.0</v>
      </c>
      <c r="F9" s="15">
        <v>0.0</v>
      </c>
      <c r="G9" s="15">
        <f t="shared" si="1"/>
        <v>52950</v>
      </c>
      <c r="H9" s="15">
        <f t="shared" si="2"/>
        <v>52950</v>
      </c>
      <c r="I9" s="17" t="s">
        <v>116</v>
      </c>
      <c r="J9" s="17" t="s">
        <v>201</v>
      </c>
    </row>
    <row r="10" ht="50.25" customHeight="1">
      <c r="A10" s="11" t="s">
        <v>24</v>
      </c>
      <c r="B10" s="12" t="s">
        <v>202</v>
      </c>
      <c r="C10" s="13" t="s">
        <v>203</v>
      </c>
      <c r="D10" s="17" t="s">
        <v>204</v>
      </c>
      <c r="E10" s="15">
        <v>442600.0</v>
      </c>
      <c r="F10" s="15">
        <v>0.0</v>
      </c>
      <c r="G10" s="15">
        <f t="shared" si="1"/>
        <v>442600</v>
      </c>
      <c r="H10" s="15">
        <f t="shared" si="2"/>
        <v>442600</v>
      </c>
      <c r="I10" s="17" t="s">
        <v>140</v>
      </c>
      <c r="J10" s="17" t="s">
        <v>205</v>
      </c>
    </row>
    <row r="11" ht="15.0" hidden="1" customHeight="1">
      <c r="A11" s="19"/>
      <c r="B11" s="17"/>
      <c r="C11" s="17"/>
      <c r="D11" s="17"/>
      <c r="E11" s="17"/>
      <c r="F11" s="17"/>
      <c r="G11" s="17"/>
      <c r="H11" s="17"/>
      <c r="I11" s="17"/>
      <c r="J11" s="17"/>
    </row>
    <row r="12" ht="12.75" customHeight="1">
      <c r="J12" s="42"/>
    </row>
    <row r="13" ht="138.75" customHeight="1">
      <c r="A13" s="20" t="s">
        <v>206</v>
      </c>
      <c r="B13" s="3"/>
      <c r="C13" s="3"/>
      <c r="D13" s="3"/>
      <c r="E13" s="3"/>
      <c r="F13" s="3"/>
      <c r="G13" s="3"/>
      <c r="H13" s="3"/>
      <c r="I13" s="3"/>
      <c r="J13" s="4"/>
    </row>
    <row r="14" ht="12.75" customHeight="1"/>
    <row r="15" ht="75.0" customHeight="1">
      <c r="A15" s="20" t="s">
        <v>207</v>
      </c>
      <c r="B15" s="3"/>
      <c r="C15" s="3"/>
      <c r="D15" s="3"/>
      <c r="E15" s="3"/>
      <c r="F15" s="3"/>
      <c r="G15" s="3"/>
      <c r="H15" s="3"/>
      <c r="I15" s="3"/>
      <c r="J15" s="4"/>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21"/>
      <c r="E26" s="21"/>
      <c r="F26" s="22"/>
      <c r="G26" s="2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2010-11-08T17:12:41Z</dcterms:created>
  <dc:creator>Administrador</dc:creator>
</cp:coreProperties>
</file>