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1066-Estudios Sectoriales\2023\06 BOLETINES\00 1Estadísticos\BOLETIN\ENERO\"/>
    </mc:Choice>
  </mc:AlternateContent>
  <xr:revisionPtr revIDLastSave="0" documentId="13_ncr:1_{61BE5030-A8C0-42F4-9611-731BC162340D}" xr6:coauthVersionLast="47" xr6:coauthVersionMax="47" xr10:uidLastSave="{00000000-0000-0000-0000-000000000000}"/>
  <bookViews>
    <workbookView xWindow="-120" yWindow="-120" windowWidth="20730" windowHeight="11160" xr2:uid="{00000000-000D-0000-FFFF-FFFF00000000}"/>
  </bookViews>
  <sheets>
    <sheet name="BOLETÍN" sheetId="10" r:id="rId1"/>
    <sheet name="CONTENIDO" sheetId="11" r:id="rId2"/>
    <sheet name="ALCANCE" sheetId="13" r:id="rId3"/>
    <sheet name="CONCEPTOS" sheetId="14" r:id="rId4"/>
    <sheet name="CUADRO 1" sheetId="4" r:id="rId5"/>
    <sheet name="CUADRO 2" sheetId="5" r:id="rId6"/>
    <sheet name="CUADRO 3" sheetId="7" r:id="rId7"/>
    <sheet name="CUADRO 4" sheetId="6" r:id="rId8"/>
    <sheet name="CUADRO 5" sheetId="8" r:id="rId9"/>
    <sheet name="CUADRO 6" sheetId="15" r:id="rId10"/>
  </sheets>
  <definedNames>
    <definedName name="_xlnm._FilterDatabase" localSheetId="6" hidden="1">'CUADRO 3'!$A$52:$G$60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408" i="15" l="1"/>
  <c r="R408" i="15"/>
  <c r="P408" i="15"/>
  <c r="S10" i="15"/>
  <c r="T10" i="15"/>
  <c r="S11" i="15"/>
  <c r="T11" i="15"/>
  <c r="S12" i="15"/>
  <c r="T12" i="15"/>
  <c r="S13" i="15"/>
  <c r="T13" i="15"/>
  <c r="S14" i="15"/>
  <c r="T14" i="15"/>
  <c r="S15" i="15"/>
  <c r="T15" i="15"/>
  <c r="S16" i="15"/>
  <c r="T16" i="15"/>
  <c r="S17" i="15"/>
  <c r="T17" i="15"/>
  <c r="S18" i="15"/>
  <c r="T18" i="15"/>
  <c r="S19" i="15"/>
  <c r="T19" i="15"/>
  <c r="S20" i="15"/>
  <c r="T20" i="15"/>
  <c r="S21" i="15"/>
  <c r="T21" i="15"/>
  <c r="S22" i="15"/>
  <c r="T22" i="15"/>
  <c r="S23" i="15"/>
  <c r="T23" i="15"/>
  <c r="S24" i="15"/>
  <c r="T24" i="15"/>
  <c r="S25" i="15"/>
  <c r="T25" i="15"/>
  <c r="S26" i="15"/>
  <c r="T26" i="15"/>
  <c r="S27" i="15"/>
  <c r="T27" i="15"/>
  <c r="S28" i="15"/>
  <c r="T28" i="15"/>
  <c r="S29" i="15"/>
  <c r="T29" i="15"/>
  <c r="S30" i="15"/>
  <c r="T30" i="15"/>
  <c r="S31" i="15"/>
  <c r="T31" i="15"/>
  <c r="S32" i="15"/>
  <c r="T32" i="15"/>
  <c r="S33" i="15"/>
  <c r="T33" i="15"/>
  <c r="S34" i="15"/>
  <c r="T34" i="15"/>
  <c r="S35" i="15"/>
  <c r="T35" i="15"/>
  <c r="S36" i="15"/>
  <c r="T36" i="15"/>
  <c r="S37" i="15"/>
  <c r="T37" i="15"/>
  <c r="S38" i="15"/>
  <c r="T38" i="15"/>
  <c r="S39" i="15"/>
  <c r="T39" i="15"/>
  <c r="S40" i="15"/>
  <c r="T40" i="15"/>
  <c r="S41" i="15"/>
  <c r="T41" i="15"/>
  <c r="S42" i="15"/>
  <c r="T42" i="15"/>
  <c r="S43" i="15"/>
  <c r="T43" i="15"/>
  <c r="S44" i="15"/>
  <c r="T44" i="15"/>
  <c r="S45" i="15"/>
  <c r="T45" i="15"/>
  <c r="S46" i="15"/>
  <c r="T46" i="15"/>
  <c r="S47" i="15"/>
  <c r="T47" i="15"/>
  <c r="S48" i="15"/>
  <c r="T48" i="15"/>
  <c r="S49" i="15"/>
  <c r="T49" i="15"/>
  <c r="S50" i="15"/>
  <c r="T50" i="15"/>
  <c r="S51" i="15"/>
  <c r="T51" i="15"/>
  <c r="S52" i="15"/>
  <c r="T52" i="15"/>
  <c r="S53" i="15"/>
  <c r="T53" i="15"/>
  <c r="S54" i="15"/>
  <c r="T54" i="15"/>
  <c r="S55" i="15"/>
  <c r="T55" i="15"/>
  <c r="S56" i="15"/>
  <c r="T56" i="15"/>
  <c r="S57" i="15"/>
  <c r="T57" i="15"/>
  <c r="S58" i="15"/>
  <c r="T58" i="15"/>
  <c r="S59" i="15"/>
  <c r="T59" i="15"/>
  <c r="S60" i="15"/>
  <c r="T60" i="15"/>
  <c r="S61" i="15"/>
  <c r="T61" i="15"/>
  <c r="S62" i="15"/>
  <c r="T62" i="15"/>
  <c r="S63" i="15"/>
  <c r="T63" i="15"/>
  <c r="S64" i="15"/>
  <c r="T64" i="15"/>
  <c r="S65" i="15"/>
  <c r="T65" i="15"/>
  <c r="S66" i="15"/>
  <c r="T66" i="15"/>
  <c r="S67" i="15"/>
  <c r="T67" i="15"/>
  <c r="S68" i="15"/>
  <c r="T68" i="15"/>
  <c r="S69" i="15"/>
  <c r="T69" i="15"/>
  <c r="S70" i="15"/>
  <c r="T70" i="15"/>
  <c r="S71" i="15"/>
  <c r="T71" i="15"/>
  <c r="S72" i="15"/>
  <c r="T72" i="15"/>
  <c r="S73" i="15"/>
  <c r="T73" i="15"/>
  <c r="S74" i="15"/>
  <c r="T74" i="15"/>
  <c r="S75" i="15"/>
  <c r="T75" i="15"/>
  <c r="S76" i="15"/>
  <c r="T76" i="15"/>
  <c r="S77" i="15"/>
  <c r="T77" i="15"/>
  <c r="S78" i="15"/>
  <c r="T78" i="15"/>
  <c r="S79" i="15"/>
  <c r="T79" i="15"/>
  <c r="S80" i="15"/>
  <c r="T80" i="15"/>
  <c r="S81" i="15"/>
  <c r="T81" i="15"/>
  <c r="S82" i="15"/>
  <c r="T82" i="15"/>
  <c r="S83" i="15"/>
  <c r="T83" i="15"/>
  <c r="S84" i="15"/>
  <c r="T84" i="15"/>
  <c r="S85" i="15"/>
  <c r="T85" i="15"/>
  <c r="S86" i="15"/>
  <c r="T86" i="15"/>
  <c r="S87" i="15"/>
  <c r="T87" i="15"/>
  <c r="S88" i="15"/>
  <c r="T88" i="15"/>
  <c r="S89" i="15"/>
  <c r="T89" i="15"/>
  <c r="S90" i="15"/>
  <c r="T90" i="15"/>
  <c r="S91" i="15"/>
  <c r="T91" i="15"/>
  <c r="S92" i="15"/>
  <c r="T92" i="15"/>
  <c r="S93" i="15"/>
  <c r="T93" i="15"/>
  <c r="S94" i="15"/>
  <c r="T94" i="15"/>
  <c r="S95" i="15"/>
  <c r="T95" i="15"/>
  <c r="S96" i="15"/>
  <c r="T96" i="15"/>
  <c r="S97" i="15"/>
  <c r="T97" i="15"/>
  <c r="S98" i="15"/>
  <c r="T98" i="15"/>
  <c r="S99" i="15"/>
  <c r="T99" i="15"/>
  <c r="S100" i="15"/>
  <c r="T100" i="15"/>
  <c r="S101" i="15"/>
  <c r="T101" i="15"/>
  <c r="S102" i="15"/>
  <c r="T102" i="15"/>
  <c r="S103" i="15"/>
  <c r="T103" i="15"/>
  <c r="S104" i="15"/>
  <c r="T104" i="15"/>
  <c r="S105" i="15"/>
  <c r="T105" i="15"/>
  <c r="S106" i="15"/>
  <c r="T106" i="15"/>
  <c r="S107" i="15"/>
  <c r="T107" i="15"/>
  <c r="S108" i="15"/>
  <c r="T108" i="15"/>
  <c r="S109" i="15"/>
  <c r="T109" i="15"/>
  <c r="S110" i="15"/>
  <c r="T110" i="15"/>
  <c r="S111" i="15"/>
  <c r="T111" i="15"/>
  <c r="S112" i="15"/>
  <c r="T112" i="15"/>
  <c r="S113" i="15"/>
  <c r="T113" i="15"/>
  <c r="S114" i="15"/>
  <c r="T114" i="15"/>
  <c r="S115" i="15"/>
  <c r="T115" i="15"/>
  <c r="S116" i="15"/>
  <c r="T116" i="15"/>
  <c r="S117" i="15"/>
  <c r="T117" i="15"/>
  <c r="S118" i="15"/>
  <c r="T118" i="15"/>
  <c r="S119" i="15"/>
  <c r="T119" i="15"/>
  <c r="S120" i="15"/>
  <c r="T120" i="15"/>
  <c r="S121" i="15"/>
  <c r="T121" i="15"/>
  <c r="S122" i="15"/>
  <c r="T122" i="15"/>
  <c r="S123" i="15"/>
  <c r="T123" i="15"/>
  <c r="S124" i="15"/>
  <c r="T124" i="15"/>
  <c r="S125" i="15"/>
  <c r="T125" i="15"/>
  <c r="S126" i="15"/>
  <c r="T126" i="15"/>
  <c r="S127" i="15"/>
  <c r="T127" i="15"/>
  <c r="S128" i="15"/>
  <c r="T128" i="15"/>
  <c r="S129" i="15"/>
  <c r="T129" i="15"/>
  <c r="S130" i="15"/>
  <c r="T130" i="15"/>
  <c r="S131" i="15"/>
  <c r="T131" i="15"/>
  <c r="S132" i="15"/>
  <c r="T132" i="15"/>
  <c r="S133" i="15"/>
  <c r="T133" i="15"/>
  <c r="S134" i="15"/>
  <c r="T134" i="15"/>
  <c r="S135" i="15"/>
  <c r="T135" i="15"/>
  <c r="S136" i="15"/>
  <c r="T136" i="15"/>
  <c r="S137" i="15"/>
  <c r="T137" i="15"/>
  <c r="S138" i="15"/>
  <c r="T138" i="15"/>
  <c r="S139" i="15"/>
  <c r="T139" i="15"/>
  <c r="S140" i="15"/>
  <c r="T140" i="15"/>
  <c r="S141" i="15"/>
  <c r="T141" i="15"/>
  <c r="S142" i="15"/>
  <c r="T142" i="15"/>
  <c r="S143" i="15"/>
  <c r="T143" i="15"/>
  <c r="S144" i="15"/>
  <c r="T144" i="15"/>
  <c r="S145" i="15"/>
  <c r="T145" i="15"/>
  <c r="S146" i="15"/>
  <c r="T146" i="15"/>
  <c r="S147" i="15"/>
  <c r="T147" i="15"/>
  <c r="S148" i="15"/>
  <c r="T148" i="15"/>
  <c r="S149" i="15"/>
  <c r="T149" i="15"/>
  <c r="S150" i="15"/>
  <c r="T150" i="15"/>
  <c r="S151" i="15"/>
  <c r="T151" i="15"/>
  <c r="S152" i="15"/>
  <c r="T152" i="15"/>
  <c r="S153" i="15"/>
  <c r="T153" i="15"/>
  <c r="S154" i="15"/>
  <c r="T154" i="15"/>
  <c r="S155" i="15"/>
  <c r="T155" i="15"/>
  <c r="S156" i="15"/>
  <c r="T156" i="15"/>
  <c r="S157" i="15"/>
  <c r="T157" i="15"/>
  <c r="S158" i="15"/>
  <c r="T158" i="15"/>
  <c r="S159" i="15"/>
  <c r="T159" i="15"/>
  <c r="S160" i="15"/>
  <c r="T160" i="15"/>
  <c r="S161" i="15"/>
  <c r="T161" i="15"/>
  <c r="S162" i="15"/>
  <c r="T162" i="15"/>
  <c r="S163" i="15"/>
  <c r="T163" i="15"/>
  <c r="S164" i="15"/>
  <c r="T164" i="15"/>
  <c r="S165" i="15"/>
  <c r="T165" i="15"/>
  <c r="S166" i="15"/>
  <c r="T166" i="15"/>
  <c r="S167" i="15"/>
  <c r="T167" i="15"/>
  <c r="S168" i="15"/>
  <c r="T168" i="15"/>
  <c r="S169" i="15"/>
  <c r="T169" i="15"/>
  <c r="S170" i="15"/>
  <c r="T170" i="15"/>
  <c r="S171" i="15"/>
  <c r="T171" i="15"/>
  <c r="S172" i="15"/>
  <c r="T172" i="15"/>
  <c r="S173" i="15"/>
  <c r="T173" i="15"/>
  <c r="S174" i="15"/>
  <c r="T174" i="15"/>
  <c r="S175" i="15"/>
  <c r="T175" i="15"/>
  <c r="S176" i="15"/>
  <c r="T176" i="15"/>
  <c r="S177" i="15"/>
  <c r="T177" i="15"/>
  <c r="S178" i="15"/>
  <c r="T178" i="15"/>
  <c r="S179" i="15"/>
  <c r="T179" i="15"/>
  <c r="S180" i="15"/>
  <c r="T180" i="15"/>
  <c r="S181" i="15"/>
  <c r="T181" i="15"/>
  <c r="S182" i="15"/>
  <c r="T182" i="15"/>
  <c r="S183" i="15"/>
  <c r="T183" i="15"/>
  <c r="S184" i="15"/>
  <c r="T184" i="15"/>
  <c r="S185" i="15"/>
  <c r="T185" i="15"/>
  <c r="S186" i="15"/>
  <c r="T186" i="15"/>
  <c r="S187" i="15"/>
  <c r="T187" i="15"/>
  <c r="S188" i="15"/>
  <c r="T188" i="15"/>
  <c r="S189" i="15"/>
  <c r="T189" i="15"/>
  <c r="S190" i="15"/>
  <c r="T190" i="15"/>
  <c r="S191" i="15"/>
  <c r="T191" i="15"/>
  <c r="S192" i="15"/>
  <c r="T192" i="15"/>
  <c r="S193" i="15"/>
  <c r="T193" i="15"/>
  <c r="S194" i="15"/>
  <c r="T194" i="15"/>
  <c r="S195" i="15"/>
  <c r="T195" i="15"/>
  <c r="S196" i="15"/>
  <c r="T196" i="15"/>
  <c r="S197" i="15"/>
  <c r="T197" i="15"/>
  <c r="S198" i="15"/>
  <c r="T198" i="15"/>
  <c r="S199" i="15"/>
  <c r="T199" i="15"/>
  <c r="S200" i="15"/>
  <c r="T200" i="15"/>
  <c r="S201" i="15"/>
  <c r="T201" i="15"/>
  <c r="S202" i="15"/>
  <c r="T202" i="15"/>
  <c r="S203" i="15"/>
  <c r="T203" i="15"/>
  <c r="S204" i="15"/>
  <c r="T204" i="15"/>
  <c r="S205" i="15"/>
  <c r="T205" i="15"/>
  <c r="S206" i="15"/>
  <c r="T206" i="15"/>
  <c r="S207" i="15"/>
  <c r="T207" i="15"/>
  <c r="S208" i="15"/>
  <c r="T208" i="15"/>
  <c r="S209" i="15"/>
  <c r="T209" i="15"/>
  <c r="S210" i="15"/>
  <c r="T210" i="15"/>
  <c r="S211" i="15"/>
  <c r="T211" i="15"/>
  <c r="S212" i="15"/>
  <c r="T212" i="15"/>
  <c r="S213" i="15"/>
  <c r="T213" i="15"/>
  <c r="S214" i="15"/>
  <c r="T214" i="15"/>
  <c r="S215" i="15"/>
  <c r="T215" i="15"/>
  <c r="S216" i="15"/>
  <c r="T216" i="15"/>
  <c r="S217" i="15"/>
  <c r="T217" i="15"/>
  <c r="S218" i="15"/>
  <c r="T218" i="15"/>
  <c r="S219" i="15"/>
  <c r="T219" i="15"/>
  <c r="S220" i="15"/>
  <c r="T220" i="15"/>
  <c r="S221" i="15"/>
  <c r="T221" i="15"/>
  <c r="S222" i="15"/>
  <c r="T222" i="15"/>
  <c r="S223" i="15"/>
  <c r="T223" i="15"/>
  <c r="S224" i="15"/>
  <c r="T224" i="15"/>
  <c r="S225" i="15"/>
  <c r="T225" i="15"/>
  <c r="S226" i="15"/>
  <c r="T226" i="15"/>
  <c r="S227" i="15"/>
  <c r="T227" i="15"/>
  <c r="S228" i="15"/>
  <c r="T228" i="15"/>
  <c r="S229" i="15"/>
  <c r="T229" i="15"/>
  <c r="S230" i="15"/>
  <c r="T230" i="15"/>
  <c r="S231" i="15"/>
  <c r="T231" i="15"/>
  <c r="S232" i="15"/>
  <c r="T232" i="15"/>
  <c r="S233" i="15"/>
  <c r="T233" i="15"/>
  <c r="S234" i="15"/>
  <c r="T234" i="15"/>
  <c r="S235" i="15"/>
  <c r="T235" i="15"/>
  <c r="S236" i="15"/>
  <c r="T236" i="15"/>
  <c r="S237" i="15"/>
  <c r="T237" i="15"/>
  <c r="S238" i="15"/>
  <c r="T238" i="15"/>
  <c r="S239" i="15"/>
  <c r="T239" i="15"/>
  <c r="S240" i="15"/>
  <c r="T240" i="15"/>
  <c r="S241" i="15"/>
  <c r="T241" i="15"/>
  <c r="S242" i="15"/>
  <c r="T242" i="15"/>
  <c r="S243" i="15"/>
  <c r="T243" i="15"/>
  <c r="S244" i="15"/>
  <c r="T244" i="15"/>
  <c r="S245" i="15"/>
  <c r="T245" i="15"/>
  <c r="S246" i="15"/>
  <c r="T246" i="15"/>
  <c r="S247" i="15"/>
  <c r="T247" i="15"/>
  <c r="S248" i="15"/>
  <c r="T248" i="15"/>
  <c r="S249" i="15"/>
  <c r="T249" i="15"/>
  <c r="S250" i="15"/>
  <c r="T250" i="15"/>
  <c r="S251" i="15"/>
  <c r="T251" i="15"/>
  <c r="S252" i="15"/>
  <c r="T252" i="15"/>
  <c r="S253" i="15"/>
  <c r="T253" i="15"/>
  <c r="S254" i="15"/>
  <c r="T254" i="15"/>
  <c r="S255" i="15"/>
  <c r="T255" i="15"/>
  <c r="S256" i="15"/>
  <c r="T256" i="15"/>
  <c r="S257" i="15"/>
  <c r="T257" i="15"/>
  <c r="S258" i="15"/>
  <c r="T258" i="15"/>
  <c r="S259" i="15"/>
  <c r="T259" i="15"/>
  <c r="S260" i="15"/>
  <c r="T260" i="15"/>
  <c r="S261" i="15"/>
  <c r="T261" i="15"/>
  <c r="S262" i="15"/>
  <c r="T262" i="15"/>
  <c r="S263" i="15"/>
  <c r="T263" i="15"/>
  <c r="S264" i="15"/>
  <c r="T264" i="15"/>
  <c r="S265" i="15"/>
  <c r="T265" i="15"/>
  <c r="S266" i="15"/>
  <c r="T266" i="15"/>
  <c r="S267" i="15"/>
  <c r="T267" i="15"/>
  <c r="S268" i="15"/>
  <c r="T268" i="15"/>
  <c r="S269" i="15"/>
  <c r="T269" i="15"/>
  <c r="S270" i="15"/>
  <c r="T270" i="15"/>
  <c r="S271" i="15"/>
  <c r="T271" i="15"/>
  <c r="S272" i="15"/>
  <c r="T272" i="15"/>
  <c r="S273" i="15"/>
  <c r="T273" i="15"/>
  <c r="S274" i="15"/>
  <c r="T274" i="15"/>
  <c r="S275" i="15"/>
  <c r="T275" i="15"/>
  <c r="S276" i="15"/>
  <c r="T276" i="15"/>
  <c r="S277" i="15"/>
  <c r="T277" i="15"/>
  <c r="S278" i="15"/>
  <c r="T278" i="15"/>
  <c r="S279" i="15"/>
  <c r="T279" i="15"/>
  <c r="S280" i="15"/>
  <c r="T280" i="15"/>
  <c r="S281" i="15"/>
  <c r="T281" i="15"/>
  <c r="S282" i="15"/>
  <c r="T282" i="15"/>
  <c r="S283" i="15"/>
  <c r="T283" i="15"/>
  <c r="S284" i="15"/>
  <c r="T284" i="15"/>
  <c r="S285" i="15"/>
  <c r="T285" i="15"/>
  <c r="S286" i="15"/>
  <c r="T286" i="15"/>
  <c r="S287" i="15"/>
  <c r="T287" i="15"/>
  <c r="S288" i="15"/>
  <c r="T288" i="15"/>
  <c r="S289" i="15"/>
  <c r="T289" i="15"/>
  <c r="S290" i="15"/>
  <c r="T290" i="15"/>
  <c r="S291" i="15"/>
  <c r="T291" i="15"/>
  <c r="S292" i="15"/>
  <c r="T292" i="15"/>
  <c r="S293" i="15"/>
  <c r="T293" i="15"/>
  <c r="S294" i="15"/>
  <c r="T294" i="15"/>
  <c r="S295" i="15"/>
  <c r="T295" i="15"/>
  <c r="S296" i="15"/>
  <c r="T296" i="15"/>
  <c r="S297" i="15"/>
  <c r="T297" i="15"/>
  <c r="S298" i="15"/>
  <c r="T298" i="15"/>
  <c r="S299" i="15"/>
  <c r="T299" i="15"/>
  <c r="S300" i="15"/>
  <c r="T300" i="15"/>
  <c r="S301" i="15"/>
  <c r="T301" i="15"/>
  <c r="S302" i="15"/>
  <c r="T302" i="15"/>
  <c r="S303" i="15"/>
  <c r="T303" i="15"/>
  <c r="S304" i="15"/>
  <c r="T304" i="15"/>
  <c r="S305" i="15"/>
  <c r="T305" i="15"/>
  <c r="S306" i="15"/>
  <c r="T306" i="15"/>
  <c r="S307" i="15"/>
  <c r="T307" i="15"/>
  <c r="S308" i="15"/>
  <c r="T308" i="15"/>
  <c r="S309" i="15"/>
  <c r="T309" i="15"/>
  <c r="S310" i="15"/>
  <c r="T310" i="15"/>
  <c r="S311" i="15"/>
  <c r="T311" i="15"/>
  <c r="S312" i="15"/>
  <c r="T312" i="15"/>
  <c r="S313" i="15"/>
  <c r="T313" i="15"/>
  <c r="S314" i="15"/>
  <c r="T314" i="15"/>
  <c r="S315" i="15"/>
  <c r="T315" i="15"/>
  <c r="S316" i="15"/>
  <c r="T316" i="15"/>
  <c r="S317" i="15"/>
  <c r="T317" i="15"/>
  <c r="S318" i="15"/>
  <c r="T318" i="15"/>
  <c r="S319" i="15"/>
  <c r="T319" i="15"/>
  <c r="S320" i="15"/>
  <c r="T320" i="15"/>
  <c r="S321" i="15"/>
  <c r="T321" i="15"/>
  <c r="S322" i="15"/>
  <c r="T322" i="15"/>
  <c r="S323" i="15"/>
  <c r="T323" i="15"/>
  <c r="S324" i="15"/>
  <c r="T324" i="15"/>
  <c r="S325" i="15"/>
  <c r="T325" i="15"/>
  <c r="S326" i="15"/>
  <c r="T326" i="15"/>
  <c r="S327" i="15"/>
  <c r="T327" i="15"/>
  <c r="S328" i="15"/>
  <c r="T328" i="15"/>
  <c r="S329" i="15"/>
  <c r="T329" i="15"/>
  <c r="S330" i="15"/>
  <c r="T330" i="15"/>
  <c r="S331" i="15"/>
  <c r="T331" i="15"/>
  <c r="S332" i="15"/>
  <c r="T332" i="15"/>
  <c r="S333" i="15"/>
  <c r="T333" i="15"/>
  <c r="S334" i="15"/>
  <c r="T334" i="15"/>
  <c r="S335" i="15"/>
  <c r="T335" i="15"/>
  <c r="S336" i="15"/>
  <c r="T336" i="15"/>
  <c r="S337" i="15"/>
  <c r="T337" i="15"/>
  <c r="S338" i="15"/>
  <c r="T338" i="15"/>
  <c r="S339" i="15"/>
  <c r="T339" i="15"/>
  <c r="S340" i="15"/>
  <c r="T340" i="15"/>
  <c r="S341" i="15"/>
  <c r="T341" i="15"/>
  <c r="S342" i="15"/>
  <c r="T342" i="15"/>
  <c r="S343" i="15"/>
  <c r="T343" i="15"/>
  <c r="S344" i="15"/>
  <c r="T344" i="15"/>
  <c r="S345" i="15"/>
  <c r="T345" i="15"/>
  <c r="S346" i="15"/>
  <c r="T346" i="15"/>
  <c r="S347" i="15"/>
  <c r="T347" i="15"/>
  <c r="S348" i="15"/>
  <c r="T348" i="15"/>
  <c r="S349" i="15"/>
  <c r="T349" i="15"/>
  <c r="S350" i="15"/>
  <c r="T350" i="15"/>
  <c r="S351" i="15"/>
  <c r="T351" i="15"/>
  <c r="S352" i="15"/>
  <c r="T352" i="15"/>
  <c r="S353" i="15"/>
  <c r="T353" i="15"/>
  <c r="S354" i="15"/>
  <c r="T354" i="15"/>
  <c r="S355" i="15"/>
  <c r="T355" i="15"/>
  <c r="S356" i="15"/>
  <c r="T356" i="15"/>
  <c r="S357" i="15"/>
  <c r="T357" i="15"/>
  <c r="S358" i="15"/>
  <c r="T358" i="15"/>
  <c r="S359" i="15"/>
  <c r="T359" i="15"/>
  <c r="S360" i="15"/>
  <c r="T360" i="15"/>
  <c r="S361" i="15"/>
  <c r="T361" i="15"/>
  <c r="S362" i="15"/>
  <c r="T362" i="15"/>
  <c r="S363" i="15"/>
  <c r="T363" i="15"/>
  <c r="S364" i="15"/>
  <c r="T364" i="15"/>
  <c r="S365" i="15"/>
  <c r="T365" i="15"/>
  <c r="S366" i="15"/>
  <c r="T366" i="15"/>
  <c r="S367" i="15"/>
  <c r="T367" i="15"/>
  <c r="S368" i="15"/>
  <c r="T368" i="15"/>
  <c r="S369" i="15"/>
  <c r="T369" i="15"/>
  <c r="S370" i="15"/>
  <c r="T370" i="15"/>
  <c r="S371" i="15"/>
  <c r="T371" i="15"/>
  <c r="S372" i="15"/>
  <c r="T372" i="15"/>
  <c r="S373" i="15"/>
  <c r="T373" i="15"/>
  <c r="S374" i="15"/>
  <c r="T374" i="15"/>
  <c r="S375" i="15"/>
  <c r="T375" i="15"/>
  <c r="S376" i="15"/>
  <c r="T376" i="15"/>
  <c r="S377" i="15"/>
  <c r="T377" i="15"/>
  <c r="S378" i="15"/>
  <c r="T378" i="15"/>
  <c r="S379" i="15"/>
  <c r="T379" i="15"/>
  <c r="S380" i="15"/>
  <c r="T380" i="15"/>
  <c r="S381" i="15"/>
  <c r="T381" i="15"/>
  <c r="S382" i="15"/>
  <c r="T382" i="15"/>
  <c r="S383" i="15"/>
  <c r="T383" i="15"/>
  <c r="S384" i="15"/>
  <c r="T384" i="15"/>
  <c r="S385" i="15"/>
  <c r="T385" i="15"/>
  <c r="S386" i="15"/>
  <c r="T386" i="15"/>
  <c r="S387" i="15"/>
  <c r="T387" i="15"/>
  <c r="S388" i="15"/>
  <c r="T388" i="15"/>
  <c r="S389" i="15"/>
  <c r="T389" i="15"/>
  <c r="S390" i="15"/>
  <c r="T390" i="15"/>
  <c r="S391" i="15"/>
  <c r="T391" i="15"/>
  <c r="S392" i="15"/>
  <c r="T392" i="15"/>
  <c r="S393" i="15"/>
  <c r="T393" i="15"/>
  <c r="S394" i="15"/>
  <c r="T394" i="15"/>
  <c r="S395" i="15"/>
  <c r="T395" i="15"/>
  <c r="S396" i="15"/>
  <c r="T396" i="15"/>
  <c r="S397" i="15"/>
  <c r="T397" i="15"/>
  <c r="S398" i="15"/>
  <c r="T398" i="15"/>
  <c r="S399" i="15"/>
  <c r="T399" i="15"/>
  <c r="S400" i="15"/>
  <c r="T400" i="15"/>
  <c r="S401" i="15"/>
  <c r="T401" i="15"/>
  <c r="S402" i="15"/>
  <c r="T402" i="15"/>
  <c r="S403" i="15"/>
  <c r="T403" i="15"/>
  <c r="S404" i="15"/>
  <c r="T404" i="15"/>
  <c r="S405" i="15"/>
  <c r="T405" i="15"/>
  <c r="S406" i="15"/>
  <c r="T406" i="15"/>
  <c r="S407" i="15"/>
  <c r="T407" i="15"/>
  <c r="T9" i="15"/>
  <c r="S9" i="15"/>
  <c r="N408" i="15"/>
  <c r="N10" i="15"/>
  <c r="N11" i="15"/>
  <c r="N12" i="15"/>
  <c r="N13" i="15"/>
  <c r="N14" i="15"/>
  <c r="N15" i="15"/>
  <c r="N16" i="15"/>
  <c r="N17" i="15"/>
  <c r="N18" i="15"/>
  <c r="N19" i="15"/>
  <c r="N20" i="15"/>
  <c r="N21" i="15"/>
  <c r="N22" i="15"/>
  <c r="N23" i="15"/>
  <c r="N24" i="15"/>
  <c r="N25" i="15"/>
  <c r="N26" i="15"/>
  <c r="N27" i="15"/>
  <c r="N28" i="15"/>
  <c r="N29" i="15"/>
  <c r="N30" i="15"/>
  <c r="N31" i="15"/>
  <c r="N32" i="15"/>
  <c r="N33" i="15"/>
  <c r="N34" i="15"/>
  <c r="N35" i="15"/>
  <c r="N36" i="15"/>
  <c r="N37" i="15"/>
  <c r="N38" i="15"/>
  <c r="N39" i="15"/>
  <c r="N40" i="15"/>
  <c r="N41" i="15"/>
  <c r="N42" i="15"/>
  <c r="N43" i="15"/>
  <c r="N44" i="15"/>
  <c r="N45" i="15"/>
  <c r="N46" i="15"/>
  <c r="N47" i="15"/>
  <c r="N48" i="15"/>
  <c r="N49" i="15"/>
  <c r="N50" i="15"/>
  <c r="N51" i="15"/>
  <c r="N52" i="15"/>
  <c r="N53" i="15"/>
  <c r="N54" i="15"/>
  <c r="N55" i="15"/>
  <c r="N56" i="15"/>
  <c r="N57" i="15"/>
  <c r="N58" i="15"/>
  <c r="N59" i="15"/>
  <c r="N60" i="15"/>
  <c r="N61" i="15"/>
  <c r="N62" i="15"/>
  <c r="N63" i="15"/>
  <c r="N64" i="15"/>
  <c r="N65" i="15"/>
  <c r="N66" i="15"/>
  <c r="N67" i="15"/>
  <c r="N68" i="15"/>
  <c r="N69" i="15"/>
  <c r="N70" i="15"/>
  <c r="N71" i="15"/>
  <c r="N72" i="15"/>
  <c r="N73" i="15"/>
  <c r="N74" i="15"/>
  <c r="N75" i="15"/>
  <c r="N76" i="15"/>
  <c r="N77" i="15"/>
  <c r="N78" i="15"/>
  <c r="N79" i="15"/>
  <c r="N80" i="15"/>
  <c r="N81" i="15"/>
  <c r="N82" i="15"/>
  <c r="N83" i="15"/>
  <c r="N84" i="15"/>
  <c r="N85" i="15"/>
  <c r="N86" i="15"/>
  <c r="N87" i="15"/>
  <c r="N88" i="15"/>
  <c r="N89" i="15"/>
  <c r="N90" i="15"/>
  <c r="N91" i="15"/>
  <c r="N92" i="15"/>
  <c r="N93" i="15"/>
  <c r="N94" i="15"/>
  <c r="N95" i="15"/>
  <c r="N96" i="15"/>
  <c r="N97" i="15"/>
  <c r="N98" i="15"/>
  <c r="N99" i="15"/>
  <c r="N100" i="15"/>
  <c r="N101" i="15"/>
  <c r="N102" i="15"/>
  <c r="N103" i="15"/>
  <c r="N104" i="15"/>
  <c r="N105" i="15"/>
  <c r="N106" i="15"/>
  <c r="N107" i="15"/>
  <c r="N108" i="15"/>
  <c r="N109" i="15"/>
  <c r="N110" i="15"/>
  <c r="N111" i="15"/>
  <c r="N112" i="15"/>
  <c r="N113" i="15"/>
  <c r="N114" i="15"/>
  <c r="N115" i="15"/>
  <c r="N116" i="15"/>
  <c r="N117" i="15"/>
  <c r="N118" i="15"/>
  <c r="N119" i="15"/>
  <c r="N120" i="15"/>
  <c r="N121" i="15"/>
  <c r="N122" i="15"/>
  <c r="N123" i="15"/>
  <c r="N124" i="15"/>
  <c r="N125" i="15"/>
  <c r="N126" i="15"/>
  <c r="N127" i="15"/>
  <c r="N128" i="15"/>
  <c r="N129" i="15"/>
  <c r="N130" i="15"/>
  <c r="N131" i="15"/>
  <c r="N132" i="15"/>
  <c r="N133" i="15"/>
  <c r="N134" i="15"/>
  <c r="N135" i="15"/>
  <c r="N136" i="15"/>
  <c r="N137" i="15"/>
  <c r="N138" i="15"/>
  <c r="N139" i="15"/>
  <c r="N140" i="15"/>
  <c r="N141" i="15"/>
  <c r="N142" i="15"/>
  <c r="N143" i="15"/>
  <c r="N144" i="15"/>
  <c r="N145" i="15"/>
  <c r="N146" i="15"/>
  <c r="N147" i="15"/>
  <c r="N148" i="15"/>
  <c r="N149" i="15"/>
  <c r="N150" i="15"/>
  <c r="N151" i="15"/>
  <c r="N152" i="15"/>
  <c r="N153" i="15"/>
  <c r="N154" i="15"/>
  <c r="N155" i="15"/>
  <c r="N156" i="15"/>
  <c r="N157" i="15"/>
  <c r="N158" i="15"/>
  <c r="N159" i="15"/>
  <c r="N160" i="15"/>
  <c r="N161" i="15"/>
  <c r="N162" i="15"/>
  <c r="N163" i="15"/>
  <c r="N164" i="15"/>
  <c r="N165" i="15"/>
  <c r="N166" i="15"/>
  <c r="N167" i="15"/>
  <c r="N168" i="15"/>
  <c r="N169" i="15"/>
  <c r="N170" i="15"/>
  <c r="N171" i="15"/>
  <c r="N172" i="15"/>
  <c r="N173" i="15"/>
  <c r="N174" i="15"/>
  <c r="N175" i="15"/>
  <c r="N176" i="15"/>
  <c r="N177" i="15"/>
  <c r="N178" i="15"/>
  <c r="N179" i="15"/>
  <c r="N180" i="15"/>
  <c r="N181" i="15"/>
  <c r="N182" i="15"/>
  <c r="N183" i="15"/>
  <c r="N184" i="15"/>
  <c r="N185" i="15"/>
  <c r="N186" i="15"/>
  <c r="N187" i="15"/>
  <c r="N188" i="15"/>
  <c r="N189" i="15"/>
  <c r="N190" i="15"/>
  <c r="N191" i="15"/>
  <c r="N192" i="15"/>
  <c r="N193" i="15"/>
  <c r="N194" i="15"/>
  <c r="N195" i="15"/>
  <c r="N196" i="15"/>
  <c r="N197" i="15"/>
  <c r="N198" i="15"/>
  <c r="N199" i="15"/>
  <c r="N200" i="15"/>
  <c r="N201" i="15"/>
  <c r="N202" i="15"/>
  <c r="N203" i="15"/>
  <c r="N204" i="15"/>
  <c r="N205" i="15"/>
  <c r="N206" i="15"/>
  <c r="N207" i="15"/>
  <c r="N208" i="15"/>
  <c r="N209" i="15"/>
  <c r="N210" i="15"/>
  <c r="N211" i="15"/>
  <c r="N212" i="15"/>
  <c r="N213" i="15"/>
  <c r="N214" i="15"/>
  <c r="N215" i="15"/>
  <c r="N216" i="15"/>
  <c r="N217" i="15"/>
  <c r="N218" i="15"/>
  <c r="N219" i="15"/>
  <c r="N220" i="15"/>
  <c r="N221" i="15"/>
  <c r="N222" i="15"/>
  <c r="N223" i="15"/>
  <c r="N224" i="15"/>
  <c r="N225" i="15"/>
  <c r="N226" i="15"/>
  <c r="N227" i="15"/>
  <c r="N228" i="15"/>
  <c r="N229" i="15"/>
  <c r="N230" i="15"/>
  <c r="N231" i="15"/>
  <c r="N232" i="15"/>
  <c r="N233" i="15"/>
  <c r="N234" i="15"/>
  <c r="N235" i="15"/>
  <c r="N236" i="15"/>
  <c r="N237" i="15"/>
  <c r="N238" i="15"/>
  <c r="N239" i="15"/>
  <c r="N240" i="15"/>
  <c r="N241" i="15"/>
  <c r="N242" i="15"/>
  <c r="N243" i="15"/>
  <c r="N244" i="15"/>
  <c r="N245" i="15"/>
  <c r="N246" i="15"/>
  <c r="N247" i="15"/>
  <c r="N248" i="15"/>
  <c r="N249" i="15"/>
  <c r="N250" i="15"/>
  <c r="N251" i="15"/>
  <c r="N252" i="15"/>
  <c r="N253" i="15"/>
  <c r="N254" i="15"/>
  <c r="N255" i="15"/>
  <c r="N256" i="15"/>
  <c r="N257" i="15"/>
  <c r="N258" i="15"/>
  <c r="N259" i="15"/>
  <c r="N260" i="15"/>
  <c r="N261" i="15"/>
  <c r="N262" i="15"/>
  <c r="N263" i="15"/>
  <c r="N264" i="15"/>
  <c r="N265" i="15"/>
  <c r="N266" i="15"/>
  <c r="N267" i="15"/>
  <c r="N268" i="15"/>
  <c r="N269" i="15"/>
  <c r="N270" i="15"/>
  <c r="N271" i="15"/>
  <c r="N272" i="15"/>
  <c r="N273" i="15"/>
  <c r="N274" i="15"/>
  <c r="N275" i="15"/>
  <c r="N276" i="15"/>
  <c r="N277" i="15"/>
  <c r="N278" i="15"/>
  <c r="N279" i="15"/>
  <c r="N280" i="15"/>
  <c r="N281" i="15"/>
  <c r="N282" i="15"/>
  <c r="N283" i="15"/>
  <c r="N284" i="15"/>
  <c r="N285" i="15"/>
  <c r="N286" i="15"/>
  <c r="N287" i="15"/>
  <c r="N288" i="15"/>
  <c r="N289" i="15"/>
  <c r="N290" i="15"/>
  <c r="N291" i="15"/>
  <c r="N292" i="15"/>
  <c r="N293" i="15"/>
  <c r="N294" i="15"/>
  <c r="N295" i="15"/>
  <c r="N296" i="15"/>
  <c r="N297" i="15"/>
  <c r="N298" i="15"/>
  <c r="N299" i="15"/>
  <c r="N300" i="15"/>
  <c r="N301" i="15"/>
  <c r="N302" i="15"/>
  <c r="N303" i="15"/>
  <c r="N304" i="15"/>
  <c r="N305" i="15"/>
  <c r="N306" i="15"/>
  <c r="N307" i="15"/>
  <c r="N308" i="15"/>
  <c r="N309" i="15"/>
  <c r="N310" i="15"/>
  <c r="N311" i="15"/>
  <c r="N312" i="15"/>
  <c r="N313" i="15"/>
  <c r="N314" i="15"/>
  <c r="N315" i="15"/>
  <c r="N316" i="15"/>
  <c r="N317" i="15"/>
  <c r="N318" i="15"/>
  <c r="N319" i="15"/>
  <c r="N320" i="15"/>
  <c r="N321" i="15"/>
  <c r="N322" i="15"/>
  <c r="N323" i="15"/>
  <c r="N324" i="15"/>
  <c r="N325" i="15"/>
  <c r="N326" i="15"/>
  <c r="N327" i="15"/>
  <c r="N328" i="15"/>
  <c r="N329" i="15"/>
  <c r="N330" i="15"/>
  <c r="N331" i="15"/>
  <c r="N332" i="15"/>
  <c r="N333" i="15"/>
  <c r="N334" i="15"/>
  <c r="N335" i="15"/>
  <c r="N336" i="15"/>
  <c r="N337" i="15"/>
  <c r="N338" i="15"/>
  <c r="N339" i="15"/>
  <c r="N340" i="15"/>
  <c r="N341" i="15"/>
  <c r="N342" i="15"/>
  <c r="N343" i="15"/>
  <c r="N344" i="15"/>
  <c r="N345" i="15"/>
  <c r="N346" i="15"/>
  <c r="N347" i="15"/>
  <c r="N348" i="15"/>
  <c r="N349" i="15"/>
  <c r="N350" i="15"/>
  <c r="N351" i="15"/>
  <c r="N352" i="15"/>
  <c r="N353" i="15"/>
  <c r="N354" i="15"/>
  <c r="N355" i="15"/>
  <c r="N356" i="15"/>
  <c r="N357" i="15"/>
  <c r="N358" i="15"/>
  <c r="N359" i="15"/>
  <c r="N360" i="15"/>
  <c r="N361" i="15"/>
  <c r="N362" i="15"/>
  <c r="N363" i="15"/>
  <c r="N364" i="15"/>
  <c r="N365" i="15"/>
  <c r="N366" i="15"/>
  <c r="N367" i="15"/>
  <c r="N368" i="15"/>
  <c r="N369" i="15"/>
  <c r="N370" i="15"/>
  <c r="N371" i="15"/>
  <c r="N372" i="15"/>
  <c r="N373" i="15"/>
  <c r="N374" i="15"/>
  <c r="N375" i="15"/>
  <c r="N376" i="15"/>
  <c r="N377" i="15"/>
  <c r="N378" i="15"/>
  <c r="N379" i="15"/>
  <c r="N380" i="15"/>
  <c r="N381" i="15"/>
  <c r="N382" i="15"/>
  <c r="N383" i="15"/>
  <c r="N384" i="15"/>
  <c r="N385" i="15"/>
  <c r="N386" i="15"/>
  <c r="N387" i="15"/>
  <c r="N388" i="15"/>
  <c r="N389" i="15"/>
  <c r="N390" i="15"/>
  <c r="N391" i="15"/>
  <c r="N392" i="15"/>
  <c r="N393" i="15"/>
  <c r="N394" i="15"/>
  <c r="N395" i="15"/>
  <c r="N396" i="15"/>
  <c r="N397" i="15"/>
  <c r="N398" i="15"/>
  <c r="N399" i="15"/>
  <c r="N400" i="15"/>
  <c r="N401" i="15"/>
  <c r="N402" i="15"/>
  <c r="N403" i="15"/>
  <c r="N404" i="15"/>
  <c r="N405" i="15"/>
  <c r="N406" i="15"/>
  <c r="N407" i="15"/>
  <c r="N9" i="15"/>
  <c r="M408"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128" i="15"/>
  <c r="M129" i="15"/>
  <c r="M130" i="15"/>
  <c r="M131" i="15"/>
  <c r="M132" i="15"/>
  <c r="M133" i="15"/>
  <c r="M134" i="15"/>
  <c r="M135" i="15"/>
  <c r="M136" i="15"/>
  <c r="M137" i="15"/>
  <c r="M138" i="15"/>
  <c r="M139" i="15"/>
  <c r="M140" i="15"/>
  <c r="M141" i="15"/>
  <c r="M142" i="15"/>
  <c r="M143" i="15"/>
  <c r="M144" i="15"/>
  <c r="M145" i="15"/>
  <c r="M146" i="15"/>
  <c r="M147" i="15"/>
  <c r="M148" i="15"/>
  <c r="M149" i="15"/>
  <c r="M150" i="15"/>
  <c r="M151" i="15"/>
  <c r="M152" i="15"/>
  <c r="M153" i="15"/>
  <c r="M154" i="15"/>
  <c r="M155" i="15"/>
  <c r="M156" i="15"/>
  <c r="M157" i="15"/>
  <c r="M158" i="15"/>
  <c r="M159" i="15"/>
  <c r="M160" i="15"/>
  <c r="M161" i="15"/>
  <c r="M162" i="15"/>
  <c r="M163" i="15"/>
  <c r="M164" i="15"/>
  <c r="M165" i="15"/>
  <c r="M166" i="15"/>
  <c r="M167" i="15"/>
  <c r="M168" i="15"/>
  <c r="M169" i="15"/>
  <c r="M170" i="15"/>
  <c r="M171" i="15"/>
  <c r="M172" i="15"/>
  <c r="M173" i="15"/>
  <c r="M174" i="15"/>
  <c r="M175" i="15"/>
  <c r="M176" i="15"/>
  <c r="M177" i="15"/>
  <c r="M178" i="15"/>
  <c r="M179" i="15"/>
  <c r="M180" i="15"/>
  <c r="M181" i="15"/>
  <c r="M182" i="15"/>
  <c r="M183" i="15"/>
  <c r="M184" i="15"/>
  <c r="M185" i="15"/>
  <c r="M186" i="15"/>
  <c r="M187" i="15"/>
  <c r="M188" i="15"/>
  <c r="M189" i="15"/>
  <c r="M190" i="15"/>
  <c r="M191" i="15"/>
  <c r="M192" i="15"/>
  <c r="M193" i="15"/>
  <c r="M194" i="15"/>
  <c r="M195" i="15"/>
  <c r="M196" i="15"/>
  <c r="M197" i="15"/>
  <c r="M198" i="15"/>
  <c r="M199" i="15"/>
  <c r="M200" i="15"/>
  <c r="M201" i="15"/>
  <c r="M202" i="15"/>
  <c r="M203" i="15"/>
  <c r="M204" i="15"/>
  <c r="M205" i="15"/>
  <c r="M206" i="15"/>
  <c r="M207" i="15"/>
  <c r="M208" i="15"/>
  <c r="M209" i="15"/>
  <c r="M210" i="15"/>
  <c r="M211" i="15"/>
  <c r="M212" i="15"/>
  <c r="M213" i="15"/>
  <c r="M214" i="15"/>
  <c r="M215" i="15"/>
  <c r="M216" i="15"/>
  <c r="M217" i="15"/>
  <c r="M218" i="15"/>
  <c r="M219" i="15"/>
  <c r="M220" i="15"/>
  <c r="M221" i="15"/>
  <c r="M222" i="15"/>
  <c r="M223" i="15"/>
  <c r="M224" i="15"/>
  <c r="M225" i="15"/>
  <c r="M226" i="15"/>
  <c r="M227" i="15"/>
  <c r="M228" i="15"/>
  <c r="M229" i="15"/>
  <c r="M230" i="15"/>
  <c r="M231" i="15"/>
  <c r="M232" i="15"/>
  <c r="M233" i="15"/>
  <c r="M234" i="15"/>
  <c r="M235" i="15"/>
  <c r="M236" i="15"/>
  <c r="M237" i="15"/>
  <c r="M238" i="15"/>
  <c r="M239" i="15"/>
  <c r="M240" i="15"/>
  <c r="M241" i="15"/>
  <c r="M242" i="15"/>
  <c r="M243" i="15"/>
  <c r="M244" i="15"/>
  <c r="M245" i="15"/>
  <c r="M246" i="15"/>
  <c r="M247" i="15"/>
  <c r="M248" i="15"/>
  <c r="M249" i="15"/>
  <c r="M250" i="15"/>
  <c r="M251" i="15"/>
  <c r="M252" i="15"/>
  <c r="M253" i="15"/>
  <c r="M254" i="15"/>
  <c r="M255" i="15"/>
  <c r="M256" i="15"/>
  <c r="M257" i="15"/>
  <c r="M258" i="15"/>
  <c r="M259" i="15"/>
  <c r="M260" i="15"/>
  <c r="M261" i="15"/>
  <c r="M262" i="15"/>
  <c r="M263" i="15"/>
  <c r="M264" i="15"/>
  <c r="M265" i="15"/>
  <c r="M266" i="15"/>
  <c r="M267" i="15"/>
  <c r="M268" i="15"/>
  <c r="M269" i="15"/>
  <c r="M270" i="15"/>
  <c r="M271" i="15"/>
  <c r="M272" i="15"/>
  <c r="M273" i="15"/>
  <c r="M274" i="15"/>
  <c r="M275" i="15"/>
  <c r="M276" i="15"/>
  <c r="M277" i="15"/>
  <c r="M278" i="15"/>
  <c r="M279" i="15"/>
  <c r="M280" i="15"/>
  <c r="M281" i="15"/>
  <c r="M282" i="15"/>
  <c r="M283" i="15"/>
  <c r="M284" i="15"/>
  <c r="M285" i="15"/>
  <c r="M286" i="15"/>
  <c r="M287" i="15"/>
  <c r="M288" i="15"/>
  <c r="M289" i="15"/>
  <c r="M290" i="15"/>
  <c r="M291" i="15"/>
  <c r="M292" i="15"/>
  <c r="M293" i="15"/>
  <c r="M294" i="15"/>
  <c r="M295" i="15"/>
  <c r="M296" i="15"/>
  <c r="M297" i="15"/>
  <c r="M298" i="15"/>
  <c r="M299" i="15"/>
  <c r="M300" i="15"/>
  <c r="M301" i="15"/>
  <c r="M302" i="15"/>
  <c r="M303" i="15"/>
  <c r="M304" i="15"/>
  <c r="M305" i="15"/>
  <c r="M306" i="15"/>
  <c r="M307" i="15"/>
  <c r="M308" i="15"/>
  <c r="M309" i="15"/>
  <c r="M310" i="15"/>
  <c r="M311" i="15"/>
  <c r="M312" i="15"/>
  <c r="M313" i="15"/>
  <c r="M314" i="15"/>
  <c r="M315" i="15"/>
  <c r="M316" i="15"/>
  <c r="M317" i="15"/>
  <c r="M318" i="15"/>
  <c r="M319" i="15"/>
  <c r="M320" i="15"/>
  <c r="M321" i="15"/>
  <c r="M322" i="15"/>
  <c r="M323" i="15"/>
  <c r="M324" i="15"/>
  <c r="M325" i="15"/>
  <c r="M326" i="15"/>
  <c r="M327" i="15"/>
  <c r="M328" i="15"/>
  <c r="M329" i="15"/>
  <c r="M330" i="15"/>
  <c r="M331" i="15"/>
  <c r="M332" i="15"/>
  <c r="M333" i="15"/>
  <c r="M334" i="15"/>
  <c r="M335" i="15"/>
  <c r="M336" i="15"/>
  <c r="M337" i="15"/>
  <c r="M338" i="15"/>
  <c r="M339" i="15"/>
  <c r="M340" i="15"/>
  <c r="M341" i="15"/>
  <c r="M342" i="15"/>
  <c r="M343" i="15"/>
  <c r="M344" i="15"/>
  <c r="M345" i="15"/>
  <c r="M346" i="15"/>
  <c r="M347" i="15"/>
  <c r="M348" i="15"/>
  <c r="M349" i="15"/>
  <c r="M350" i="15"/>
  <c r="M351" i="15"/>
  <c r="M352" i="15"/>
  <c r="M353" i="15"/>
  <c r="M354" i="15"/>
  <c r="M355" i="15"/>
  <c r="M356" i="15"/>
  <c r="M357" i="15"/>
  <c r="M358" i="15"/>
  <c r="M359" i="15"/>
  <c r="M360" i="15"/>
  <c r="M361" i="15"/>
  <c r="M362" i="15"/>
  <c r="M363" i="15"/>
  <c r="M364" i="15"/>
  <c r="M365" i="15"/>
  <c r="M366" i="15"/>
  <c r="M367" i="15"/>
  <c r="M368" i="15"/>
  <c r="M369" i="15"/>
  <c r="M370" i="15"/>
  <c r="M371" i="15"/>
  <c r="M372" i="15"/>
  <c r="M373" i="15"/>
  <c r="M374" i="15"/>
  <c r="M375" i="15"/>
  <c r="M376" i="15"/>
  <c r="M377" i="15"/>
  <c r="M378" i="15"/>
  <c r="M379" i="15"/>
  <c r="M380" i="15"/>
  <c r="M381" i="15"/>
  <c r="M382" i="15"/>
  <c r="M383" i="15"/>
  <c r="M384" i="15"/>
  <c r="M385" i="15"/>
  <c r="M386" i="15"/>
  <c r="M387" i="15"/>
  <c r="M388" i="15"/>
  <c r="M389" i="15"/>
  <c r="M390" i="15"/>
  <c r="M391" i="15"/>
  <c r="M392" i="15"/>
  <c r="M393" i="15"/>
  <c r="M394" i="15"/>
  <c r="M395" i="15"/>
  <c r="M396" i="15"/>
  <c r="M397" i="15"/>
  <c r="M398" i="15"/>
  <c r="M399" i="15"/>
  <c r="M400" i="15"/>
  <c r="M401" i="15"/>
  <c r="M402" i="15"/>
  <c r="M403" i="15"/>
  <c r="M404" i="15"/>
  <c r="M405" i="15"/>
  <c r="M406" i="15"/>
  <c r="M407" i="15"/>
  <c r="M9" i="15"/>
  <c r="L408" i="15"/>
  <c r="J408" i="15"/>
  <c r="H408" i="15"/>
  <c r="P311" i="8"/>
  <c r="R311" i="8"/>
  <c r="S10" i="8"/>
  <c r="T10" i="8"/>
  <c r="S11" i="8"/>
  <c r="T11" i="8"/>
  <c r="S12" i="8"/>
  <c r="T12" i="8"/>
  <c r="S13" i="8"/>
  <c r="T13" i="8"/>
  <c r="S14" i="8"/>
  <c r="T14" i="8"/>
  <c r="S15" i="8"/>
  <c r="T15" i="8"/>
  <c r="S16" i="8"/>
  <c r="T16" i="8"/>
  <c r="S17" i="8"/>
  <c r="T17" i="8"/>
  <c r="S18" i="8"/>
  <c r="T18" i="8"/>
  <c r="S19" i="8"/>
  <c r="T19" i="8"/>
  <c r="S20" i="8"/>
  <c r="T20" i="8"/>
  <c r="S21" i="8"/>
  <c r="T21" i="8"/>
  <c r="S22" i="8"/>
  <c r="T22" i="8"/>
  <c r="S23" i="8"/>
  <c r="T23" i="8"/>
  <c r="S24" i="8"/>
  <c r="T24" i="8"/>
  <c r="S25" i="8"/>
  <c r="T25" i="8"/>
  <c r="S26" i="8"/>
  <c r="T26" i="8"/>
  <c r="S27" i="8"/>
  <c r="T27" i="8"/>
  <c r="S28" i="8"/>
  <c r="T28" i="8"/>
  <c r="S29" i="8"/>
  <c r="T29" i="8"/>
  <c r="S30" i="8"/>
  <c r="T30" i="8"/>
  <c r="S31" i="8"/>
  <c r="T31" i="8"/>
  <c r="S32" i="8"/>
  <c r="T32" i="8"/>
  <c r="S33" i="8"/>
  <c r="T33" i="8"/>
  <c r="S34" i="8"/>
  <c r="T34" i="8"/>
  <c r="S35" i="8"/>
  <c r="T35" i="8"/>
  <c r="S36" i="8"/>
  <c r="T36" i="8"/>
  <c r="S37" i="8"/>
  <c r="T37" i="8"/>
  <c r="S38" i="8"/>
  <c r="T38" i="8"/>
  <c r="S39" i="8"/>
  <c r="T39" i="8"/>
  <c r="S40" i="8"/>
  <c r="T40" i="8"/>
  <c r="S41" i="8"/>
  <c r="T41" i="8"/>
  <c r="S42" i="8"/>
  <c r="T42" i="8"/>
  <c r="S43" i="8"/>
  <c r="T43" i="8"/>
  <c r="S44" i="8"/>
  <c r="T44" i="8"/>
  <c r="S45" i="8"/>
  <c r="T45" i="8"/>
  <c r="S46" i="8"/>
  <c r="T46" i="8"/>
  <c r="S47" i="8"/>
  <c r="T47" i="8"/>
  <c r="S48" i="8"/>
  <c r="T48" i="8"/>
  <c r="S49" i="8"/>
  <c r="T49" i="8"/>
  <c r="S50" i="8"/>
  <c r="T50" i="8"/>
  <c r="S51" i="8"/>
  <c r="T51" i="8"/>
  <c r="S52" i="8"/>
  <c r="T52" i="8"/>
  <c r="S53" i="8"/>
  <c r="T53" i="8"/>
  <c r="S54" i="8"/>
  <c r="T54" i="8"/>
  <c r="S55" i="8"/>
  <c r="T55" i="8"/>
  <c r="S56" i="8"/>
  <c r="T56" i="8"/>
  <c r="S57" i="8"/>
  <c r="T57" i="8"/>
  <c r="S58" i="8"/>
  <c r="T58" i="8"/>
  <c r="S59" i="8"/>
  <c r="T59" i="8"/>
  <c r="S60" i="8"/>
  <c r="T60" i="8"/>
  <c r="S61" i="8"/>
  <c r="T61" i="8"/>
  <c r="S62" i="8"/>
  <c r="T62" i="8"/>
  <c r="S63" i="8"/>
  <c r="T63" i="8"/>
  <c r="S64" i="8"/>
  <c r="T64" i="8"/>
  <c r="S65" i="8"/>
  <c r="T65" i="8"/>
  <c r="S66" i="8"/>
  <c r="T66" i="8"/>
  <c r="S67" i="8"/>
  <c r="T67" i="8"/>
  <c r="S68" i="8"/>
  <c r="T68" i="8"/>
  <c r="S69" i="8"/>
  <c r="T69" i="8"/>
  <c r="S70" i="8"/>
  <c r="T70" i="8"/>
  <c r="S71" i="8"/>
  <c r="T71" i="8"/>
  <c r="S72" i="8"/>
  <c r="T72" i="8"/>
  <c r="S73" i="8"/>
  <c r="T73" i="8"/>
  <c r="S74" i="8"/>
  <c r="T74" i="8"/>
  <c r="S75" i="8"/>
  <c r="T75" i="8"/>
  <c r="S76" i="8"/>
  <c r="T76" i="8"/>
  <c r="S77" i="8"/>
  <c r="T77" i="8"/>
  <c r="S78" i="8"/>
  <c r="T78" i="8"/>
  <c r="S79" i="8"/>
  <c r="T79" i="8"/>
  <c r="S80" i="8"/>
  <c r="T80" i="8"/>
  <c r="S81" i="8"/>
  <c r="T81" i="8"/>
  <c r="S82" i="8"/>
  <c r="T82" i="8"/>
  <c r="S83" i="8"/>
  <c r="T83" i="8"/>
  <c r="S84" i="8"/>
  <c r="T84" i="8"/>
  <c r="S85" i="8"/>
  <c r="T85" i="8"/>
  <c r="S86" i="8"/>
  <c r="T86" i="8"/>
  <c r="S87" i="8"/>
  <c r="T87" i="8"/>
  <c r="S88" i="8"/>
  <c r="T88" i="8"/>
  <c r="S89" i="8"/>
  <c r="T89" i="8"/>
  <c r="S90" i="8"/>
  <c r="T90" i="8"/>
  <c r="S91" i="8"/>
  <c r="T91" i="8"/>
  <c r="S92" i="8"/>
  <c r="T92" i="8"/>
  <c r="S93" i="8"/>
  <c r="T93" i="8"/>
  <c r="S94" i="8"/>
  <c r="T94" i="8"/>
  <c r="S95" i="8"/>
  <c r="T95" i="8"/>
  <c r="S96" i="8"/>
  <c r="T96" i="8"/>
  <c r="S97" i="8"/>
  <c r="T97" i="8"/>
  <c r="S98" i="8"/>
  <c r="T98" i="8"/>
  <c r="S99" i="8"/>
  <c r="T99" i="8"/>
  <c r="S100" i="8"/>
  <c r="T100" i="8"/>
  <c r="S101" i="8"/>
  <c r="T101" i="8"/>
  <c r="S102" i="8"/>
  <c r="T102" i="8"/>
  <c r="S103" i="8"/>
  <c r="T103" i="8"/>
  <c r="S104" i="8"/>
  <c r="T104" i="8"/>
  <c r="S105" i="8"/>
  <c r="T105" i="8"/>
  <c r="S106" i="8"/>
  <c r="T106" i="8"/>
  <c r="S107" i="8"/>
  <c r="T107" i="8"/>
  <c r="S108" i="8"/>
  <c r="T108" i="8"/>
  <c r="S109" i="8"/>
  <c r="T109" i="8"/>
  <c r="S110" i="8"/>
  <c r="T110" i="8"/>
  <c r="S111" i="8"/>
  <c r="T111" i="8"/>
  <c r="S112" i="8"/>
  <c r="T112" i="8"/>
  <c r="S113" i="8"/>
  <c r="T113" i="8"/>
  <c r="S114" i="8"/>
  <c r="T114" i="8"/>
  <c r="S115" i="8"/>
  <c r="T115" i="8"/>
  <c r="S116" i="8"/>
  <c r="T116" i="8"/>
  <c r="S117" i="8"/>
  <c r="T117" i="8"/>
  <c r="S118" i="8"/>
  <c r="T118" i="8"/>
  <c r="S119" i="8"/>
  <c r="T119" i="8"/>
  <c r="S120" i="8"/>
  <c r="T120" i="8"/>
  <c r="S121" i="8"/>
  <c r="T121" i="8"/>
  <c r="S122" i="8"/>
  <c r="T122" i="8"/>
  <c r="S123" i="8"/>
  <c r="T123" i="8"/>
  <c r="S124" i="8"/>
  <c r="T124" i="8"/>
  <c r="S125" i="8"/>
  <c r="T125" i="8"/>
  <c r="S126" i="8"/>
  <c r="T126" i="8"/>
  <c r="S127" i="8"/>
  <c r="T127" i="8"/>
  <c r="S128" i="8"/>
  <c r="T128" i="8"/>
  <c r="S129" i="8"/>
  <c r="T129" i="8"/>
  <c r="S130" i="8"/>
  <c r="T130" i="8"/>
  <c r="S131" i="8"/>
  <c r="T131" i="8"/>
  <c r="S132" i="8"/>
  <c r="T132" i="8"/>
  <c r="S133" i="8"/>
  <c r="T133" i="8"/>
  <c r="S134" i="8"/>
  <c r="T134" i="8"/>
  <c r="S135" i="8"/>
  <c r="T135" i="8"/>
  <c r="S136" i="8"/>
  <c r="T136" i="8"/>
  <c r="S137" i="8"/>
  <c r="T137" i="8"/>
  <c r="S138" i="8"/>
  <c r="T138" i="8"/>
  <c r="S139" i="8"/>
  <c r="T139" i="8"/>
  <c r="S140" i="8"/>
  <c r="T140" i="8"/>
  <c r="S141" i="8"/>
  <c r="T141" i="8"/>
  <c r="S142" i="8"/>
  <c r="T142" i="8"/>
  <c r="S143" i="8"/>
  <c r="T143" i="8"/>
  <c r="S144" i="8"/>
  <c r="T144" i="8"/>
  <c r="S145" i="8"/>
  <c r="T145" i="8"/>
  <c r="S146" i="8"/>
  <c r="T146" i="8"/>
  <c r="S147" i="8"/>
  <c r="T147" i="8"/>
  <c r="S148" i="8"/>
  <c r="T148" i="8"/>
  <c r="S149" i="8"/>
  <c r="T149" i="8"/>
  <c r="S150" i="8"/>
  <c r="T150" i="8"/>
  <c r="S151" i="8"/>
  <c r="T151" i="8"/>
  <c r="S152" i="8"/>
  <c r="T152" i="8"/>
  <c r="S153" i="8"/>
  <c r="T153" i="8"/>
  <c r="S154" i="8"/>
  <c r="T154" i="8"/>
  <c r="S155" i="8"/>
  <c r="T155" i="8"/>
  <c r="S156" i="8"/>
  <c r="T156" i="8"/>
  <c r="S157" i="8"/>
  <c r="T157" i="8"/>
  <c r="S158" i="8"/>
  <c r="T158" i="8"/>
  <c r="S159" i="8"/>
  <c r="T159" i="8"/>
  <c r="S160" i="8"/>
  <c r="T160" i="8"/>
  <c r="S161" i="8"/>
  <c r="T161" i="8"/>
  <c r="S162" i="8"/>
  <c r="T162" i="8"/>
  <c r="S163" i="8"/>
  <c r="T163" i="8"/>
  <c r="S164" i="8"/>
  <c r="T164" i="8"/>
  <c r="S165" i="8"/>
  <c r="T165" i="8"/>
  <c r="S166" i="8"/>
  <c r="T166" i="8"/>
  <c r="S167" i="8"/>
  <c r="T167" i="8"/>
  <c r="S168" i="8"/>
  <c r="T168" i="8"/>
  <c r="S169" i="8"/>
  <c r="T169" i="8"/>
  <c r="S170" i="8"/>
  <c r="T170" i="8"/>
  <c r="S171" i="8"/>
  <c r="T171" i="8"/>
  <c r="S172" i="8"/>
  <c r="T172" i="8"/>
  <c r="S173" i="8"/>
  <c r="T173" i="8"/>
  <c r="S174" i="8"/>
  <c r="T174" i="8"/>
  <c r="S175" i="8"/>
  <c r="T175" i="8"/>
  <c r="S176" i="8"/>
  <c r="T176" i="8"/>
  <c r="S177" i="8"/>
  <c r="T177" i="8"/>
  <c r="S178" i="8"/>
  <c r="T178" i="8"/>
  <c r="S179" i="8"/>
  <c r="T179" i="8"/>
  <c r="S180" i="8"/>
  <c r="T180" i="8"/>
  <c r="S181" i="8"/>
  <c r="T181" i="8"/>
  <c r="S182" i="8"/>
  <c r="T182" i="8"/>
  <c r="S183" i="8"/>
  <c r="T183" i="8"/>
  <c r="S184" i="8"/>
  <c r="T184" i="8"/>
  <c r="S185" i="8"/>
  <c r="T185" i="8"/>
  <c r="S186" i="8"/>
  <c r="T186" i="8"/>
  <c r="S187" i="8"/>
  <c r="T187" i="8"/>
  <c r="S188" i="8"/>
  <c r="T188" i="8"/>
  <c r="S189" i="8"/>
  <c r="T189" i="8"/>
  <c r="S190" i="8"/>
  <c r="T190" i="8"/>
  <c r="S191" i="8"/>
  <c r="T191" i="8"/>
  <c r="S192" i="8"/>
  <c r="T192" i="8"/>
  <c r="S193" i="8"/>
  <c r="T193" i="8"/>
  <c r="S194" i="8"/>
  <c r="T194" i="8"/>
  <c r="S195" i="8"/>
  <c r="T195" i="8"/>
  <c r="S196" i="8"/>
  <c r="T196" i="8"/>
  <c r="S197" i="8"/>
  <c r="T197" i="8"/>
  <c r="S198" i="8"/>
  <c r="T198" i="8"/>
  <c r="S199" i="8"/>
  <c r="T199" i="8"/>
  <c r="S200" i="8"/>
  <c r="T200" i="8"/>
  <c r="S201" i="8"/>
  <c r="T201" i="8"/>
  <c r="S202" i="8"/>
  <c r="T202" i="8"/>
  <c r="S203" i="8"/>
  <c r="T203" i="8"/>
  <c r="S204" i="8"/>
  <c r="T204" i="8"/>
  <c r="S205" i="8"/>
  <c r="T205" i="8"/>
  <c r="S206" i="8"/>
  <c r="T206" i="8"/>
  <c r="S207" i="8"/>
  <c r="T207" i="8"/>
  <c r="S208" i="8"/>
  <c r="T208" i="8"/>
  <c r="S209" i="8"/>
  <c r="T209" i="8"/>
  <c r="S210" i="8"/>
  <c r="T210" i="8"/>
  <c r="S211" i="8"/>
  <c r="T211" i="8"/>
  <c r="S212" i="8"/>
  <c r="T212" i="8"/>
  <c r="S213" i="8"/>
  <c r="T213" i="8"/>
  <c r="S214" i="8"/>
  <c r="T214" i="8"/>
  <c r="S215" i="8"/>
  <c r="T215" i="8"/>
  <c r="S216" i="8"/>
  <c r="T216" i="8"/>
  <c r="S217" i="8"/>
  <c r="T217" i="8"/>
  <c r="S218" i="8"/>
  <c r="T218" i="8"/>
  <c r="S219" i="8"/>
  <c r="T219" i="8"/>
  <c r="S220" i="8"/>
  <c r="T220" i="8"/>
  <c r="S221" i="8"/>
  <c r="T221" i="8"/>
  <c r="S222" i="8"/>
  <c r="T222" i="8"/>
  <c r="S223" i="8"/>
  <c r="T223" i="8"/>
  <c r="S224" i="8"/>
  <c r="T224" i="8"/>
  <c r="S225" i="8"/>
  <c r="T225" i="8"/>
  <c r="S226" i="8"/>
  <c r="T226" i="8"/>
  <c r="S227" i="8"/>
  <c r="T227" i="8"/>
  <c r="S228" i="8"/>
  <c r="T228" i="8"/>
  <c r="S229" i="8"/>
  <c r="T229" i="8"/>
  <c r="S230" i="8"/>
  <c r="T230" i="8"/>
  <c r="S231" i="8"/>
  <c r="T231" i="8"/>
  <c r="S232" i="8"/>
  <c r="T232" i="8"/>
  <c r="S233" i="8"/>
  <c r="T233" i="8"/>
  <c r="S234" i="8"/>
  <c r="T234" i="8"/>
  <c r="S235" i="8"/>
  <c r="T235" i="8"/>
  <c r="S236" i="8"/>
  <c r="T236" i="8"/>
  <c r="S237" i="8"/>
  <c r="T237" i="8"/>
  <c r="S238" i="8"/>
  <c r="T238" i="8"/>
  <c r="S239" i="8"/>
  <c r="T239" i="8"/>
  <c r="S240" i="8"/>
  <c r="T240" i="8"/>
  <c r="S241" i="8"/>
  <c r="T241" i="8"/>
  <c r="S242" i="8"/>
  <c r="T242" i="8"/>
  <c r="S243" i="8"/>
  <c r="T243" i="8"/>
  <c r="S244" i="8"/>
  <c r="T244" i="8"/>
  <c r="S245" i="8"/>
  <c r="T245" i="8"/>
  <c r="S246" i="8"/>
  <c r="T246" i="8"/>
  <c r="S247" i="8"/>
  <c r="T247" i="8"/>
  <c r="S248" i="8"/>
  <c r="T248" i="8"/>
  <c r="S249" i="8"/>
  <c r="T249" i="8"/>
  <c r="S250" i="8"/>
  <c r="T250" i="8"/>
  <c r="S251" i="8"/>
  <c r="T251" i="8"/>
  <c r="S252" i="8"/>
  <c r="T252" i="8"/>
  <c r="S253" i="8"/>
  <c r="T253" i="8"/>
  <c r="S254" i="8"/>
  <c r="T254" i="8"/>
  <c r="S255" i="8"/>
  <c r="T255" i="8"/>
  <c r="S256" i="8"/>
  <c r="T256" i="8"/>
  <c r="S257" i="8"/>
  <c r="T257" i="8"/>
  <c r="S258" i="8"/>
  <c r="T258" i="8"/>
  <c r="S259" i="8"/>
  <c r="T259" i="8"/>
  <c r="S260" i="8"/>
  <c r="T260" i="8"/>
  <c r="S261" i="8"/>
  <c r="T261" i="8"/>
  <c r="S262" i="8"/>
  <c r="T262" i="8"/>
  <c r="S263" i="8"/>
  <c r="T263" i="8"/>
  <c r="S264" i="8"/>
  <c r="T264" i="8"/>
  <c r="S265" i="8"/>
  <c r="T265" i="8"/>
  <c r="S266" i="8"/>
  <c r="T266" i="8"/>
  <c r="S267" i="8"/>
  <c r="T267" i="8"/>
  <c r="S268" i="8"/>
  <c r="T268" i="8"/>
  <c r="S269" i="8"/>
  <c r="T269" i="8"/>
  <c r="S270" i="8"/>
  <c r="T270" i="8"/>
  <c r="S271" i="8"/>
  <c r="T271" i="8"/>
  <c r="S272" i="8"/>
  <c r="T272" i="8"/>
  <c r="S273" i="8"/>
  <c r="T273" i="8"/>
  <c r="S274" i="8"/>
  <c r="T274" i="8"/>
  <c r="S275" i="8"/>
  <c r="T275" i="8"/>
  <c r="S276" i="8"/>
  <c r="T276" i="8"/>
  <c r="S277" i="8"/>
  <c r="T277" i="8"/>
  <c r="S278" i="8"/>
  <c r="T278" i="8"/>
  <c r="S279" i="8"/>
  <c r="T279" i="8"/>
  <c r="S280" i="8"/>
  <c r="T280" i="8"/>
  <c r="S281" i="8"/>
  <c r="T281" i="8"/>
  <c r="S282" i="8"/>
  <c r="T282" i="8"/>
  <c r="S283" i="8"/>
  <c r="T283" i="8"/>
  <c r="S284" i="8"/>
  <c r="T284" i="8"/>
  <c r="S285" i="8"/>
  <c r="T285" i="8"/>
  <c r="S286" i="8"/>
  <c r="T286" i="8"/>
  <c r="S287" i="8"/>
  <c r="T287" i="8"/>
  <c r="S288" i="8"/>
  <c r="T288" i="8"/>
  <c r="S289" i="8"/>
  <c r="T289" i="8"/>
  <c r="S290" i="8"/>
  <c r="T290" i="8"/>
  <c r="S291" i="8"/>
  <c r="T291" i="8"/>
  <c r="S292" i="8"/>
  <c r="T292" i="8"/>
  <c r="S293" i="8"/>
  <c r="T293" i="8"/>
  <c r="S294" i="8"/>
  <c r="T294" i="8"/>
  <c r="S295" i="8"/>
  <c r="T295" i="8"/>
  <c r="S296" i="8"/>
  <c r="T296" i="8"/>
  <c r="S297" i="8"/>
  <c r="T297" i="8"/>
  <c r="S298" i="8"/>
  <c r="T298" i="8"/>
  <c r="S299" i="8"/>
  <c r="T299" i="8"/>
  <c r="S300" i="8"/>
  <c r="T300" i="8"/>
  <c r="S301" i="8"/>
  <c r="T301" i="8"/>
  <c r="S302" i="8"/>
  <c r="T302" i="8"/>
  <c r="S303" i="8"/>
  <c r="T303" i="8"/>
  <c r="S304" i="8"/>
  <c r="T304" i="8"/>
  <c r="S305" i="8"/>
  <c r="T305" i="8"/>
  <c r="S306" i="8"/>
  <c r="T306" i="8"/>
  <c r="S307" i="8"/>
  <c r="T307" i="8"/>
  <c r="S308" i="8"/>
  <c r="T308" i="8"/>
  <c r="S309" i="8"/>
  <c r="T309" i="8"/>
  <c r="S310" i="8"/>
  <c r="T310" i="8"/>
  <c r="T9" i="8"/>
  <c r="S9" i="8"/>
  <c r="M311" i="8"/>
  <c r="N311" i="8"/>
  <c r="L311" i="8"/>
  <c r="J311" i="8"/>
  <c r="H311" i="8"/>
  <c r="M10" i="8"/>
  <c r="N10" i="8"/>
  <c r="M11" i="8"/>
  <c r="N11" i="8"/>
  <c r="M12" i="8"/>
  <c r="N12" i="8"/>
  <c r="M13" i="8"/>
  <c r="N13" i="8"/>
  <c r="M14" i="8"/>
  <c r="N14" i="8"/>
  <c r="M15" i="8"/>
  <c r="N15" i="8"/>
  <c r="M16" i="8"/>
  <c r="N16" i="8"/>
  <c r="M17" i="8"/>
  <c r="N17" i="8"/>
  <c r="M18" i="8"/>
  <c r="N18" i="8"/>
  <c r="M19" i="8"/>
  <c r="N19" i="8"/>
  <c r="M20" i="8"/>
  <c r="N20" i="8"/>
  <c r="M21" i="8"/>
  <c r="N21" i="8"/>
  <c r="M22" i="8"/>
  <c r="N22" i="8"/>
  <c r="M23" i="8"/>
  <c r="N23" i="8"/>
  <c r="M24" i="8"/>
  <c r="N24" i="8"/>
  <c r="M25" i="8"/>
  <c r="N25" i="8"/>
  <c r="M26" i="8"/>
  <c r="N26" i="8"/>
  <c r="M27" i="8"/>
  <c r="N27" i="8"/>
  <c r="M28" i="8"/>
  <c r="N28" i="8"/>
  <c r="M29" i="8"/>
  <c r="N29" i="8"/>
  <c r="M30" i="8"/>
  <c r="N30" i="8"/>
  <c r="M31" i="8"/>
  <c r="N31" i="8"/>
  <c r="M32" i="8"/>
  <c r="N32" i="8"/>
  <c r="M33" i="8"/>
  <c r="N33" i="8"/>
  <c r="M34" i="8"/>
  <c r="N34" i="8"/>
  <c r="M35" i="8"/>
  <c r="N35" i="8"/>
  <c r="M36" i="8"/>
  <c r="N36" i="8"/>
  <c r="M37" i="8"/>
  <c r="N37" i="8"/>
  <c r="M38" i="8"/>
  <c r="N38" i="8"/>
  <c r="M39" i="8"/>
  <c r="N39" i="8"/>
  <c r="M40" i="8"/>
  <c r="N40" i="8"/>
  <c r="M41" i="8"/>
  <c r="N41" i="8"/>
  <c r="M42" i="8"/>
  <c r="N42" i="8"/>
  <c r="M43" i="8"/>
  <c r="N43" i="8"/>
  <c r="M44" i="8"/>
  <c r="N44" i="8"/>
  <c r="M45" i="8"/>
  <c r="N45" i="8"/>
  <c r="M46" i="8"/>
  <c r="N46" i="8"/>
  <c r="M47" i="8"/>
  <c r="N47" i="8"/>
  <c r="M48" i="8"/>
  <c r="N48" i="8"/>
  <c r="M49" i="8"/>
  <c r="N49" i="8"/>
  <c r="M50" i="8"/>
  <c r="N50" i="8"/>
  <c r="M51" i="8"/>
  <c r="N51" i="8"/>
  <c r="M52" i="8"/>
  <c r="N52" i="8"/>
  <c r="M53" i="8"/>
  <c r="N53" i="8"/>
  <c r="M54" i="8"/>
  <c r="N54" i="8"/>
  <c r="M55" i="8"/>
  <c r="N55" i="8"/>
  <c r="M56" i="8"/>
  <c r="N56" i="8"/>
  <c r="M57" i="8"/>
  <c r="N57" i="8"/>
  <c r="M58" i="8"/>
  <c r="N58" i="8"/>
  <c r="M59" i="8"/>
  <c r="N59" i="8"/>
  <c r="M60" i="8"/>
  <c r="N60" i="8"/>
  <c r="M61" i="8"/>
  <c r="N61" i="8"/>
  <c r="M62" i="8"/>
  <c r="N62" i="8"/>
  <c r="M63" i="8"/>
  <c r="N63" i="8"/>
  <c r="M64" i="8"/>
  <c r="N64" i="8"/>
  <c r="M65" i="8"/>
  <c r="N65" i="8"/>
  <c r="M66" i="8"/>
  <c r="N66" i="8"/>
  <c r="M67" i="8"/>
  <c r="N67" i="8"/>
  <c r="M68" i="8"/>
  <c r="N68" i="8"/>
  <c r="M69" i="8"/>
  <c r="N69" i="8"/>
  <c r="M70" i="8"/>
  <c r="N70" i="8"/>
  <c r="M71" i="8"/>
  <c r="N71" i="8"/>
  <c r="M72" i="8"/>
  <c r="N72" i="8"/>
  <c r="M73" i="8"/>
  <c r="N73" i="8"/>
  <c r="M74" i="8"/>
  <c r="N74" i="8"/>
  <c r="M75" i="8"/>
  <c r="N75" i="8"/>
  <c r="M76" i="8"/>
  <c r="N76" i="8"/>
  <c r="M77" i="8"/>
  <c r="N77" i="8"/>
  <c r="M78" i="8"/>
  <c r="N78" i="8"/>
  <c r="M79" i="8"/>
  <c r="N79" i="8"/>
  <c r="M80" i="8"/>
  <c r="N80" i="8"/>
  <c r="M81" i="8"/>
  <c r="N81" i="8"/>
  <c r="M82" i="8"/>
  <c r="N82" i="8"/>
  <c r="M83" i="8"/>
  <c r="N83" i="8"/>
  <c r="M84" i="8"/>
  <c r="N84" i="8"/>
  <c r="M85" i="8"/>
  <c r="N85" i="8"/>
  <c r="M86" i="8"/>
  <c r="N86" i="8"/>
  <c r="M87" i="8"/>
  <c r="N87" i="8"/>
  <c r="M88" i="8"/>
  <c r="N88" i="8"/>
  <c r="M89" i="8"/>
  <c r="N89" i="8"/>
  <c r="M90" i="8"/>
  <c r="N90" i="8"/>
  <c r="M91" i="8"/>
  <c r="N91" i="8"/>
  <c r="M92" i="8"/>
  <c r="N92" i="8"/>
  <c r="M93" i="8"/>
  <c r="N93" i="8"/>
  <c r="M94" i="8"/>
  <c r="N94" i="8"/>
  <c r="M95" i="8"/>
  <c r="N95" i="8"/>
  <c r="M96" i="8"/>
  <c r="N96" i="8"/>
  <c r="M97" i="8"/>
  <c r="N97" i="8"/>
  <c r="M98" i="8"/>
  <c r="N98" i="8"/>
  <c r="M99" i="8"/>
  <c r="N99" i="8"/>
  <c r="M100" i="8"/>
  <c r="N100" i="8"/>
  <c r="M101" i="8"/>
  <c r="N101" i="8"/>
  <c r="M102" i="8"/>
  <c r="N102" i="8"/>
  <c r="M103" i="8"/>
  <c r="N103" i="8"/>
  <c r="M104" i="8"/>
  <c r="N104" i="8"/>
  <c r="M105" i="8"/>
  <c r="N105" i="8"/>
  <c r="M106" i="8"/>
  <c r="N106" i="8"/>
  <c r="M107" i="8"/>
  <c r="N107" i="8"/>
  <c r="M108" i="8"/>
  <c r="N108" i="8"/>
  <c r="M109" i="8"/>
  <c r="N109" i="8"/>
  <c r="M110" i="8"/>
  <c r="N110" i="8"/>
  <c r="M111" i="8"/>
  <c r="N111" i="8"/>
  <c r="M112" i="8"/>
  <c r="N112" i="8"/>
  <c r="M113" i="8"/>
  <c r="N113" i="8"/>
  <c r="M114" i="8"/>
  <c r="N114" i="8"/>
  <c r="M115" i="8"/>
  <c r="N115" i="8"/>
  <c r="M116" i="8"/>
  <c r="N116" i="8"/>
  <c r="M117" i="8"/>
  <c r="N117" i="8"/>
  <c r="M118" i="8"/>
  <c r="N118" i="8"/>
  <c r="M119" i="8"/>
  <c r="N119" i="8"/>
  <c r="M120" i="8"/>
  <c r="N120" i="8"/>
  <c r="M121" i="8"/>
  <c r="N121" i="8"/>
  <c r="M122" i="8"/>
  <c r="N122" i="8"/>
  <c r="M123" i="8"/>
  <c r="N123" i="8"/>
  <c r="M124" i="8"/>
  <c r="N124" i="8"/>
  <c r="M125" i="8"/>
  <c r="N125" i="8"/>
  <c r="M126" i="8"/>
  <c r="N126" i="8"/>
  <c r="M127" i="8"/>
  <c r="N127" i="8"/>
  <c r="M128" i="8"/>
  <c r="N128" i="8"/>
  <c r="M129" i="8"/>
  <c r="N129" i="8"/>
  <c r="M130" i="8"/>
  <c r="N130" i="8"/>
  <c r="M131" i="8"/>
  <c r="N131" i="8"/>
  <c r="M132" i="8"/>
  <c r="N132" i="8"/>
  <c r="M133" i="8"/>
  <c r="N133" i="8"/>
  <c r="M134" i="8"/>
  <c r="N134" i="8"/>
  <c r="M135" i="8"/>
  <c r="N135" i="8"/>
  <c r="M136" i="8"/>
  <c r="N136" i="8"/>
  <c r="M137" i="8"/>
  <c r="N137" i="8"/>
  <c r="M138" i="8"/>
  <c r="N138" i="8"/>
  <c r="M139" i="8"/>
  <c r="N139" i="8"/>
  <c r="M140" i="8"/>
  <c r="N140" i="8"/>
  <c r="M141" i="8"/>
  <c r="N141" i="8"/>
  <c r="M142" i="8"/>
  <c r="N142" i="8"/>
  <c r="M143" i="8"/>
  <c r="N143" i="8"/>
  <c r="M144" i="8"/>
  <c r="N144" i="8"/>
  <c r="M145" i="8"/>
  <c r="N145" i="8"/>
  <c r="M146" i="8"/>
  <c r="N146" i="8"/>
  <c r="M147" i="8"/>
  <c r="N147" i="8"/>
  <c r="M148" i="8"/>
  <c r="N148" i="8"/>
  <c r="M149" i="8"/>
  <c r="N149" i="8"/>
  <c r="M150" i="8"/>
  <c r="N150" i="8"/>
  <c r="M151" i="8"/>
  <c r="N151" i="8"/>
  <c r="M152" i="8"/>
  <c r="N152" i="8"/>
  <c r="M153" i="8"/>
  <c r="N153" i="8"/>
  <c r="M154" i="8"/>
  <c r="N154" i="8"/>
  <c r="M155" i="8"/>
  <c r="N155" i="8"/>
  <c r="M156" i="8"/>
  <c r="N156" i="8"/>
  <c r="M157" i="8"/>
  <c r="N157" i="8"/>
  <c r="M158" i="8"/>
  <c r="N158" i="8"/>
  <c r="M159" i="8"/>
  <c r="N159" i="8"/>
  <c r="M160" i="8"/>
  <c r="N160" i="8"/>
  <c r="M161" i="8"/>
  <c r="N161" i="8"/>
  <c r="M162" i="8"/>
  <c r="N162" i="8"/>
  <c r="M163" i="8"/>
  <c r="N163" i="8"/>
  <c r="M164" i="8"/>
  <c r="N164" i="8"/>
  <c r="M165" i="8"/>
  <c r="N165" i="8"/>
  <c r="M166" i="8"/>
  <c r="N166" i="8"/>
  <c r="M167" i="8"/>
  <c r="N167" i="8"/>
  <c r="M168" i="8"/>
  <c r="N168" i="8"/>
  <c r="M169" i="8"/>
  <c r="N169" i="8"/>
  <c r="M170" i="8"/>
  <c r="N170" i="8"/>
  <c r="M171" i="8"/>
  <c r="N171" i="8"/>
  <c r="M172" i="8"/>
  <c r="N172" i="8"/>
  <c r="M173" i="8"/>
  <c r="N173" i="8"/>
  <c r="M174" i="8"/>
  <c r="N174" i="8"/>
  <c r="M175" i="8"/>
  <c r="N175" i="8"/>
  <c r="M176" i="8"/>
  <c r="N176" i="8"/>
  <c r="M177" i="8"/>
  <c r="N177" i="8"/>
  <c r="M178" i="8"/>
  <c r="N178" i="8"/>
  <c r="M179" i="8"/>
  <c r="N179" i="8"/>
  <c r="M180" i="8"/>
  <c r="N180" i="8"/>
  <c r="M181" i="8"/>
  <c r="N181" i="8"/>
  <c r="M182" i="8"/>
  <c r="N182" i="8"/>
  <c r="M183" i="8"/>
  <c r="N183" i="8"/>
  <c r="M184" i="8"/>
  <c r="N184" i="8"/>
  <c r="M185" i="8"/>
  <c r="N185" i="8"/>
  <c r="M186" i="8"/>
  <c r="N186" i="8"/>
  <c r="M187" i="8"/>
  <c r="N187" i="8"/>
  <c r="M188" i="8"/>
  <c r="N188" i="8"/>
  <c r="M189" i="8"/>
  <c r="N189" i="8"/>
  <c r="M190" i="8"/>
  <c r="N190" i="8"/>
  <c r="M191" i="8"/>
  <c r="N191" i="8"/>
  <c r="M192" i="8"/>
  <c r="N192" i="8"/>
  <c r="M193" i="8"/>
  <c r="N193" i="8"/>
  <c r="M194" i="8"/>
  <c r="N194" i="8"/>
  <c r="M195" i="8"/>
  <c r="N195" i="8"/>
  <c r="M196" i="8"/>
  <c r="N196" i="8"/>
  <c r="M197" i="8"/>
  <c r="N197" i="8"/>
  <c r="M198" i="8"/>
  <c r="N198" i="8"/>
  <c r="M199" i="8"/>
  <c r="N199" i="8"/>
  <c r="M200" i="8"/>
  <c r="N200" i="8"/>
  <c r="M201" i="8"/>
  <c r="N201" i="8"/>
  <c r="M202" i="8"/>
  <c r="N202" i="8"/>
  <c r="M203" i="8"/>
  <c r="N203" i="8"/>
  <c r="M204" i="8"/>
  <c r="N204" i="8"/>
  <c r="M205" i="8"/>
  <c r="N205" i="8"/>
  <c r="M206" i="8"/>
  <c r="N206" i="8"/>
  <c r="M207" i="8"/>
  <c r="N207" i="8"/>
  <c r="M208" i="8"/>
  <c r="N208" i="8"/>
  <c r="M209" i="8"/>
  <c r="N209" i="8"/>
  <c r="M210" i="8"/>
  <c r="N210" i="8"/>
  <c r="M211" i="8"/>
  <c r="N211" i="8"/>
  <c r="M212" i="8"/>
  <c r="N212" i="8"/>
  <c r="M213" i="8"/>
  <c r="N213" i="8"/>
  <c r="M214" i="8"/>
  <c r="N214" i="8"/>
  <c r="M215" i="8"/>
  <c r="N215" i="8"/>
  <c r="M216" i="8"/>
  <c r="N216" i="8"/>
  <c r="M217" i="8"/>
  <c r="N217" i="8"/>
  <c r="M218" i="8"/>
  <c r="N218" i="8"/>
  <c r="M219" i="8"/>
  <c r="N219" i="8"/>
  <c r="M220" i="8"/>
  <c r="N220" i="8"/>
  <c r="M221" i="8"/>
  <c r="N221" i="8"/>
  <c r="M222" i="8"/>
  <c r="N222" i="8"/>
  <c r="M223" i="8"/>
  <c r="N223" i="8"/>
  <c r="M224" i="8"/>
  <c r="N224" i="8"/>
  <c r="M225" i="8"/>
  <c r="N225" i="8"/>
  <c r="M226" i="8"/>
  <c r="N226" i="8"/>
  <c r="M227" i="8"/>
  <c r="N227" i="8"/>
  <c r="M228" i="8"/>
  <c r="N228" i="8"/>
  <c r="M229" i="8"/>
  <c r="N229" i="8"/>
  <c r="M230" i="8"/>
  <c r="N230" i="8"/>
  <c r="M231" i="8"/>
  <c r="N231" i="8"/>
  <c r="M232" i="8"/>
  <c r="N232" i="8"/>
  <c r="M233" i="8"/>
  <c r="N233" i="8"/>
  <c r="M234" i="8"/>
  <c r="N234" i="8"/>
  <c r="M235" i="8"/>
  <c r="N235" i="8"/>
  <c r="M236" i="8"/>
  <c r="N236" i="8"/>
  <c r="M237" i="8"/>
  <c r="N237" i="8"/>
  <c r="M238" i="8"/>
  <c r="N238" i="8"/>
  <c r="M239" i="8"/>
  <c r="N239" i="8"/>
  <c r="M240" i="8"/>
  <c r="N240" i="8"/>
  <c r="M241" i="8"/>
  <c r="N241" i="8"/>
  <c r="M242" i="8"/>
  <c r="N242" i="8"/>
  <c r="M243" i="8"/>
  <c r="N243" i="8"/>
  <c r="M244" i="8"/>
  <c r="N244" i="8"/>
  <c r="M245" i="8"/>
  <c r="N245" i="8"/>
  <c r="M246" i="8"/>
  <c r="N246" i="8"/>
  <c r="M247" i="8"/>
  <c r="N247" i="8"/>
  <c r="M248" i="8"/>
  <c r="N248" i="8"/>
  <c r="M249" i="8"/>
  <c r="N249" i="8"/>
  <c r="M250" i="8"/>
  <c r="N250" i="8"/>
  <c r="M251" i="8"/>
  <c r="N251" i="8"/>
  <c r="M252" i="8"/>
  <c r="N252" i="8"/>
  <c r="M253" i="8"/>
  <c r="N253" i="8"/>
  <c r="M254" i="8"/>
  <c r="N254" i="8"/>
  <c r="M255" i="8"/>
  <c r="N255" i="8"/>
  <c r="M256" i="8"/>
  <c r="N256" i="8"/>
  <c r="M257" i="8"/>
  <c r="N257" i="8"/>
  <c r="M258" i="8"/>
  <c r="N258" i="8"/>
  <c r="M259" i="8"/>
  <c r="N259" i="8"/>
  <c r="M260" i="8"/>
  <c r="N260" i="8"/>
  <c r="M261" i="8"/>
  <c r="N261" i="8"/>
  <c r="M262" i="8"/>
  <c r="N262" i="8"/>
  <c r="M263" i="8"/>
  <c r="N263" i="8"/>
  <c r="M264" i="8"/>
  <c r="N264" i="8"/>
  <c r="M265" i="8"/>
  <c r="N265" i="8"/>
  <c r="M266" i="8"/>
  <c r="N266" i="8"/>
  <c r="M267" i="8"/>
  <c r="N267" i="8"/>
  <c r="M268" i="8"/>
  <c r="N268" i="8"/>
  <c r="M269" i="8"/>
  <c r="N269" i="8"/>
  <c r="M270" i="8"/>
  <c r="N270" i="8"/>
  <c r="M271" i="8"/>
  <c r="N271" i="8"/>
  <c r="M272" i="8"/>
  <c r="N272" i="8"/>
  <c r="M273" i="8"/>
  <c r="N273" i="8"/>
  <c r="M274" i="8"/>
  <c r="N274" i="8"/>
  <c r="M275" i="8"/>
  <c r="N275" i="8"/>
  <c r="M276" i="8"/>
  <c r="N276" i="8"/>
  <c r="M277" i="8"/>
  <c r="N277" i="8"/>
  <c r="M278" i="8"/>
  <c r="N278" i="8"/>
  <c r="M279" i="8"/>
  <c r="N279" i="8"/>
  <c r="M280" i="8"/>
  <c r="N280" i="8"/>
  <c r="M281" i="8"/>
  <c r="N281" i="8"/>
  <c r="M282" i="8"/>
  <c r="N282" i="8"/>
  <c r="M283" i="8"/>
  <c r="N283" i="8"/>
  <c r="M284" i="8"/>
  <c r="N284" i="8"/>
  <c r="M285" i="8"/>
  <c r="N285" i="8"/>
  <c r="M286" i="8"/>
  <c r="N286" i="8"/>
  <c r="M287" i="8"/>
  <c r="N287" i="8"/>
  <c r="M288" i="8"/>
  <c r="N288" i="8"/>
  <c r="M289" i="8"/>
  <c r="N289" i="8"/>
  <c r="M290" i="8"/>
  <c r="N290" i="8"/>
  <c r="M291" i="8"/>
  <c r="N291" i="8"/>
  <c r="M292" i="8"/>
  <c r="N292" i="8"/>
  <c r="M293" i="8"/>
  <c r="N293" i="8"/>
  <c r="M294" i="8"/>
  <c r="N294" i="8"/>
  <c r="M295" i="8"/>
  <c r="N295" i="8"/>
  <c r="M296" i="8"/>
  <c r="N296" i="8"/>
  <c r="M297" i="8"/>
  <c r="N297" i="8"/>
  <c r="M298" i="8"/>
  <c r="N298" i="8"/>
  <c r="M299" i="8"/>
  <c r="N299" i="8"/>
  <c r="M300" i="8"/>
  <c r="N300" i="8"/>
  <c r="M301" i="8"/>
  <c r="N301" i="8"/>
  <c r="M302" i="8"/>
  <c r="N302" i="8"/>
  <c r="M303" i="8"/>
  <c r="N303" i="8"/>
  <c r="M304" i="8"/>
  <c r="N304" i="8"/>
  <c r="M305" i="8"/>
  <c r="N305" i="8"/>
  <c r="M306" i="8"/>
  <c r="N306" i="8"/>
  <c r="M307" i="8"/>
  <c r="N307" i="8"/>
  <c r="M308" i="8"/>
  <c r="N308" i="8"/>
  <c r="M309" i="8"/>
  <c r="N309" i="8"/>
  <c r="M310" i="8"/>
  <c r="N310" i="8"/>
  <c r="N9" i="8"/>
  <c r="M9" i="8"/>
  <c r="T311" i="8"/>
  <c r="J75" i="6"/>
  <c r="J72" i="6"/>
  <c r="J69" i="6"/>
  <c r="J78" i="6"/>
  <c r="J74" i="6"/>
  <c r="J76" i="6"/>
  <c r="J68" i="6"/>
  <c r="J71" i="6"/>
  <c r="J77" i="6"/>
  <c r="J70" i="6"/>
  <c r="J79" i="6"/>
  <c r="J80" i="6"/>
  <c r="J81" i="6"/>
  <c r="J73" i="6"/>
  <c r="H82" i="6"/>
  <c r="F82" i="6"/>
  <c r="D82" i="6"/>
  <c r="F62" i="6"/>
  <c r="H62" i="6"/>
  <c r="J32" i="6"/>
  <c r="J33" i="6"/>
  <c r="J21" i="6"/>
  <c r="J13" i="6"/>
  <c r="J54" i="6"/>
  <c r="J55" i="6"/>
  <c r="J18" i="6"/>
  <c r="J43" i="6"/>
  <c r="J46" i="6"/>
  <c r="J14" i="6"/>
  <c r="J27" i="6"/>
  <c r="J15" i="6"/>
  <c r="J31" i="6"/>
  <c r="J19" i="6"/>
  <c r="J44" i="6"/>
  <c r="J36" i="6"/>
  <c r="J35" i="6"/>
  <c r="J24" i="6"/>
  <c r="J34" i="6"/>
  <c r="J37" i="6"/>
  <c r="J28" i="6"/>
  <c r="J56" i="6"/>
  <c r="J10" i="6"/>
  <c r="J48" i="6"/>
  <c r="J57" i="6"/>
  <c r="J41" i="6"/>
  <c r="J50" i="6"/>
  <c r="J58" i="6"/>
  <c r="J45" i="6"/>
  <c r="J30" i="6"/>
  <c r="J25" i="6"/>
  <c r="J47" i="6"/>
  <c r="J59" i="6"/>
  <c r="J20" i="6"/>
  <c r="J26" i="6"/>
  <c r="J61" i="6"/>
  <c r="J22" i="6"/>
  <c r="J53" i="6"/>
  <c r="J17" i="6"/>
  <c r="J39" i="6"/>
  <c r="J16" i="6"/>
  <c r="J11" i="6"/>
  <c r="J49" i="6"/>
  <c r="J40" i="6"/>
  <c r="J60" i="6"/>
  <c r="J38" i="6"/>
  <c r="J29" i="6"/>
  <c r="J51" i="6"/>
  <c r="J42" i="6"/>
  <c r="J23" i="6"/>
  <c r="J12" i="6"/>
  <c r="J52" i="6"/>
  <c r="J9" i="6"/>
  <c r="I9" i="6"/>
  <c r="G59" i="7"/>
  <c r="G53" i="7"/>
  <c r="G52" i="7"/>
  <c r="G56" i="7"/>
  <c r="G57" i="7"/>
  <c r="G58" i="7"/>
  <c r="G55" i="7"/>
  <c r="G54" i="7"/>
  <c r="G60" i="7"/>
  <c r="E61" i="7"/>
  <c r="G61" i="7" s="1"/>
  <c r="C61" i="7"/>
  <c r="B61" i="7"/>
  <c r="E46" i="7"/>
  <c r="G46" i="7" s="1"/>
  <c r="D46" i="7"/>
  <c r="C46" i="7"/>
  <c r="G9" i="7"/>
  <c r="G39" i="7"/>
  <c r="G31" i="7"/>
  <c r="G11" i="7"/>
  <c r="G10" i="7"/>
  <c r="G41" i="7"/>
  <c r="G24" i="7"/>
  <c r="G30" i="7"/>
  <c r="G13" i="7"/>
  <c r="G43" i="7"/>
  <c r="G36" i="7"/>
  <c r="G23" i="7"/>
  <c r="G20" i="7"/>
  <c r="G35" i="7"/>
  <c r="G17" i="7"/>
  <c r="G29" i="7"/>
  <c r="G14" i="7"/>
  <c r="G44" i="7"/>
  <c r="G38" i="7"/>
  <c r="G25" i="7"/>
  <c r="G28" i="7"/>
  <c r="G18" i="7"/>
  <c r="G40" i="7"/>
  <c r="G27" i="7"/>
  <c r="G26" i="7"/>
  <c r="G21" i="7"/>
  <c r="G37" i="7"/>
  <c r="G32" i="7"/>
  <c r="G34" i="7"/>
  <c r="G22" i="7"/>
  <c r="G33" i="7"/>
  <c r="G42" i="7"/>
  <c r="G16" i="7"/>
  <c r="G45" i="7"/>
  <c r="G19" i="7"/>
  <c r="G15" i="7"/>
  <c r="G12" i="7"/>
  <c r="F9" i="7"/>
  <c r="F39" i="7"/>
  <c r="F31" i="7"/>
  <c r="F11" i="7"/>
  <c r="F10" i="7"/>
  <c r="F41" i="7"/>
  <c r="F24" i="7"/>
  <c r="F30" i="7"/>
  <c r="F13" i="7"/>
  <c r="F43" i="7"/>
  <c r="F36" i="7"/>
  <c r="F23" i="7"/>
  <c r="F20" i="7"/>
  <c r="F35" i="7"/>
  <c r="F17" i="7"/>
  <c r="F29" i="7"/>
  <c r="F14" i="7"/>
  <c r="F44" i="7"/>
  <c r="F38" i="7"/>
  <c r="F25" i="7"/>
  <c r="F28" i="7"/>
  <c r="F18" i="7"/>
  <c r="F40" i="7"/>
  <c r="F27" i="7"/>
  <c r="F26" i="7"/>
  <c r="F21" i="7"/>
  <c r="F37" i="7"/>
  <c r="F32" i="7"/>
  <c r="F34" i="7"/>
  <c r="F22" i="7"/>
  <c r="F33" i="7"/>
  <c r="F42" i="7"/>
  <c r="F16" i="7"/>
  <c r="F45" i="7"/>
  <c r="F19" i="7"/>
  <c r="F15" i="7"/>
  <c r="F12" i="7"/>
  <c r="T408" i="15" l="1"/>
  <c r="J82" i="6"/>
  <c r="J62" i="6"/>
  <c r="R23" i="5"/>
  <c r="O23" i="5"/>
  <c r="S23" i="5" s="1"/>
  <c r="Q23" i="5"/>
  <c r="Q11" i="5"/>
  <c r="O11" i="5"/>
  <c r="S11" i="5" s="1"/>
  <c r="K23" i="5"/>
  <c r="I23" i="5"/>
  <c r="C23" i="5"/>
  <c r="S21" i="4"/>
  <c r="S9" i="4"/>
  <c r="Q9" i="4"/>
  <c r="Q21" i="4"/>
  <c r="O21" i="4"/>
  <c r="O9" i="4"/>
  <c r="N9" i="4"/>
  <c r="M21" i="4"/>
  <c r="M9" i="4"/>
  <c r="K21" i="4"/>
  <c r="I21" i="4"/>
  <c r="G21" i="4"/>
  <c r="E21" i="4"/>
  <c r="G9" i="4"/>
  <c r="C21" i="4"/>
  <c r="N23" i="5"/>
  <c r="P23" i="5"/>
  <c r="M23" i="5"/>
  <c r="M12" i="5"/>
  <c r="M13" i="5"/>
  <c r="M14" i="5"/>
  <c r="M15" i="5"/>
  <c r="M16" i="5"/>
  <c r="M17" i="5"/>
  <c r="M18" i="5"/>
  <c r="M19" i="5"/>
  <c r="M20" i="5"/>
  <c r="M21" i="5"/>
  <c r="M22" i="5"/>
  <c r="M11" i="5"/>
  <c r="L11" i="5"/>
  <c r="D23" i="5"/>
  <c r="E23" i="5"/>
  <c r="G23" i="5" s="1"/>
  <c r="G11" i="5"/>
  <c r="R15" i="5"/>
  <c r="L12" i="5"/>
  <c r="L13" i="5"/>
  <c r="L14" i="5"/>
  <c r="L15" i="5"/>
  <c r="L16" i="5"/>
  <c r="L17" i="5"/>
  <c r="L18" i="5"/>
  <c r="L19" i="5"/>
  <c r="L20" i="5"/>
  <c r="L21" i="5"/>
  <c r="L22" i="5"/>
  <c r="F12" i="5"/>
  <c r="F13" i="5"/>
  <c r="F14" i="5"/>
  <c r="F15" i="5"/>
  <c r="F16" i="5"/>
  <c r="F17" i="5"/>
  <c r="F18" i="5"/>
  <c r="F19" i="5"/>
  <c r="F20" i="5"/>
  <c r="F21" i="5"/>
  <c r="F22" i="5"/>
  <c r="F11" i="5"/>
  <c r="B23" i="5"/>
  <c r="J23" i="5"/>
  <c r="H23" i="5"/>
  <c r="O408" i="15"/>
  <c r="Q408" i="15"/>
  <c r="G408" i="15"/>
  <c r="I408" i="15"/>
  <c r="K408" i="15"/>
  <c r="O311" i="8"/>
  <c r="Q311" i="8"/>
  <c r="G311" i="8"/>
  <c r="I311" i="8"/>
  <c r="K311" i="8"/>
  <c r="C62" i="6"/>
  <c r="G82" i="6"/>
  <c r="B46" i="7"/>
  <c r="F46" i="7" s="1"/>
  <c r="L20" i="4"/>
  <c r="P20" i="4"/>
  <c r="N20" i="4"/>
  <c r="F20" i="4"/>
  <c r="S311" i="8" l="1"/>
  <c r="F23" i="5"/>
  <c r="L23" i="5"/>
  <c r="R17" i="5"/>
  <c r="R18" i="5"/>
  <c r="R16" i="5"/>
  <c r="R11" i="5"/>
  <c r="R19" i="5"/>
  <c r="R12" i="5"/>
  <c r="R13" i="5"/>
  <c r="R14" i="5"/>
  <c r="R20" i="5"/>
  <c r="R21" i="5"/>
  <c r="R22" i="5"/>
  <c r="R20" i="4"/>
  <c r="L19" i="4" l="1"/>
  <c r="P19" i="4"/>
  <c r="N19" i="4"/>
  <c r="F19" i="4"/>
  <c r="F59" i="7"/>
  <c r="L18" i="4"/>
  <c r="P18" i="4"/>
  <c r="N18" i="4"/>
  <c r="F18" i="4"/>
  <c r="D61" i="7"/>
  <c r="F61" i="7" s="1"/>
  <c r="R19" i="4" l="1"/>
  <c r="R18" i="4"/>
  <c r="L17" i="4"/>
  <c r="P17" i="4"/>
  <c r="N17" i="4"/>
  <c r="F17" i="4"/>
  <c r="I75" i="6"/>
  <c r="I72" i="6"/>
  <c r="I69" i="6"/>
  <c r="I78" i="6"/>
  <c r="I74" i="6"/>
  <c r="I76" i="6"/>
  <c r="I68" i="6"/>
  <c r="I71" i="6"/>
  <c r="I77" i="6"/>
  <c r="I70" i="6"/>
  <c r="I79" i="6"/>
  <c r="I80" i="6"/>
  <c r="I81" i="6"/>
  <c r="I73" i="6"/>
  <c r="R17" i="4" l="1"/>
  <c r="L16" i="4"/>
  <c r="P16" i="4"/>
  <c r="N16" i="4"/>
  <c r="F16" i="4"/>
  <c r="C82" i="6"/>
  <c r="E82" i="6"/>
  <c r="I82" i="6" s="1"/>
  <c r="E62" i="6"/>
  <c r="G62" i="6"/>
  <c r="I12" i="6"/>
  <c r="I33" i="6"/>
  <c r="I23" i="6"/>
  <c r="I16" i="6"/>
  <c r="I52" i="6"/>
  <c r="I19" i="6"/>
  <c r="I34" i="6"/>
  <c r="I54" i="6"/>
  <c r="I11" i="6"/>
  <c r="I37" i="6"/>
  <c r="I43" i="6"/>
  <c r="I20" i="6"/>
  <c r="I15" i="6"/>
  <c r="I51" i="6"/>
  <c r="I45" i="6"/>
  <c r="I60" i="6"/>
  <c r="I55" i="6"/>
  <c r="I28" i="6"/>
  <c r="I18" i="6"/>
  <c r="I59" i="6"/>
  <c r="I58" i="6"/>
  <c r="I25" i="6"/>
  <c r="I27" i="6"/>
  <c r="I48" i="6"/>
  <c r="I17" i="6"/>
  <c r="I44" i="6"/>
  <c r="I10" i="6"/>
  <c r="I56" i="6"/>
  <c r="I49" i="6"/>
  <c r="I40" i="6"/>
  <c r="I13" i="6"/>
  <c r="I38" i="6"/>
  <c r="I22" i="6"/>
  <c r="I42" i="6"/>
  <c r="I29" i="6"/>
  <c r="I57" i="6"/>
  <c r="I30" i="6"/>
  <c r="I61" i="6"/>
  <c r="I31" i="6"/>
  <c r="I46" i="6"/>
  <c r="I35" i="6"/>
  <c r="I26" i="6"/>
  <c r="I36" i="6"/>
  <c r="I50" i="6"/>
  <c r="I41" i="6"/>
  <c r="I24" i="6"/>
  <c r="I14" i="6"/>
  <c r="I47" i="6"/>
  <c r="I32" i="6"/>
  <c r="I39" i="6"/>
  <c r="F55" i="7"/>
  <c r="F53" i="7"/>
  <c r="F60" i="7"/>
  <c r="F58" i="7"/>
  <c r="F54" i="7"/>
  <c r="F57" i="7"/>
  <c r="F56" i="7"/>
  <c r="F52" i="7"/>
  <c r="R16" i="4" l="1"/>
  <c r="I62" i="6"/>
  <c r="L15" i="4"/>
  <c r="P15" i="4"/>
  <c r="N15" i="4"/>
  <c r="F15" i="4"/>
  <c r="L14" i="4"/>
  <c r="P14" i="4"/>
  <c r="N14" i="4"/>
  <c r="F14" i="4"/>
  <c r="R15" i="4" l="1"/>
  <c r="R14" i="4"/>
  <c r="L13" i="4" l="1"/>
  <c r="P13" i="4"/>
  <c r="N13" i="4"/>
  <c r="F13" i="4"/>
  <c r="R13" i="4" l="1"/>
  <c r="P12" i="4"/>
  <c r="N12" i="4"/>
  <c r="L12" i="4"/>
  <c r="F12" i="4"/>
  <c r="P11" i="4"/>
  <c r="N11" i="4"/>
  <c r="L11" i="4"/>
  <c r="L10" i="4"/>
  <c r="L9" i="4"/>
  <c r="F11" i="4"/>
  <c r="J21" i="4"/>
  <c r="H21" i="4"/>
  <c r="D21" i="4"/>
  <c r="B21" i="4"/>
  <c r="P10" i="4"/>
  <c r="N10" i="4"/>
  <c r="F10" i="4"/>
  <c r="P9" i="4"/>
  <c r="F9" i="4"/>
  <c r="R11" i="4" l="1"/>
  <c r="R12" i="4"/>
  <c r="R10" i="4"/>
  <c r="R9" i="4"/>
  <c r="P21" i="4"/>
  <c r="N21" i="4"/>
  <c r="L21" i="4"/>
  <c r="F21" i="4"/>
  <c r="R21" i="4" l="1"/>
</calcChain>
</file>

<file path=xl/sharedStrings.xml><?xml version="1.0" encoding="utf-8"?>
<sst xmlns="http://schemas.openxmlformats.org/spreadsheetml/2006/main" count="4540" uniqueCount="486">
  <si>
    <t>AMERICAN</t>
  </si>
  <si>
    <t>BARRANQUILLA</t>
  </si>
  <si>
    <t>MIAMI</t>
  </si>
  <si>
    <t>BOGOTA</t>
  </si>
  <si>
    <t>DALAS</t>
  </si>
  <si>
    <t>CALI</t>
  </si>
  <si>
    <t>CARTAGENA</t>
  </si>
  <si>
    <t>RIONEGRO - ANTIOQUIA</t>
  </si>
  <si>
    <t>PEREIRA</t>
  </si>
  <si>
    <t>ABX AIR INC  SUCURSAL COLOMBIANA</t>
  </si>
  <si>
    <t>AIR CANADA</t>
  </si>
  <si>
    <t>TORONTO</t>
  </si>
  <si>
    <t>AER CARIBE S.A.</t>
  </si>
  <si>
    <t>CURACAO</t>
  </si>
  <si>
    <t>LIMA</t>
  </si>
  <si>
    <t>SAN JOSE</t>
  </si>
  <si>
    <t>IQUITOS</t>
  </si>
  <si>
    <t>PANAMA</t>
  </si>
  <si>
    <t>AIR EUROPA</t>
  </si>
  <si>
    <t>MADRID</t>
  </si>
  <si>
    <t>AIR FRANCE</t>
  </si>
  <si>
    <t>PARIS</t>
  </si>
  <si>
    <t>CANCUN</t>
  </si>
  <si>
    <t>MEXICO</t>
  </si>
  <si>
    <t>NO REGISTRA SIGLA</t>
  </si>
  <si>
    <t>AEROMEXICO SUCURSAL COLOMBIA</t>
  </si>
  <si>
    <t>AIRES</t>
  </si>
  <si>
    <t>ARUBA</t>
  </si>
  <si>
    <t>AEROLINEAS ARGENTINAS</t>
  </si>
  <si>
    <t>BUENOS AIRES</t>
  </si>
  <si>
    <t>AVIANCA</t>
  </si>
  <si>
    <t>BARCELONA</t>
  </si>
  <si>
    <t>FORT LAUDERDALE</t>
  </si>
  <si>
    <t>SAO PAULO</t>
  </si>
  <si>
    <t>GUATEMALA</t>
  </si>
  <si>
    <t>GUAYAQUIL</t>
  </si>
  <si>
    <t>HABANA</t>
  </si>
  <si>
    <t>WASHINGTON</t>
  </si>
  <si>
    <t>NEW YORK</t>
  </si>
  <si>
    <t>LOS ANGELES</t>
  </si>
  <si>
    <t>LONDRES</t>
  </si>
  <si>
    <t>LA PAZ</t>
  </si>
  <si>
    <t>ORLANDO</t>
  </si>
  <si>
    <t>MONTEVIDEO</t>
  </si>
  <si>
    <t>PUNTA CANA</t>
  </si>
  <si>
    <t>RIO DE JANEIRO</t>
  </si>
  <si>
    <t>SAN SALVADOR</t>
  </si>
  <si>
    <t>SANTIAGO</t>
  </si>
  <si>
    <t>SANTO DOMINGO</t>
  </si>
  <si>
    <t>SAN JUAN</t>
  </si>
  <si>
    <t>QUITO</t>
  </si>
  <si>
    <t>COPA</t>
  </si>
  <si>
    <t>DHL AERO EXPRESO</t>
  </si>
  <si>
    <t>DELTA</t>
  </si>
  <si>
    <t>ATLANTA</t>
  </si>
  <si>
    <t>LUFTHANSA</t>
  </si>
  <si>
    <t>FRANKFURT</t>
  </si>
  <si>
    <t>FEDERAL EXPRESS CORPORATION</t>
  </si>
  <si>
    <t>AEROGAL</t>
  </si>
  <si>
    <t>VIRU VIRU</t>
  </si>
  <si>
    <t>IBERIA</t>
  </si>
  <si>
    <t>JETBLUE AIRWAYS CORPORATION</t>
  </si>
  <si>
    <t>KLM</t>
  </si>
  <si>
    <t>AMSTERDAM</t>
  </si>
  <si>
    <t>AEROSUCRE</t>
  </si>
  <si>
    <t>SKY LEASE</t>
  </si>
  <si>
    <t>CARACAS</t>
  </si>
  <si>
    <t>LÍNEA AÉREA CARGUERA DE COLOMBIA S.A.</t>
  </si>
  <si>
    <t>LATAM AIRLINES GROUP S.A SUCURSAL COLOMBIA</t>
  </si>
  <si>
    <t>LAS</t>
  </si>
  <si>
    <t>LETICIA</t>
  </si>
  <si>
    <t>LAN PERU</t>
  </si>
  <si>
    <t>LACSA</t>
  </si>
  <si>
    <t>ABSA</t>
  </si>
  <si>
    <t>MANAUS</t>
  </si>
  <si>
    <t>MARTINAIR</t>
  </si>
  <si>
    <t>SPIRIT AIRLINES</t>
  </si>
  <si>
    <t>ARMENIA</t>
  </si>
  <si>
    <t>AEROREPUBLICA</t>
  </si>
  <si>
    <t>SAN ANDRES - ISLA</t>
  </si>
  <si>
    <t>BUCARAMANGA</t>
  </si>
  <si>
    <t>BALBOA</t>
  </si>
  <si>
    <t>TAME</t>
  </si>
  <si>
    <t>TACA INTERNATIONAL</t>
  </si>
  <si>
    <t>TAM</t>
  </si>
  <si>
    <t>TURKISH AIRLINES INC</t>
  </si>
  <si>
    <t>ESTAMBUL</t>
  </si>
  <si>
    <t>TAMPA CARGO S.A.S</t>
  </si>
  <si>
    <t>ASUNCION</t>
  </si>
  <si>
    <t>AIR TRANSAT</t>
  </si>
  <si>
    <t>MONTREAL</t>
  </si>
  <si>
    <t>UNITED AIR LINES INC</t>
  </si>
  <si>
    <t>HOUSTON</t>
  </si>
  <si>
    <t>UNITED PARCEL SERVICE CO. SUCURSAL COLOMBIA</t>
  </si>
  <si>
    <t>VIVA AIR PERU</t>
  </si>
  <si>
    <t>FAST COLOMBIA SAS</t>
  </si>
  <si>
    <t>SANTA MARTA</t>
  </si>
  <si>
    <t>CURITIBA</t>
  </si>
  <si>
    <t>FLORIDA</t>
  </si>
  <si>
    <t>CIUDAD DEL ESTE</t>
  </si>
  <si>
    <t>WEST PALM BECH</t>
  </si>
  <si>
    <t>RECIFE</t>
  </si>
  <si>
    <t>MARACAIBO</t>
  </si>
  <si>
    <t>PORTO ALEGRE</t>
  </si>
  <si>
    <t>NASSAU</t>
  </si>
  <si>
    <t>MORALES</t>
  </si>
  <si>
    <t>BONAIRE</t>
  </si>
  <si>
    <t>ALIANSA</t>
  </si>
  <si>
    <t>VALENCIA</t>
  </si>
  <si>
    <t>JETSMART</t>
  </si>
  <si>
    <t>ANTOFAGASTA</t>
  </si>
  <si>
    <t>SKY AIRLINE</t>
  </si>
  <si>
    <t>EZ AIR</t>
  </si>
  <si>
    <t>BELO HORIZONTE</t>
  </si>
  <si>
    <t>GCA AIRLINES</t>
  </si>
  <si>
    <t>BARRANCA DE UPIA</t>
  </si>
  <si>
    <t xml:space="preserve"> VUELA COMPAÑÍA DE AVIACION S.A.P.I DE C.V SUCURSA</t>
  </si>
  <si>
    <t>CUCUTA</t>
  </si>
  <si>
    <t>MARECHAL</t>
  </si>
  <si>
    <t>TRANSCARGA INTERNATIONAL AIRWAYS C.A.</t>
  </si>
  <si>
    <t>PARAGUANA</t>
  </si>
  <si>
    <t>NO REGISTRA</t>
  </si>
  <si>
    <t>GUAPI</t>
  </si>
  <si>
    <t>SAN FELIPE</t>
  </si>
  <si>
    <t>PUERTO INIRIDA</t>
  </si>
  <si>
    <t>ARAUCA - MUNICIPIO</t>
  </si>
  <si>
    <t>VILLAVICENCIO</t>
  </si>
  <si>
    <t>GUAINIA (BARRANCO MINAS)</t>
  </si>
  <si>
    <t>LA MACARENA</t>
  </si>
  <si>
    <t>MITU</t>
  </si>
  <si>
    <t>SAN JOSE DEL GUAVIARE</t>
  </si>
  <si>
    <t>ARARACUARA</t>
  </si>
  <si>
    <t>LA CHORRERA</t>
  </si>
  <si>
    <t>CARURU</t>
  </si>
  <si>
    <t>FLORENCIA</t>
  </si>
  <si>
    <t>LA PEDRERA</t>
  </si>
  <si>
    <t>TARAIRA</t>
  </si>
  <si>
    <t>PUERTO LEGUIZAMO</t>
  </si>
  <si>
    <t>SAN VICENTE DEL CAGUAN</t>
  </si>
  <si>
    <t>MIRAFLORES - GUAVIARE</t>
  </si>
  <si>
    <t>PUERTO CARRENO</t>
  </si>
  <si>
    <t>VILLA GARZON</t>
  </si>
  <si>
    <t>MEDELLIN</t>
  </si>
  <si>
    <t>CAREPA</t>
  </si>
  <si>
    <t>BAHIA SOLANO</t>
  </si>
  <si>
    <t>QUIBDO</t>
  </si>
  <si>
    <t>COROZAL</t>
  </si>
  <si>
    <t>MONTERIA</t>
  </si>
  <si>
    <t>TOLU</t>
  </si>
  <si>
    <t>EL YOPAL</t>
  </si>
  <si>
    <t>VALLEDUPAR</t>
  </si>
  <si>
    <t>BARRANCABERMEJA</t>
  </si>
  <si>
    <t>IBAGUE</t>
  </si>
  <si>
    <t>MANIZALES</t>
  </si>
  <si>
    <t>NEIVA</t>
  </si>
  <si>
    <t>POPAYAN</t>
  </si>
  <si>
    <t>PASTO</t>
  </si>
  <si>
    <t>RIOHACHA</t>
  </si>
  <si>
    <t>TUMACO</t>
  </si>
  <si>
    <t>SERVICIO AEREO A TERRITORIOS NACIONALES SATENA</t>
  </si>
  <si>
    <t>PROVIDENCIA</t>
  </si>
  <si>
    <t>SARAVENA</t>
  </si>
  <si>
    <t>BUENAVENTURA</t>
  </si>
  <si>
    <t>ALDANA</t>
  </si>
  <si>
    <t>PITALITO</t>
  </si>
  <si>
    <t>PUERTO ASIS</t>
  </si>
  <si>
    <t>MAPIRIPAN</t>
  </si>
  <si>
    <t>LA PRIMAVERA</t>
  </si>
  <si>
    <t>AGUACHICA</t>
  </si>
  <si>
    <t>NUQUI</t>
  </si>
  <si>
    <t>SILLAS OFRECIDAS</t>
  </si>
  <si>
    <t>PASAJEROS A BORDO</t>
  </si>
  <si>
    <t>INTERNACIONAL</t>
  </si>
  <si>
    <t>NACIONAL</t>
  </si>
  <si>
    <t>OCUPACIÓN</t>
  </si>
  <si>
    <t>ENERO</t>
  </si>
  <si>
    <t>FEBRERO</t>
  </si>
  <si>
    <t>MARZO</t>
  </si>
  <si>
    <t>ABRIL</t>
  </si>
  <si>
    <t>MAYO</t>
  </si>
  <si>
    <t>JUNIO</t>
  </si>
  <si>
    <t>JULIO</t>
  </si>
  <si>
    <t>AGOSTO</t>
  </si>
  <si>
    <t>SEPTIEMBRE</t>
  </si>
  <si>
    <t>OCTUBRE</t>
  </si>
  <si>
    <t>NOVIEMBRE</t>
  </si>
  <si>
    <t xml:space="preserve">DICIEMBRE </t>
  </si>
  <si>
    <t xml:space="preserve">TOTAL </t>
  </si>
  <si>
    <t>TOTAL PASAJEROS A BORDO</t>
  </si>
  <si>
    <t>TOTAL</t>
  </si>
  <si>
    <t xml:space="preserve">NOMBRE </t>
  </si>
  <si>
    <t>TABLA DE CONTENIDO</t>
  </si>
  <si>
    <t xml:space="preserve">I. ALCANCE </t>
  </si>
  <si>
    <t>II.  CONCEPTOS</t>
  </si>
  <si>
    <t>COLOMBIA</t>
  </si>
  <si>
    <t>CFB</t>
  </si>
  <si>
    <t>EL SALVADOR</t>
  </si>
  <si>
    <t>INGLATERRA</t>
  </si>
  <si>
    <t>ESPANA</t>
  </si>
  <si>
    <t>ESTADOS UNIDOS</t>
  </si>
  <si>
    <t>ECUADOR</t>
  </si>
  <si>
    <t>BRASIL</t>
  </si>
  <si>
    <t>ANTILLAS HOLANDESAS</t>
  </si>
  <si>
    <t>COSTA RICA</t>
  </si>
  <si>
    <t>REPUBLICA DOMINICANA</t>
  </si>
  <si>
    <t>PERU</t>
  </si>
  <si>
    <t>VENEZUELA</t>
  </si>
  <si>
    <t>BAHAMAS</t>
  </si>
  <si>
    <t>CHILE</t>
  </si>
  <si>
    <t>CANADA</t>
  </si>
  <si>
    <t>URUGUAY</t>
  </si>
  <si>
    <t>BOLIVIA</t>
  </si>
  <si>
    <t>ALEMANIA</t>
  </si>
  <si>
    <t>GIG</t>
  </si>
  <si>
    <t>PARAGUAY</t>
  </si>
  <si>
    <t>TURQUIA</t>
  </si>
  <si>
    <t>FRANCIA</t>
  </si>
  <si>
    <t>PUERTO RICO</t>
  </si>
  <si>
    <t>HOLANDA</t>
  </si>
  <si>
    <t>ARGENTINA</t>
  </si>
  <si>
    <t>CUBA</t>
  </si>
  <si>
    <t>AAL</t>
  </si>
  <si>
    <t>BAQ</t>
  </si>
  <si>
    <t>MIA</t>
  </si>
  <si>
    <t>BOG</t>
  </si>
  <si>
    <t>DFW</t>
  </si>
  <si>
    <t>CLO</t>
  </si>
  <si>
    <t>CTG</t>
  </si>
  <si>
    <t>MDE</t>
  </si>
  <si>
    <t>PEI</t>
  </si>
  <si>
    <t>ABX</t>
  </si>
  <si>
    <t>ACA</t>
  </si>
  <si>
    <t>YYZ</t>
  </si>
  <si>
    <t>ACL</t>
  </si>
  <si>
    <t>CUR</t>
  </si>
  <si>
    <t>LIM</t>
  </si>
  <si>
    <t>SJO</t>
  </si>
  <si>
    <t>IQT</t>
  </si>
  <si>
    <t>PTY</t>
  </si>
  <si>
    <t>AEA</t>
  </si>
  <si>
    <t>MAD</t>
  </si>
  <si>
    <t>AFR</t>
  </si>
  <si>
    <t>CDG</t>
  </si>
  <si>
    <t>CUN</t>
  </si>
  <si>
    <t>MEX</t>
  </si>
  <si>
    <t>AJT</t>
  </si>
  <si>
    <t>AMX</t>
  </si>
  <si>
    <t>ARE</t>
  </si>
  <si>
    <t>AUA</t>
  </si>
  <si>
    <t>ARG</t>
  </si>
  <si>
    <t>AVA</t>
  </si>
  <si>
    <t>BCN</t>
  </si>
  <si>
    <t>FLL</t>
  </si>
  <si>
    <t>GRU</t>
  </si>
  <si>
    <t>GUA</t>
  </si>
  <si>
    <t>GYE</t>
  </si>
  <si>
    <t>HAV</t>
  </si>
  <si>
    <t>IAD</t>
  </si>
  <si>
    <t>JFK</t>
  </si>
  <si>
    <t>LAX</t>
  </si>
  <si>
    <t>LHR</t>
  </si>
  <si>
    <t>LPB</t>
  </si>
  <si>
    <t>MCO</t>
  </si>
  <si>
    <t>MVD</t>
  </si>
  <si>
    <t>PUJ</t>
  </si>
  <si>
    <t>RIO</t>
  </si>
  <si>
    <t>SAL</t>
  </si>
  <si>
    <t>SCL</t>
  </si>
  <si>
    <t>SDQ</t>
  </si>
  <si>
    <t>SJU</t>
  </si>
  <si>
    <t>UIO</t>
  </si>
  <si>
    <t>CMP</t>
  </si>
  <si>
    <t>DAE</t>
  </si>
  <si>
    <t>DAL</t>
  </si>
  <si>
    <t>ATL</t>
  </si>
  <si>
    <t>DLH</t>
  </si>
  <si>
    <t>FRA</t>
  </si>
  <si>
    <t>FDX</t>
  </si>
  <si>
    <t>GLG</t>
  </si>
  <si>
    <t>VVI</t>
  </si>
  <si>
    <t>IBE</t>
  </si>
  <si>
    <t>JBU</t>
  </si>
  <si>
    <t>AMS</t>
  </si>
  <si>
    <t>KRE</t>
  </si>
  <si>
    <t>KYE</t>
  </si>
  <si>
    <t>CCS</t>
  </si>
  <si>
    <t>LAE</t>
  </si>
  <si>
    <t>CPQ</t>
  </si>
  <si>
    <t>LAN</t>
  </si>
  <si>
    <t>LAU</t>
  </si>
  <si>
    <t>LET</t>
  </si>
  <si>
    <t>LPE</t>
  </si>
  <si>
    <t>LRC</t>
  </si>
  <si>
    <t>LTG</t>
  </si>
  <si>
    <t>MAO</t>
  </si>
  <si>
    <t>MAA</t>
  </si>
  <si>
    <t>MPH</t>
  </si>
  <si>
    <t>NKS</t>
  </si>
  <si>
    <t>AXM</t>
  </si>
  <si>
    <t>RPB</t>
  </si>
  <si>
    <t>ADZ</t>
  </si>
  <si>
    <t>BGA</t>
  </si>
  <si>
    <t>BLB</t>
  </si>
  <si>
    <t>TAI</t>
  </si>
  <si>
    <t>THY</t>
  </si>
  <si>
    <t>TPA</t>
  </si>
  <si>
    <t>ASU</t>
  </si>
  <si>
    <t>TSC</t>
  </si>
  <si>
    <t>YUL</t>
  </si>
  <si>
    <t>UAL</t>
  </si>
  <si>
    <t>EWR</t>
  </si>
  <si>
    <t>IAH</t>
  </si>
  <si>
    <t>UPS</t>
  </si>
  <si>
    <t>VPE</t>
  </si>
  <si>
    <t>VVC</t>
  </si>
  <si>
    <t>SMR</t>
  </si>
  <si>
    <t>BCT</t>
  </si>
  <si>
    <t>GES</t>
  </si>
  <si>
    <t>PBI</t>
  </si>
  <si>
    <t>REC</t>
  </si>
  <si>
    <t>IST</t>
  </si>
  <si>
    <t>MAR</t>
  </si>
  <si>
    <t>POA</t>
  </si>
  <si>
    <t>NAS</t>
  </si>
  <si>
    <t>GTI</t>
  </si>
  <si>
    <t>BON</t>
  </si>
  <si>
    <t>6AF</t>
  </si>
  <si>
    <t>VLN</t>
  </si>
  <si>
    <t>JAT</t>
  </si>
  <si>
    <t>ANF</t>
  </si>
  <si>
    <t>SKU</t>
  </si>
  <si>
    <t>EZR</t>
  </si>
  <si>
    <t>CNF</t>
  </si>
  <si>
    <t>5AI</t>
  </si>
  <si>
    <t>RSW</t>
  </si>
  <si>
    <t>BAR</t>
  </si>
  <si>
    <t>VOI</t>
  </si>
  <si>
    <t>CUC</t>
  </si>
  <si>
    <t>CGB</t>
  </si>
  <si>
    <t>TIW</t>
  </si>
  <si>
    <t>LSP</t>
  </si>
  <si>
    <t>TNO</t>
  </si>
  <si>
    <t>GPI</t>
  </si>
  <si>
    <t>9DI</t>
  </si>
  <si>
    <t>IDA</t>
  </si>
  <si>
    <t>AUC</t>
  </si>
  <si>
    <t>BMG</t>
  </si>
  <si>
    <t>LMC</t>
  </si>
  <si>
    <t>MVP</t>
  </si>
  <si>
    <t>SJE</t>
  </si>
  <si>
    <t>ACR</t>
  </si>
  <si>
    <t>LCH</t>
  </si>
  <si>
    <t>CRU</t>
  </si>
  <si>
    <t>FLA</t>
  </si>
  <si>
    <t>LPD</t>
  </si>
  <si>
    <t>TAR</t>
  </si>
  <si>
    <t>LQM</t>
  </si>
  <si>
    <t>SVI</t>
  </si>
  <si>
    <t>MFS</t>
  </si>
  <si>
    <t>PCE</t>
  </si>
  <si>
    <t>VGP</t>
  </si>
  <si>
    <t>EOH</t>
  </si>
  <si>
    <t>APO</t>
  </si>
  <si>
    <t>BSC</t>
  </si>
  <si>
    <t>UIB</t>
  </si>
  <si>
    <t>CZU</t>
  </si>
  <si>
    <t>MTR</t>
  </si>
  <si>
    <t>TLU</t>
  </si>
  <si>
    <t>EYP</t>
  </si>
  <si>
    <t>VUP</t>
  </si>
  <si>
    <t>EJA</t>
  </si>
  <si>
    <t>MZL</t>
  </si>
  <si>
    <t>NVA</t>
  </si>
  <si>
    <t>PPN</t>
  </si>
  <si>
    <t>PSO</t>
  </si>
  <si>
    <t>RCH</t>
  </si>
  <si>
    <t>TCO</t>
  </si>
  <si>
    <t>MDR</t>
  </si>
  <si>
    <t>PCR</t>
  </si>
  <si>
    <t>NSE</t>
  </si>
  <si>
    <t>PVA</t>
  </si>
  <si>
    <t>RVE</t>
  </si>
  <si>
    <t>BUN</t>
  </si>
  <si>
    <t>IPI</t>
  </si>
  <si>
    <t>PTL</t>
  </si>
  <si>
    <t>PUU</t>
  </si>
  <si>
    <t>TAP</t>
  </si>
  <si>
    <t>MIT</t>
  </si>
  <si>
    <t>MFR</t>
  </si>
  <si>
    <t>TME</t>
  </si>
  <si>
    <t>MAP</t>
  </si>
  <si>
    <t>AGH</t>
  </si>
  <si>
    <t>NQU</t>
  </si>
  <si>
    <t>MPI</t>
  </si>
  <si>
    <t>SIGLA</t>
  </si>
  <si>
    <t>PAIS</t>
  </si>
  <si>
    <t>ORIGEN</t>
  </si>
  <si>
    <t>DESTINO</t>
  </si>
  <si>
    <t xml:space="preserve">PAIS </t>
  </si>
  <si>
    <t>AVIANCA EXPRESS</t>
  </si>
  <si>
    <t>EASYFLY S.A</t>
  </si>
  <si>
    <t>EMPRESA</t>
  </si>
  <si>
    <t>EFY</t>
  </si>
  <si>
    <t>CIUDAD</t>
  </si>
  <si>
    <t>IV. CUADRO 2 OFERTA Y DEMANDA DE CARGA  NACIONAL E INTERNACIONAL</t>
  </si>
  <si>
    <t>V. CUADRO 3 OFERTA Y DEMANDA DE PASAJEROS POR EMPRESA INTERNACIONAL Y NACIONAL</t>
  </si>
  <si>
    <t>VI. CUADRO 4. OFERTA Y DEMANDA DE CARGA POR EMPRESA NACIONAL E INTERNACIONAL</t>
  </si>
  <si>
    <t>MES</t>
  </si>
  <si>
    <t xml:space="preserve">CUADRO 1. OFERTA Y DEMANDA MENSUAL DE PASAJEROS </t>
  </si>
  <si>
    <t xml:space="preserve">CUADRO 2. OFERTA Y DEMANDA MENSUAL DE CARGA </t>
  </si>
  <si>
    <t>III. CUADRO 1 OFERTA Y DEMANDA MENSUAL DE PASAJEROS NACIONAL E INTERNACIONAL</t>
  </si>
  <si>
    <t>CARGA OFRECIDA (Kg)</t>
  </si>
  <si>
    <t>CARGA A BORDO (Kg.) + CORREO A BORDO (Kg.)</t>
  </si>
  <si>
    <t>TOTAL CARGA A BORDO (Kg.) + CORREO A BORDO (Kg.)</t>
  </si>
  <si>
    <t>NÚMERO DE VUELOS</t>
  </si>
  <si>
    <t>CARGA A BORDO(Kg.) + CORREO A BORDO(Kg.)</t>
  </si>
  <si>
    <t>CARGA A BORDO  (Kg.) + CORREO A BORDO (Kg.)</t>
  </si>
  <si>
    <r>
      <rPr>
        <b/>
        <sz val="14"/>
        <color theme="1"/>
        <rFont val="Arial"/>
        <family val="2"/>
      </rPr>
      <t>II.  CONCEPTOS</t>
    </r>
    <r>
      <rPr>
        <sz val="14"/>
        <color theme="1"/>
        <rFont val="Arial"/>
        <family val="2"/>
      </rPr>
      <t xml:space="preserve">
</t>
    </r>
    <r>
      <rPr>
        <b/>
        <sz val="14"/>
        <color theme="1"/>
        <rFont val="Arial"/>
        <family val="2"/>
      </rPr>
      <t>1. AEROLINEA:</t>
    </r>
    <r>
      <rPr>
        <sz val="14"/>
        <color theme="1"/>
        <rFont val="Arial"/>
        <family val="2"/>
      </rPr>
      <t xml:space="preserve"> Según lo previsto en el Artículo 96 del Convenio de Chicago de 1944, sobre Aviación Civil Internacional, es cualquier empresa de transporte aéreo que ofrece o mantiene un servicio aéreo comercial de transporte público regular.
</t>
    </r>
    <r>
      <rPr>
        <b/>
        <sz val="14"/>
        <color theme="1"/>
        <rFont val="Arial"/>
        <family val="2"/>
      </rPr>
      <t xml:space="preserve">
2. TRANSPORTE REGULAR:</t>
    </r>
    <r>
      <rPr>
        <sz val="14"/>
        <color theme="1"/>
        <rFont val="Arial"/>
        <family val="2"/>
      </rPr>
      <t xml:space="preserve"> Transporte que se realiza dentro de un itinerario preestablecido con sujeción a calendario y horario prefijado.
</t>
    </r>
    <r>
      <rPr>
        <b/>
        <sz val="14"/>
        <color theme="1"/>
        <rFont val="Arial"/>
        <family val="2"/>
      </rPr>
      <t>3. TRAFCO POR ETAPA:</t>
    </r>
    <r>
      <rPr>
        <sz val="14"/>
        <color theme="1"/>
        <rFont val="Arial"/>
        <family val="2"/>
      </rPr>
      <t xml:space="preserve">  Estadísticas mensuales de sillas y carga ofrecidas, pasajeros, correo y carga abordo y en tránsito y, distancia, tiempo, regularidad y tipo de equipo por vuelo y ruta. 
</t>
    </r>
    <r>
      <rPr>
        <b/>
        <sz val="14"/>
        <color theme="1"/>
        <rFont val="Arial"/>
        <family val="2"/>
      </rPr>
      <t>4. SILLAS OFRECIDAS:</t>
    </r>
    <r>
      <rPr>
        <sz val="14"/>
        <color theme="1"/>
        <rFont val="Arial"/>
        <family val="2"/>
      </rPr>
      <t xml:space="preserve"> Sillas ofrecidas: Se refiere al número total de asientos de pasajeros disponibles para la venta en el respectivo trayecto.
</t>
    </r>
    <r>
      <rPr>
        <b/>
        <sz val="14"/>
        <color theme="1"/>
        <rFont val="Arial"/>
        <family val="2"/>
      </rPr>
      <t>5. CARGA OFRECIDA:</t>
    </r>
    <r>
      <rPr>
        <sz val="14"/>
        <color theme="1"/>
        <rFont val="Arial"/>
        <family val="2"/>
      </rPr>
      <t xml:space="preserve"> Carga ofrecida: Es la capacidad de carga total, encima y debajo de la cubierta, disponible para el transporte de carga y correo teniendo en cuenta las restricciones de la carga cuando corresponda y las restricciones operacionales respecto al suministro de capacidad.
</t>
    </r>
    <r>
      <rPr>
        <b/>
        <sz val="14"/>
        <color theme="1"/>
        <rFont val="Arial"/>
        <family val="2"/>
      </rPr>
      <t>6. OCUPACION:</t>
    </r>
    <r>
      <rPr>
        <sz val="14"/>
        <color theme="1"/>
        <rFont val="Arial"/>
        <family val="2"/>
      </rPr>
      <t xml:space="preserve"> Indica el porcentaje de sillas ocupadas en cada trayecto que realice una aerolínea comercial en el transporte de pasajeros y carga. No se considera la distancia</t>
    </r>
  </si>
  <si>
    <r>
      <rPr>
        <b/>
        <sz val="20"/>
        <color theme="1"/>
        <rFont val="Arial"/>
        <family val="2"/>
      </rPr>
      <t>I. ALCANCE</t>
    </r>
    <r>
      <rPr>
        <sz val="20"/>
        <color theme="1"/>
        <rFont val="Arial"/>
        <family val="2"/>
      </rPr>
      <t xml:space="preserve">
Este boletín informa sobre la oferta y la demanda de pasajeros y/o carga (incluye correo) en kilogramos, movilizados por cada una de las aerolíneas en cada etapa de vuelo. Esta información es válida para conocer el número de sillas y capacidad de carga ofrecida, de igual manera, el número de pasajeros y carga transportada en cada trayecto, con los cuales se determina la oferta y la demanda de los mercados de transporte aéreo regular. No se considera la información de transporte aéreo no regular (aerotaxis  y charter).
En atención al concepto de cabotaje, se elimina la información en rutas domésticas de las empresas extranjeras (KLM, LAN PERU, COPA, AVIOR...) dado que no existe derechos de cabotaje en Colombia. En estos casos, el tráfico, se contabiliza en el primer aeropuerto de entrada al país o en el último de salida.
</t>
    </r>
  </si>
  <si>
    <t xml:space="preserve">CUADRO 3.  OFERTA Y DEMANDA MENSUAL DE PASAJEROS POR EMPRESA </t>
  </si>
  <si>
    <t>AEROENLACES NACIONALES S.A.</t>
  </si>
  <si>
    <t>VIV</t>
  </si>
  <si>
    <t>ULTRA AIR S.A.S.</t>
  </si>
  <si>
    <t>MID</t>
  </si>
  <si>
    <t>MERIDA</t>
  </si>
  <si>
    <t>VI. CUADRO 5. OFERTA Y DEMANDA DE PASAJEROS Y CARGA POR RUTA INTERNACIONAL</t>
  </si>
  <si>
    <t>VI. CUADRO 6. OFERTA Y DEMANDA DE PASAJEROS Y CARGA POR RUTA NACIONAL</t>
  </si>
  <si>
    <t>VOLARIS COSTA RICA</t>
  </si>
  <si>
    <t>VOC</t>
  </si>
  <si>
    <t>ROS</t>
  </si>
  <si>
    <t>ROSARIO</t>
  </si>
  <si>
    <t>AEP</t>
  </si>
  <si>
    <t>PHL</t>
  </si>
  <si>
    <t>PHILADELPHIA</t>
  </si>
  <si>
    <t>MDQ</t>
  </si>
  <si>
    <t>MAR DE LA PLATA</t>
  </si>
  <si>
    <t>CHIA</t>
  </si>
  <si>
    <t>GYM</t>
  </si>
  <si>
    <t>MSO</t>
  </si>
  <si>
    <t>MIRITI-PARANA</t>
  </si>
  <si>
    <t>A13</t>
  </si>
  <si>
    <t>PAIPA</t>
  </si>
  <si>
    <t>PIP</t>
  </si>
  <si>
    <t>EZE</t>
  </si>
  <si>
    <t>EZEIZA</t>
  </si>
  <si>
    <t>RES</t>
  </si>
  <si>
    <t>RESISTENCIA</t>
  </si>
  <si>
    <t>SARPA S.A.S</t>
  </si>
  <si>
    <t>1ED</t>
  </si>
  <si>
    <t>AVR</t>
  </si>
  <si>
    <t>ACAPULCO</t>
  </si>
  <si>
    <t>MGA</t>
  </si>
  <si>
    <t>MANAGUA</t>
  </si>
  <si>
    <t>NICARAGUA</t>
  </si>
  <si>
    <t>LIR</t>
  </si>
  <si>
    <t>ROMA</t>
  </si>
  <si>
    <t>ITALIA</t>
  </si>
  <si>
    <t>FLN</t>
  </si>
  <si>
    <t>MTI</t>
  </si>
  <si>
    <t>TER</t>
  </si>
  <si>
    <t>TERCEIRA, AZORES</t>
  </si>
  <si>
    <t>PORTUGAL</t>
  </si>
  <si>
    <t>ARAJET SUCURSAL COLOMBIA</t>
  </si>
  <si>
    <t>LATAM AIRLINES ECUADOR</t>
  </si>
  <si>
    <t>DWI</t>
  </si>
  <si>
    <t>LNE</t>
  </si>
  <si>
    <t>GUADALAJARA</t>
  </si>
  <si>
    <t>GDL</t>
  </si>
  <si>
    <t>TRU</t>
  </si>
  <si>
    <t>TRUJILLO</t>
  </si>
  <si>
    <t>7IY</t>
  </si>
  <si>
    <t>Fuente: Aeronáutica Civil - Dirección de Transporte Aéreo y Servicios Aerocomerciales - Base de datos trafico por etapas</t>
  </si>
  <si>
    <t>TOTAL SILLAS OFIRECIDAS</t>
  </si>
  <si>
    <t>TOTAL INTERNACIONAL Y NACIONAL</t>
  </si>
  <si>
    <t>Periodo: Enero 2022 - Enero 2023</t>
  </si>
  <si>
    <t>Fecha producción: Febrero de 2023</t>
  </si>
  <si>
    <t>Fuente: Aeronáutica Civil - Dirección de Transporte Aéreo y Servicios Aerocomerciales - Base de datos tráfico por etapas</t>
  </si>
  <si>
    <r>
      <rPr>
        <b/>
        <sz val="18"/>
        <rFont val="Arial"/>
        <family val="2"/>
      </rPr>
      <t xml:space="preserve">BOLETÍN MENSUAL OFERTA Y DEMANDA ENERO 2023
</t>
    </r>
    <r>
      <rPr>
        <sz val="16"/>
        <color theme="1"/>
        <rFont val="Arial"/>
        <family val="2"/>
      </rPr>
      <t>Secretario de Autoridad Aeronáutica</t>
    </r>
    <r>
      <rPr>
        <b/>
        <sz val="18"/>
        <color theme="1"/>
        <rFont val="Arial"/>
        <family val="2"/>
      </rPr>
      <t xml:space="preserve">
</t>
    </r>
    <r>
      <rPr>
        <b/>
        <sz val="14"/>
        <color theme="1"/>
        <rFont val="Arial"/>
        <family val="2"/>
      </rPr>
      <t>RODRIGO RAMÓN ZAPATA ROMERO</t>
    </r>
    <r>
      <rPr>
        <b/>
        <sz val="12"/>
        <color theme="1"/>
        <rFont val="Arial"/>
        <family val="2"/>
      </rPr>
      <t xml:space="preserve">
</t>
    </r>
    <r>
      <rPr>
        <sz val="14"/>
        <color theme="1"/>
        <rFont val="Arial"/>
        <family val="2"/>
      </rPr>
      <t xml:space="preserve">Dirección de Transporte Aéreo y Asuntos Aerocomerciales
</t>
    </r>
    <r>
      <rPr>
        <b/>
        <sz val="14"/>
        <color theme="1"/>
        <rFont val="Arial"/>
        <family val="2"/>
      </rPr>
      <t>EDGAR BEMJAMIN RIVERA FLOREZ</t>
    </r>
    <r>
      <rPr>
        <sz val="14"/>
        <color theme="1"/>
        <rFont val="Arial"/>
        <family val="2"/>
      </rPr>
      <t xml:space="preserve">
Grupo Estudios Sectoriales
</t>
    </r>
    <r>
      <rPr>
        <b/>
        <sz val="12"/>
        <color theme="1"/>
        <rFont val="Arial"/>
        <family val="2"/>
      </rPr>
      <t xml:space="preserve">Amalia Pérez Alzate - </t>
    </r>
    <r>
      <rPr>
        <sz val="12"/>
        <color theme="1"/>
        <rFont val="Arial"/>
        <family val="2"/>
      </rPr>
      <t xml:space="preserve">Servidor Público Operativo </t>
    </r>
    <r>
      <rPr>
        <b/>
        <sz val="12"/>
        <color theme="1"/>
        <rFont val="Arial"/>
        <family val="2"/>
      </rPr>
      <t xml:space="preserve">
   Sara Alexandra Ospina Marín - </t>
    </r>
    <r>
      <rPr>
        <sz val="12"/>
        <color theme="1"/>
        <rFont val="Arial"/>
        <family val="2"/>
      </rPr>
      <t xml:space="preserve">Servidor Público Operativo
</t>
    </r>
    <r>
      <rPr>
        <b/>
        <sz val="12"/>
        <color theme="1"/>
        <rFont val="Arial"/>
        <family val="2"/>
      </rPr>
      <t xml:space="preserve">Estefanía Díaz Cobos- </t>
    </r>
    <r>
      <rPr>
        <sz val="12"/>
        <color theme="1"/>
        <rFont val="Arial"/>
        <family val="2"/>
      </rPr>
      <t xml:space="preserve">Analista
</t>
    </r>
    <r>
      <rPr>
        <b/>
        <sz val="12"/>
        <color theme="1"/>
        <rFont val="Arial"/>
        <family val="2"/>
      </rPr>
      <t xml:space="preserve">Angela Marcela Másmela Delgadillo - </t>
    </r>
    <r>
      <rPr>
        <sz val="12"/>
        <color theme="1"/>
        <rFont val="Arial"/>
        <family val="2"/>
      </rPr>
      <t>Analista</t>
    </r>
    <r>
      <rPr>
        <b/>
        <sz val="12"/>
        <color theme="1"/>
        <rFont val="Arial"/>
        <family val="2"/>
      </rPr>
      <t xml:space="preserve">
Jorge Alonso Quintana - </t>
    </r>
    <r>
      <rPr>
        <sz val="12"/>
        <color theme="1"/>
        <rFont val="Arial"/>
        <family val="2"/>
      </rPr>
      <t>Coordinador</t>
    </r>
    <r>
      <rPr>
        <b/>
        <sz val="12"/>
        <color theme="1"/>
        <rFont val="Arial"/>
        <family val="2"/>
      </rPr>
      <t xml:space="preserve">
</t>
    </r>
    <r>
      <rPr>
        <sz val="12"/>
        <color theme="1"/>
        <rFont val="Arial"/>
        <family val="2"/>
      </rPr>
      <t>Bogotá D.C. Febrero 2023
 </t>
    </r>
  </si>
  <si>
    <t>Fecha producción:  Febrero de 2023</t>
  </si>
  <si>
    <t>Fuente:  Aeronáutica Civil - Dirección de Transporte Aéreo y Servicios Aerocomerciales - Base de datos tráfico por etapas</t>
  </si>
  <si>
    <t xml:space="preserve">CUADRO 4. OFERTA Y DEMANDA MENSUAL DE CARGA POR EMPRESA </t>
  </si>
  <si>
    <t>VUELOS</t>
  </si>
  <si>
    <t>CUADRO 5. OFERTA Y DEMANDA MENSUAL DE PASAJEROS Y CARGA POR RUTA INTERNACIONAL</t>
  </si>
  <si>
    <t>CARGA OFRECIDA(Kg)</t>
  </si>
  <si>
    <t>CUADRO 6. OFERTA Y DEMANDA MENSUAL DE PASAJEROS Y CARGA POR RUTA NACIONAL</t>
  </si>
  <si>
    <t>Periodo:Enero 2023 - Enero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</si>
</sst>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
    <numFmt numFmtId="166" formatCode="#,##0.0"/>
  </numFmts>
  <fonts count="32" x14ac:knownFonts="1">
    <font>
      <sz val="11"/>
      <color theme="1"/>
      <name val="Calibri"/>
      <family val="2"/>
      <scheme val="minor"/>
    </font>
    <font>
      <b/>
      <sz val="12"/>
      <color theme="1"/>
      <name val="Arial"/>
      <family val="2"/>
    </font>
    <font>
      <sz val="12"/>
      <color theme="1"/>
      <name val="Arial"/>
      <family val="2"/>
    </font>
    <font>
      <sz val="11"/>
      <color theme="1"/>
      <name val="Calibri"/>
      <family val="2"/>
      <scheme val="minor"/>
    </font>
    <font>
      <b/>
      <sz val="10"/>
      <name val="Arial"/>
      <family val="2"/>
    </font>
    <font>
      <sz val="10"/>
      <color theme="1"/>
      <name val="Arial"/>
      <family val="2"/>
    </font>
    <font>
      <b/>
      <sz val="18"/>
      <name val="Arial"/>
      <family val="2"/>
    </font>
    <font>
      <b/>
      <sz val="18"/>
      <color theme="1"/>
      <name val="Arial"/>
      <family val="2"/>
    </font>
    <font>
      <sz val="14"/>
      <color theme="1"/>
      <name val="Arial"/>
      <family val="2"/>
    </font>
    <font>
      <u/>
      <sz val="11"/>
      <color theme="10"/>
      <name val="Calibri"/>
      <family val="2"/>
      <scheme val="minor"/>
    </font>
    <font>
      <sz val="12"/>
      <color theme="1"/>
      <name val="Tahoma"/>
      <family val="2"/>
    </font>
    <font>
      <b/>
      <sz val="16"/>
      <color theme="1"/>
      <name val="Arial"/>
      <family val="2"/>
    </font>
    <font>
      <b/>
      <sz val="13"/>
      <color theme="1"/>
      <name val="Arial"/>
      <family val="2"/>
    </font>
    <font>
      <sz val="13"/>
      <color theme="1"/>
      <name val="Tahoma"/>
      <family val="2"/>
    </font>
    <font>
      <sz val="8"/>
      <color theme="1"/>
      <name val="Arial"/>
      <family val="2"/>
    </font>
    <font>
      <b/>
      <sz val="10"/>
      <color theme="1"/>
      <name val="Arial"/>
      <family val="2"/>
    </font>
    <font>
      <b/>
      <sz val="16"/>
      <color theme="4"/>
      <name val="Arial"/>
      <family val="2"/>
    </font>
    <font>
      <b/>
      <sz val="11"/>
      <color theme="1"/>
      <name val="Calibri"/>
      <family val="2"/>
      <scheme val="minor"/>
    </font>
    <font>
      <b/>
      <sz val="14"/>
      <color theme="1"/>
      <name val="Arial"/>
      <family val="2"/>
    </font>
    <font>
      <sz val="16"/>
      <color theme="1"/>
      <name val="Arial"/>
      <family val="2"/>
    </font>
    <font>
      <sz val="16"/>
      <color theme="1"/>
      <name val="Calibri"/>
      <family val="2"/>
      <scheme val="minor"/>
    </font>
    <font>
      <sz val="8"/>
      <name val="Calibri"/>
      <family val="2"/>
      <scheme val="minor"/>
    </font>
    <font>
      <b/>
      <sz val="10"/>
      <color rgb="FF333333"/>
      <name val="Arial"/>
      <family val="2"/>
    </font>
    <font>
      <sz val="9"/>
      <color theme="1"/>
      <name val="Arial"/>
      <family val="2"/>
    </font>
    <font>
      <b/>
      <sz val="9"/>
      <color theme="1"/>
      <name val="Arial"/>
      <family val="2"/>
    </font>
    <font>
      <u/>
      <sz val="14"/>
      <color theme="4" tint="-0.249977111117893"/>
      <name val="Calibri"/>
      <family val="2"/>
      <scheme val="minor"/>
    </font>
    <font>
      <b/>
      <sz val="14"/>
      <color theme="4" tint="-0.249977111117893"/>
      <name val="Arial"/>
      <family val="2"/>
    </font>
    <font>
      <sz val="20"/>
      <color theme="1"/>
      <name val="Arial"/>
      <family val="2"/>
    </font>
    <font>
      <b/>
      <sz val="20"/>
      <color theme="1"/>
      <name val="Arial"/>
      <family val="2"/>
    </font>
    <font>
      <sz val="9"/>
      <color theme="1"/>
      <name val="Calibri"/>
      <family val="2"/>
      <scheme val="minor"/>
    </font>
    <font>
      <sz val="10"/>
      <color theme="1"/>
      <name val="Tahoma"/>
      <family val="2"/>
    </font>
    <font>
      <sz val="9"/>
      <color rgb="FF333333"/>
      <name val="Arial"/>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9" fontId="3" fillId="0" borderId="0" applyFont="0" applyFill="0" applyBorder="0" applyAlignment="0" applyProtection="0"/>
    <xf numFmtId="0" fontId="9" fillId="0" borderId="0" applyNumberFormat="0" applyFill="0" applyBorder="0" applyAlignment="0" applyProtection="0"/>
    <xf numFmtId="0" fontId="30" fillId="0" borderId="0"/>
  </cellStyleXfs>
  <cellXfs count="143">
    <xf numFmtId="0" fontId="0" fillId="0" borderId="0" xfId="0"/>
    <xf numFmtId="0" fontId="1" fillId="0" borderId="0" xfId="0" applyFont="1"/>
    <xf numFmtId="0" fontId="2" fillId="0" borderId="0" xfId="0" applyFont="1"/>
    <xf numFmtId="164" fontId="2" fillId="0" borderId="0" xfId="0" applyNumberFormat="1" applyFont="1"/>
    <xf numFmtId="0" fontId="5" fillId="0" borderId="0" xfId="0" applyFont="1"/>
    <xf numFmtId="164" fontId="5" fillId="0" borderId="0" xfId="0" applyNumberFormat="1" applyFont="1"/>
    <xf numFmtId="0" fontId="1" fillId="3" borderId="0" xfId="0" applyFont="1" applyFill="1" applyAlignment="1">
      <alignment horizontal="center" vertical="center" wrapText="1"/>
    </xf>
    <xf numFmtId="0" fontId="0" fillId="3" borderId="0" xfId="0" applyFill="1"/>
    <xf numFmtId="0" fontId="10" fillId="3" borderId="0" xfId="0" applyFont="1" applyFill="1"/>
    <xf numFmtId="0" fontId="1" fillId="3" borderId="0" xfId="0" applyFont="1" applyFill="1" applyAlignment="1">
      <alignment vertical="center"/>
    </xf>
    <xf numFmtId="0" fontId="11" fillId="3" borderId="0" xfId="0" applyFont="1" applyFill="1" applyAlignment="1">
      <alignment horizontal="center" vertical="center" wrapText="1"/>
    </xf>
    <xf numFmtId="0" fontId="9" fillId="3" borderId="0" xfId="2" applyFill="1" applyAlignment="1">
      <alignment vertical="center"/>
    </xf>
    <xf numFmtId="0" fontId="12" fillId="3" borderId="0" xfId="0" applyFont="1" applyFill="1" applyAlignment="1">
      <alignment vertical="center"/>
    </xf>
    <xf numFmtId="0" fontId="13" fillId="3" borderId="0" xfId="0" applyFont="1" applyFill="1"/>
    <xf numFmtId="164" fontId="0" fillId="0" borderId="0" xfId="1" applyNumberFormat="1" applyFont="1" applyBorder="1"/>
    <xf numFmtId="0" fontId="14" fillId="0" borderId="0" xfId="0" applyFont="1"/>
    <xf numFmtId="0" fontId="15" fillId="0" borderId="0" xfId="0" applyFont="1"/>
    <xf numFmtId="0" fontId="15" fillId="0" borderId="0" xfId="0" applyFont="1" applyAlignment="1">
      <alignment horizontal="center" vertical="center"/>
    </xf>
    <xf numFmtId="0" fontId="5" fillId="3" borderId="0" xfId="0" applyFont="1" applyFill="1"/>
    <xf numFmtId="0" fontId="16" fillId="3" borderId="0" xfId="0" applyFont="1" applyFill="1" applyAlignment="1">
      <alignment horizontal="center" vertical="center" wrapText="1"/>
    </xf>
    <xf numFmtId="0" fontId="20" fillId="0" borderId="0" xfId="0" applyFont="1" applyAlignment="1">
      <alignment wrapText="1"/>
    </xf>
    <xf numFmtId="17" fontId="1" fillId="0" borderId="0" xfId="0" applyNumberFormat="1" applyFont="1"/>
    <xf numFmtId="0" fontId="4" fillId="2" borderId="3" xfId="0" applyFont="1" applyFill="1" applyBorder="1" applyAlignment="1">
      <alignment horizontal="center" vertical="center"/>
    </xf>
    <xf numFmtId="0" fontId="22" fillId="2" borderId="1" xfId="0" applyFont="1" applyFill="1" applyBorder="1" applyAlignment="1">
      <alignment horizontal="center" vertical="top"/>
    </xf>
    <xf numFmtId="3" fontId="23" fillId="0" borderId="1" xfId="0" applyNumberFormat="1" applyFont="1" applyBorder="1"/>
    <xf numFmtId="164" fontId="23" fillId="0" borderId="1" xfId="1" applyNumberFormat="1" applyFont="1" applyBorder="1"/>
    <xf numFmtId="0" fontId="23" fillId="0" borderId="0" xfId="0" applyFont="1"/>
    <xf numFmtId="3" fontId="24" fillId="0" borderId="1" xfId="0" applyNumberFormat="1" applyFont="1" applyBorder="1"/>
    <xf numFmtId="164" fontId="24" fillId="0" borderId="1" xfId="1" applyNumberFormat="1" applyFont="1" applyBorder="1"/>
    <xf numFmtId="3" fontId="23" fillId="0" borderId="1" xfId="0" applyNumberFormat="1" applyFont="1" applyBorder="1" applyAlignment="1">
      <alignment horizontal="right" vertical="top"/>
    </xf>
    <xf numFmtId="0" fontId="4" fillId="2" borderId="5" xfId="0" applyFont="1" applyFill="1" applyBorder="1" applyAlignment="1">
      <alignment horizontal="center" vertical="center"/>
    </xf>
    <xf numFmtId="0" fontId="25" fillId="3" borderId="0" xfId="2" applyFont="1" applyFill="1" applyAlignment="1">
      <alignment vertical="center"/>
    </xf>
    <xf numFmtId="0" fontId="26" fillId="3" borderId="0" xfId="0" applyFont="1" applyFill="1" applyAlignment="1">
      <alignment vertical="center"/>
    </xf>
    <xf numFmtId="0" fontId="25" fillId="0" borderId="0" xfId="2" applyFont="1" applyFill="1"/>
    <xf numFmtId="0" fontId="15" fillId="2" borderId="3" xfId="0" applyFont="1" applyFill="1" applyBorder="1" applyAlignment="1">
      <alignment horizontal="center" vertical="top"/>
    </xf>
    <xf numFmtId="3" fontId="23" fillId="0" borderId="1" xfId="0" applyNumberFormat="1" applyFont="1" applyBorder="1" applyAlignment="1">
      <alignment vertical="top"/>
    </xf>
    <xf numFmtId="164" fontId="23" fillId="0" borderId="1" xfId="0" applyNumberFormat="1" applyFont="1" applyBorder="1" applyAlignment="1">
      <alignment vertical="top"/>
    </xf>
    <xf numFmtId="0" fontId="29" fillId="0" borderId="0" xfId="0" applyFont="1"/>
    <xf numFmtId="3" fontId="23" fillId="0" borderId="9" xfId="0" applyNumberFormat="1" applyFont="1" applyBorder="1"/>
    <xf numFmtId="0" fontId="23" fillId="2" borderId="1" xfId="0" applyFont="1" applyFill="1" applyBorder="1"/>
    <xf numFmtId="0" fontId="24" fillId="2" borderId="1" xfId="0" applyFont="1" applyFill="1" applyBorder="1"/>
    <xf numFmtId="3" fontId="17" fillId="0" borderId="10" xfId="0" applyNumberFormat="1" applyFont="1" applyBorder="1"/>
    <xf numFmtId="164" fontId="23" fillId="0" borderId="9" xfId="0" applyNumberFormat="1" applyFont="1" applyBorder="1" applyAlignment="1">
      <alignment horizontal="right" vertical="top"/>
    </xf>
    <xf numFmtId="9" fontId="23" fillId="0" borderId="9" xfId="1" applyFont="1" applyBorder="1"/>
    <xf numFmtId="3" fontId="17" fillId="0" borderId="0" xfId="0" applyNumberFormat="1" applyFont="1"/>
    <xf numFmtId="9" fontId="23" fillId="0" borderId="0" xfId="1" applyFont="1" applyFill="1" applyBorder="1"/>
    <xf numFmtId="0" fontId="24" fillId="2" borderId="3" xfId="0" applyFont="1" applyFill="1" applyBorder="1" applyAlignment="1">
      <alignment horizontal="center" vertical="top"/>
    </xf>
    <xf numFmtId="0" fontId="24" fillId="2" borderId="10" xfId="0" applyFont="1" applyFill="1" applyBorder="1" applyAlignment="1">
      <alignment vertical="top"/>
    </xf>
    <xf numFmtId="3" fontId="24" fillId="0" borderId="10" xfId="0" applyNumberFormat="1" applyFont="1" applyBorder="1"/>
    <xf numFmtId="164" fontId="24" fillId="0" borderId="1" xfId="0" applyNumberFormat="1" applyFont="1" applyBorder="1" applyAlignment="1">
      <alignment horizontal="right" vertical="top"/>
    </xf>
    <xf numFmtId="9" fontId="23" fillId="0" borderId="9" xfId="0" applyNumberFormat="1" applyFont="1" applyBorder="1"/>
    <xf numFmtId="9" fontId="23" fillId="0" borderId="9" xfId="0" applyNumberFormat="1" applyFont="1" applyBorder="1" applyAlignment="1">
      <alignment horizontal="right" vertical="top"/>
    </xf>
    <xf numFmtId="9" fontId="23" fillId="0" borderId="4" xfId="0" applyNumberFormat="1" applyFont="1" applyBorder="1" applyAlignment="1">
      <alignment horizontal="right" vertical="top"/>
    </xf>
    <xf numFmtId="3" fontId="24" fillId="0" borderId="10" xfId="0" applyNumberFormat="1" applyFont="1" applyBorder="1" applyAlignment="1">
      <alignment horizontal="right" vertical="top"/>
    </xf>
    <xf numFmtId="9" fontId="24" fillId="0" borderId="1" xfId="1" applyFont="1" applyFill="1" applyBorder="1"/>
    <xf numFmtId="9" fontId="24" fillId="0" borderId="1" xfId="0" applyNumberFormat="1" applyFont="1" applyBorder="1"/>
    <xf numFmtId="9" fontId="24" fillId="0" borderId="9" xfId="1" applyFont="1" applyBorder="1"/>
    <xf numFmtId="9" fontId="24" fillId="3" borderId="1" xfId="0" applyNumberFormat="1" applyFont="1" applyFill="1" applyBorder="1" applyAlignment="1">
      <alignment horizontal="right" vertical="top"/>
    </xf>
    <xf numFmtId="9" fontId="23" fillId="3" borderId="8" xfId="0" applyNumberFormat="1" applyFont="1" applyFill="1" applyBorder="1" applyAlignment="1">
      <alignment horizontal="right" vertical="top"/>
    </xf>
    <xf numFmtId="3" fontId="17" fillId="0" borderId="1" xfId="0" applyNumberFormat="1" applyFont="1" applyBorder="1"/>
    <xf numFmtId="3" fontId="15" fillId="0" borderId="1" xfId="0" applyNumberFormat="1" applyFont="1" applyBorder="1"/>
    <xf numFmtId="0" fontId="23" fillId="2" borderId="1" xfId="0" applyFont="1" applyFill="1" applyBorder="1" applyAlignment="1">
      <alignment vertical="top"/>
    </xf>
    <xf numFmtId="0" fontId="23" fillId="2" borderId="8" xfId="0" applyFont="1" applyFill="1" applyBorder="1" applyAlignment="1">
      <alignment vertical="top"/>
    </xf>
    <xf numFmtId="0" fontId="29" fillId="0" borderId="1" xfId="0" applyFont="1" applyBorder="1"/>
    <xf numFmtId="3" fontId="23" fillId="0" borderId="8" xfId="0" applyNumberFormat="1" applyFont="1" applyBorder="1" applyAlignment="1">
      <alignment horizontal="right" vertical="top"/>
    </xf>
    <xf numFmtId="0" fontId="29" fillId="0" borderId="8" xfId="0" applyFont="1" applyBorder="1"/>
    <xf numFmtId="165" fontId="23" fillId="0" borderId="1" xfId="0" applyNumberFormat="1" applyFont="1" applyBorder="1" applyAlignment="1">
      <alignment horizontal="right" vertical="top"/>
    </xf>
    <xf numFmtId="9" fontId="24" fillId="0" borderId="9" xfId="0" applyNumberFormat="1" applyFont="1" applyBorder="1"/>
    <xf numFmtId="9" fontId="24" fillId="0" borderId="9" xfId="0" applyNumberFormat="1" applyFont="1" applyBorder="1" applyAlignment="1">
      <alignment horizontal="right" vertical="top"/>
    </xf>
    <xf numFmtId="9" fontId="24" fillId="0" borderId="4" xfId="0" applyNumberFormat="1" applyFont="1" applyBorder="1" applyAlignment="1">
      <alignment horizontal="right" vertical="top"/>
    </xf>
    <xf numFmtId="0" fontId="11" fillId="3" borderId="0" xfId="0" applyFont="1" applyFill="1" applyAlignment="1">
      <alignment horizontal="center" vertical="center" wrapText="1"/>
    </xf>
    <xf numFmtId="0" fontId="27" fillId="0" borderId="0" xfId="0" applyFont="1" applyAlignment="1">
      <alignment horizontal="left" vertical="top" wrapText="1"/>
    </xf>
    <xf numFmtId="0" fontId="8" fillId="0" borderId="0" xfId="0" applyFont="1" applyAlignment="1">
      <alignment horizontal="left" wrapText="1"/>
    </xf>
    <xf numFmtId="0" fontId="4" fillId="2" borderId="1" xfId="0" applyFont="1" applyFill="1" applyBorder="1" applyAlignment="1">
      <alignment horizontal="center" vertical="center"/>
    </xf>
    <xf numFmtId="0" fontId="17" fillId="2" borderId="1" xfId="0" applyFont="1" applyFill="1" applyBorder="1" applyAlignment="1">
      <alignment horizontal="center" vertical="center"/>
    </xf>
    <xf numFmtId="0" fontId="15" fillId="2" borderId="3" xfId="0" applyFont="1" applyFill="1" applyBorder="1" applyAlignment="1">
      <alignment horizontal="center" vertical="center"/>
    </xf>
    <xf numFmtId="0" fontId="15" fillId="2" borderId="10" xfId="0" applyFont="1" applyFill="1" applyBorder="1" applyAlignment="1">
      <alignment horizontal="center" vertical="center"/>
    </xf>
    <xf numFmtId="0" fontId="15" fillId="2" borderId="1" xfId="0" applyFont="1" applyFill="1" applyBorder="1" applyAlignment="1">
      <alignment horizontal="center" vertical="center"/>
    </xf>
    <xf numFmtId="0" fontId="17" fillId="2" borderId="10" xfId="0" applyFont="1" applyFill="1" applyBorder="1" applyAlignment="1">
      <alignment horizontal="center"/>
    </xf>
    <xf numFmtId="0" fontId="24" fillId="2" borderId="8" xfId="0" applyFont="1" applyFill="1" applyBorder="1" applyAlignment="1">
      <alignment horizontal="center" vertical="center"/>
    </xf>
    <xf numFmtId="0" fontId="24" fillId="2" borderId="9" xfId="0" applyFont="1" applyFill="1" applyBorder="1" applyAlignment="1">
      <alignment horizontal="center" vertical="center"/>
    </xf>
    <xf numFmtId="0" fontId="24" fillId="2" borderId="5" xfId="0" applyFont="1" applyFill="1" applyBorder="1" applyAlignment="1">
      <alignment horizontal="center" vertical="center"/>
    </xf>
    <xf numFmtId="0" fontId="24" fillId="2" borderId="6" xfId="0" applyFont="1" applyFill="1" applyBorder="1" applyAlignment="1">
      <alignment horizontal="center" vertical="center"/>
    </xf>
    <xf numFmtId="0" fontId="24" fillId="2" borderId="7" xfId="0" applyFont="1" applyFill="1" applyBorder="1" applyAlignment="1">
      <alignment horizontal="center" vertical="center"/>
    </xf>
    <xf numFmtId="0" fontId="24" fillId="2" borderId="2" xfId="0" applyFont="1" applyFill="1" applyBorder="1" applyAlignment="1">
      <alignment horizontal="center" vertical="center"/>
    </xf>
    <xf numFmtId="0" fontId="15" fillId="2" borderId="5" xfId="0" applyFont="1" applyFill="1" applyBorder="1" applyAlignment="1">
      <alignment horizontal="center" vertical="center"/>
    </xf>
    <xf numFmtId="0" fontId="15" fillId="2" borderId="6" xfId="0" applyFont="1" applyFill="1" applyBorder="1" applyAlignment="1">
      <alignment horizontal="center" vertical="center"/>
    </xf>
    <xf numFmtId="0" fontId="15" fillId="2" borderId="7" xfId="0" applyFont="1" applyFill="1" applyBorder="1" applyAlignment="1">
      <alignment horizontal="center" vertical="center"/>
    </xf>
    <xf numFmtId="0" fontId="15" fillId="2" borderId="2" xfId="0" applyFont="1" applyFill="1" applyBorder="1" applyAlignment="1">
      <alignment horizontal="center" vertical="center"/>
    </xf>
    <xf numFmtId="0" fontId="24" fillId="2" borderId="1"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9" xfId="0" applyFont="1" applyFill="1" applyBorder="1" applyAlignment="1">
      <alignment horizontal="center" vertical="center"/>
    </xf>
    <xf numFmtId="0" fontId="24" fillId="2" borderId="10" xfId="0" applyFont="1" applyFill="1" applyBorder="1" applyAlignment="1">
      <alignment horizontal="center" vertical="top"/>
    </xf>
    <xf numFmtId="0" fontId="15" fillId="2" borderId="1" xfId="0" applyFont="1" applyFill="1" applyBorder="1" applyAlignment="1">
      <alignment horizont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1" xfId="0" applyFont="1" applyFill="1" applyBorder="1" applyAlignment="1">
      <alignment horizontal="center" vertical="top"/>
    </xf>
    <xf numFmtId="0" fontId="17" fillId="2" borderId="1" xfId="0" applyFont="1" applyFill="1" applyBorder="1" applyAlignment="1">
      <alignment horizontal="center"/>
    </xf>
    <xf numFmtId="0" fontId="4" fillId="2" borderId="8" xfId="0" applyFont="1" applyFill="1" applyBorder="1" applyAlignment="1">
      <alignment horizontal="center" vertical="top"/>
    </xf>
    <xf numFmtId="0" fontId="4" fillId="2" borderId="4" xfId="0" applyFont="1" applyFill="1" applyBorder="1" applyAlignment="1">
      <alignment horizontal="center" vertical="top"/>
    </xf>
    <xf numFmtId="0" fontId="4" fillId="2" borderId="9" xfId="0" applyFont="1" applyFill="1" applyBorder="1" applyAlignment="1">
      <alignment horizontal="center" vertical="top"/>
    </xf>
    <xf numFmtId="164" fontId="4" fillId="2" borderId="5" xfId="0" applyNumberFormat="1" applyFont="1" applyFill="1" applyBorder="1" applyAlignment="1">
      <alignment horizontal="center" vertical="center"/>
    </xf>
    <xf numFmtId="164" fontId="4" fillId="2" borderId="6" xfId="0" applyNumberFormat="1" applyFont="1" applyFill="1" applyBorder="1" applyAlignment="1">
      <alignment horizontal="center" vertical="center"/>
    </xf>
    <xf numFmtId="164" fontId="4" fillId="2" borderId="7" xfId="0" applyNumberFormat="1" applyFont="1" applyFill="1" applyBorder="1" applyAlignment="1">
      <alignment horizontal="center" vertical="center"/>
    </xf>
    <xf numFmtId="164" fontId="4" fillId="2" borderId="2" xfId="0" applyNumberFormat="1" applyFont="1" applyFill="1" applyBorder="1" applyAlignment="1">
      <alignment horizontal="center" vertical="center"/>
    </xf>
    <xf numFmtId="0" fontId="1" fillId="0" borderId="0" xfId="0" applyFont="1" applyAlignment="1">
      <alignment horizontal="left"/>
    </xf>
    <xf numFmtId="0" fontId="1" fillId="0" borderId="0" xfId="0" applyFont="1" applyAlignment="1">
      <alignment horizontal="left"/>
    </xf>
    <xf numFmtId="0" fontId="1" fillId="0" borderId="0" xfId="0" applyFont="1" applyAlignment="1"/>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2" xfId="0" applyFont="1" applyFill="1" applyBorder="1" applyAlignment="1">
      <alignment horizontal="center" vertical="center" wrapText="1"/>
    </xf>
    <xf numFmtId="164" fontId="24" fillId="0" borderId="1" xfId="0" applyNumberFormat="1" applyFont="1" applyBorder="1" applyAlignment="1">
      <alignment vertical="top"/>
    </xf>
    <xf numFmtId="0" fontId="1" fillId="0" borderId="0" xfId="0" applyFont="1" applyAlignment="1">
      <alignment horizontal="left" vertical="top"/>
    </xf>
    <xf numFmtId="0" fontId="15" fillId="2" borderId="8" xfId="0" applyFont="1" applyFill="1" applyBorder="1" applyAlignment="1">
      <alignment horizontal="center" vertical="center"/>
    </xf>
    <xf numFmtId="0" fontId="15" fillId="2" borderId="9" xfId="0" applyFont="1" applyFill="1" applyBorder="1" applyAlignment="1">
      <alignment horizontal="center" vertical="center"/>
    </xf>
    <xf numFmtId="3" fontId="17" fillId="0" borderId="2" xfId="0" applyNumberFormat="1" applyFont="1" applyBorder="1"/>
    <xf numFmtId="3" fontId="23" fillId="3" borderId="1" xfId="0" applyNumberFormat="1" applyFont="1" applyFill="1" applyBorder="1" applyAlignment="1">
      <alignment horizontal="right" vertical="top"/>
    </xf>
    <xf numFmtId="0" fontId="29" fillId="3" borderId="1" xfId="0" applyFont="1" applyFill="1" applyBorder="1"/>
    <xf numFmtId="3" fontId="23" fillId="3" borderId="8" xfId="0" applyNumberFormat="1" applyFont="1" applyFill="1" applyBorder="1" applyAlignment="1">
      <alignment horizontal="right" vertical="top"/>
    </xf>
    <xf numFmtId="0" fontId="29" fillId="3" borderId="8" xfId="0" applyFont="1" applyFill="1" applyBorder="1"/>
    <xf numFmtId="0" fontId="31" fillId="2" borderId="1" xfId="0" applyFont="1" applyFill="1" applyBorder="1" applyAlignment="1">
      <alignment vertical="top"/>
    </xf>
    <xf numFmtId="3" fontId="24" fillId="0" borderId="2" xfId="0" applyNumberFormat="1" applyFont="1" applyBorder="1"/>
    <xf numFmtId="0" fontId="24" fillId="2" borderId="8" xfId="0" applyFont="1" applyFill="1" applyBorder="1" applyAlignment="1">
      <alignment horizontal="center" vertical="center" wrapText="1"/>
    </xf>
    <xf numFmtId="0" fontId="24" fillId="2" borderId="9" xfId="0" applyFont="1" applyFill="1" applyBorder="1" applyAlignment="1">
      <alignment horizontal="center" vertical="center" wrapText="1"/>
    </xf>
    <xf numFmtId="164" fontId="24" fillId="0" borderId="9" xfId="0" applyNumberFormat="1" applyFont="1" applyBorder="1" applyAlignment="1">
      <alignment horizontal="right" vertical="top"/>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164" fontId="4" fillId="2" borderId="5" xfId="0" applyNumberFormat="1" applyFont="1" applyFill="1" applyBorder="1" applyAlignment="1">
      <alignment horizontal="center" vertical="center" wrapText="1"/>
    </xf>
    <xf numFmtId="164" fontId="4" fillId="2" borderId="6" xfId="0" applyNumberFormat="1" applyFont="1" applyFill="1" applyBorder="1" applyAlignment="1">
      <alignment horizontal="center" vertical="center" wrapText="1"/>
    </xf>
    <xf numFmtId="164" fontId="4" fillId="2" borderId="7" xfId="0" applyNumberFormat="1" applyFont="1" applyFill="1" applyBorder="1" applyAlignment="1">
      <alignment horizontal="center" vertical="center" wrapText="1"/>
    </xf>
    <xf numFmtId="164" fontId="4" fillId="2" borderId="2" xfId="0" applyNumberFormat="1" applyFont="1" applyFill="1" applyBorder="1" applyAlignment="1">
      <alignment horizontal="center" vertical="center" wrapText="1"/>
    </xf>
    <xf numFmtId="9" fontId="23" fillId="3" borderId="4" xfId="0" applyNumberFormat="1" applyFont="1" applyFill="1" applyBorder="1" applyAlignment="1">
      <alignment horizontal="right" vertical="top"/>
    </xf>
    <xf numFmtId="9" fontId="24" fillId="3" borderId="8" xfId="0" applyNumberFormat="1" applyFont="1" applyFill="1" applyBorder="1" applyAlignment="1">
      <alignment horizontal="right" vertical="top"/>
    </xf>
    <xf numFmtId="166" fontId="15" fillId="0" borderId="10" xfId="0" applyNumberFormat="1" applyFont="1" applyBorder="1"/>
    <xf numFmtId="166" fontId="15" fillId="0" borderId="2" xfId="0" applyNumberFormat="1" applyFont="1" applyBorder="1"/>
    <xf numFmtId="0" fontId="1" fillId="0" borderId="0" xfId="0" applyFont="1" applyAlignment="1">
      <alignment horizontal="left" vertical="top"/>
    </xf>
    <xf numFmtId="3" fontId="17" fillId="0" borderId="9" xfId="0" applyNumberFormat="1" applyFont="1" applyBorder="1"/>
  </cellXfs>
  <cellStyles count="4">
    <cellStyle name="Hipervínculo" xfId="2" builtinId="8"/>
    <cellStyle name="Normal" xfId="0" builtinId="0"/>
    <cellStyle name="Normal 2" xfId="3" xr:uid="{CCBCEEF8-8A13-472C-B586-0483FC47AA17}"/>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211660</xdr:colOff>
      <xdr:row>0</xdr:row>
      <xdr:rowOff>93598</xdr:rowOff>
    </xdr:from>
    <xdr:to>
      <xdr:col>0</xdr:col>
      <xdr:colOff>1454728</xdr:colOff>
      <xdr:row>0</xdr:row>
      <xdr:rowOff>1240766</xdr:rowOff>
    </xdr:to>
    <xdr:pic>
      <xdr:nvPicPr>
        <xdr:cNvPr id="2" name="36 Imagen" descr="Descripción: C:\Users\52279433\AppData\Local\Microsoft\Windows\Temporary Internet Files\Content.Outlook\V257Q7H5\Marca (4).png">
          <a:extLst>
            <a:ext uri="{FF2B5EF4-FFF2-40B4-BE49-F238E27FC236}">
              <a16:creationId xmlns:a16="http://schemas.microsoft.com/office/drawing/2014/main" id="{97470D4D-A5CF-4DBA-A7E2-C94CD761FD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660" y="93598"/>
          <a:ext cx="1243068" cy="1147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workbookViewId="0">
      <selection activeCell="B1" sqref="B1"/>
    </sheetView>
  </sheetViews>
  <sheetFormatPr baseColWidth="10" defaultRowHeight="15" x14ac:dyDescent="0.25"/>
  <cols>
    <col min="1" max="1" width="170.85546875" style="7" customWidth="1"/>
  </cols>
  <sheetData>
    <row r="1" spans="1:1" ht="342.75" customHeight="1" x14ac:dyDescent="0.25">
      <c r="A1" s="6" t="s">
        <v>477</v>
      </c>
    </row>
  </sheetData>
  <pageMargins left="0.7" right="0.7" top="0.75" bottom="0.75" header="0.3" footer="0.3"/>
  <pageSetup orientation="portrait" horizontalDpi="4294967294"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408"/>
  <sheetViews>
    <sheetView workbookViewId="0">
      <selection activeCell="C8" sqref="C8"/>
    </sheetView>
  </sheetViews>
  <sheetFormatPr baseColWidth="10" defaultRowHeight="15" x14ac:dyDescent="0.25"/>
  <cols>
    <col min="1" max="1" width="21.7109375" customWidth="1"/>
    <col min="2" max="2" width="33" bestFit="1" customWidth="1"/>
    <col min="5" max="5" width="33" bestFit="1" customWidth="1"/>
    <col min="7" max="7" width="7.5703125" bestFit="1" customWidth="1"/>
    <col min="8" max="8" width="7.5703125" customWidth="1"/>
    <col min="9" max="9" width="10.140625" bestFit="1" customWidth="1"/>
    <col min="10" max="10" width="10.140625" customWidth="1"/>
    <col min="11" max="11" width="10.140625" bestFit="1" customWidth="1"/>
    <col min="12" max="12" width="10.140625" customWidth="1"/>
    <col min="13" max="13" width="7" bestFit="1" customWidth="1"/>
    <col min="14" max="14" width="7" customWidth="1"/>
    <col min="15" max="15" width="14" bestFit="1" customWidth="1"/>
    <col min="16" max="16" width="14" customWidth="1"/>
    <col min="17" max="18" width="14.5703125" customWidth="1"/>
    <col min="19" max="20" width="7" bestFit="1" customWidth="1"/>
  </cols>
  <sheetData>
    <row r="1" spans="1:20" s="2" customFormat="1" ht="15.75" customHeight="1" x14ac:dyDescent="0.2">
      <c r="A1" s="118" t="s">
        <v>484</v>
      </c>
      <c r="B1" s="118"/>
      <c r="C1" s="118"/>
      <c r="D1" s="118"/>
      <c r="E1" s="118"/>
      <c r="F1" s="118"/>
      <c r="G1" s="118"/>
      <c r="H1" s="118"/>
      <c r="I1" s="118"/>
      <c r="J1" s="141"/>
    </row>
    <row r="2" spans="1:20" s="2" customFormat="1" ht="15.75" customHeight="1" x14ac:dyDescent="0.25">
      <c r="A2" s="108" t="s">
        <v>485</v>
      </c>
      <c r="B2" s="108"/>
      <c r="C2" s="108"/>
      <c r="D2" s="108"/>
      <c r="E2" s="108"/>
      <c r="F2" s="108"/>
      <c r="G2" s="108"/>
      <c r="H2" s="108"/>
    </row>
    <row r="3" spans="1:20" s="2" customFormat="1" ht="15.75" customHeight="1" x14ac:dyDescent="0.25">
      <c r="A3" s="1" t="s">
        <v>471</v>
      </c>
      <c r="B3" s="1"/>
      <c r="C3" s="1"/>
      <c r="D3" s="1"/>
      <c r="E3" s="1"/>
      <c r="F3" s="1"/>
      <c r="G3" s="1"/>
      <c r="H3" s="1"/>
    </row>
    <row r="4" spans="1:20" s="2" customFormat="1" ht="15.75" customHeight="1" x14ac:dyDescent="0.25">
      <c r="A4" s="1" t="s">
        <v>475</v>
      </c>
      <c r="B4" s="21"/>
      <c r="C4" s="1"/>
      <c r="D4" s="1"/>
      <c r="E4" s="1"/>
      <c r="F4" s="1"/>
      <c r="G4" s="1"/>
      <c r="H4" s="1"/>
    </row>
    <row r="6" spans="1:20" s="18" customFormat="1" ht="15" customHeight="1" x14ac:dyDescent="0.2">
      <c r="A6" s="101" t="s">
        <v>173</v>
      </c>
      <c r="B6" s="102"/>
      <c r="C6" s="102"/>
      <c r="D6" s="102"/>
      <c r="E6" s="102"/>
      <c r="F6" s="103"/>
      <c r="G6" s="131" t="s">
        <v>414</v>
      </c>
      <c r="H6" s="132"/>
      <c r="I6" s="95" t="s">
        <v>170</v>
      </c>
      <c r="J6" s="96"/>
      <c r="K6" s="131" t="s">
        <v>171</v>
      </c>
      <c r="L6" s="132"/>
      <c r="M6" s="95" t="s">
        <v>174</v>
      </c>
      <c r="N6" s="96"/>
      <c r="O6" s="104" t="s">
        <v>411</v>
      </c>
      <c r="P6" s="105"/>
      <c r="Q6" s="133" t="s">
        <v>416</v>
      </c>
      <c r="R6" s="134"/>
      <c r="S6" s="104" t="s">
        <v>174</v>
      </c>
      <c r="T6" s="105"/>
    </row>
    <row r="7" spans="1:20" s="18" customFormat="1" ht="18.75" customHeight="1" x14ac:dyDescent="0.2">
      <c r="A7" s="101" t="s">
        <v>396</v>
      </c>
      <c r="B7" s="102"/>
      <c r="C7" s="103"/>
      <c r="D7" s="101" t="s">
        <v>397</v>
      </c>
      <c r="E7" s="102"/>
      <c r="F7" s="103"/>
      <c r="G7" s="114"/>
      <c r="H7" s="116"/>
      <c r="I7" s="97"/>
      <c r="J7" s="98"/>
      <c r="K7" s="114"/>
      <c r="L7" s="116"/>
      <c r="M7" s="97"/>
      <c r="N7" s="98"/>
      <c r="O7" s="106"/>
      <c r="P7" s="107"/>
      <c r="Q7" s="135"/>
      <c r="R7" s="136"/>
      <c r="S7" s="106"/>
      <c r="T7" s="107"/>
    </row>
    <row r="8" spans="1:20" s="18" customFormat="1" ht="12.75" x14ac:dyDescent="0.2">
      <c r="A8" s="22" t="s">
        <v>394</v>
      </c>
      <c r="B8" s="22" t="s">
        <v>403</v>
      </c>
      <c r="C8" s="22" t="s">
        <v>395</v>
      </c>
      <c r="D8" s="22" t="s">
        <v>394</v>
      </c>
      <c r="E8" s="22" t="s">
        <v>403</v>
      </c>
      <c r="F8" s="30" t="s">
        <v>398</v>
      </c>
      <c r="G8" s="22">
        <v>2022</v>
      </c>
      <c r="H8" s="22">
        <v>2023</v>
      </c>
      <c r="I8" s="22">
        <v>2022</v>
      </c>
      <c r="J8" s="22">
        <v>2023</v>
      </c>
      <c r="K8" s="22">
        <v>2022</v>
      </c>
      <c r="L8" s="22">
        <v>2023</v>
      </c>
      <c r="M8" s="22">
        <v>2022</v>
      </c>
      <c r="N8" s="22">
        <v>2023</v>
      </c>
      <c r="O8" s="22">
        <v>2022</v>
      </c>
      <c r="P8" s="22">
        <v>2023</v>
      </c>
      <c r="Q8" s="22">
        <v>2022</v>
      </c>
      <c r="R8" s="22">
        <v>2023</v>
      </c>
      <c r="S8" s="22">
        <v>2022</v>
      </c>
      <c r="T8" s="22">
        <v>2023</v>
      </c>
    </row>
    <row r="9" spans="1:20" s="37" customFormat="1" ht="12" x14ac:dyDescent="0.2">
      <c r="A9" s="61" t="s">
        <v>337</v>
      </c>
      <c r="B9" s="61" t="s">
        <v>117</v>
      </c>
      <c r="C9" s="61" t="s">
        <v>194</v>
      </c>
      <c r="D9" s="61" t="s">
        <v>224</v>
      </c>
      <c r="E9" s="61" t="s">
        <v>3</v>
      </c>
      <c r="F9" s="61" t="s">
        <v>194</v>
      </c>
      <c r="G9" s="29">
        <v>3915</v>
      </c>
      <c r="H9" s="29">
        <v>390</v>
      </c>
      <c r="I9" s="29">
        <v>671100</v>
      </c>
      <c r="J9" s="29">
        <v>65390</v>
      </c>
      <c r="K9" s="29">
        <v>564411</v>
      </c>
      <c r="L9" s="29">
        <v>59254</v>
      </c>
      <c r="M9" s="52">
        <f>K9/I9</f>
        <v>0.84102369244523911</v>
      </c>
      <c r="N9" s="52">
        <f>L9/J9</f>
        <v>0.90616302186878728</v>
      </c>
      <c r="O9" s="29">
        <v>25418317</v>
      </c>
      <c r="P9" s="29">
        <v>2013639</v>
      </c>
      <c r="Q9" s="29">
        <v>2493352</v>
      </c>
      <c r="R9" s="29">
        <v>155989</v>
      </c>
      <c r="S9" s="50">
        <f>Q9/O9</f>
        <v>9.8092725808715031E-2</v>
      </c>
      <c r="T9" s="50">
        <f>R9/P9</f>
        <v>7.7466219118719884E-2</v>
      </c>
    </row>
    <row r="10" spans="1:20" s="37" customFormat="1" ht="12" x14ac:dyDescent="0.2">
      <c r="A10" s="61" t="s">
        <v>337</v>
      </c>
      <c r="B10" s="61" t="s">
        <v>117</v>
      </c>
      <c r="C10" s="61" t="s">
        <v>194</v>
      </c>
      <c r="D10" s="61" t="s">
        <v>227</v>
      </c>
      <c r="E10" s="61" t="s">
        <v>6</v>
      </c>
      <c r="F10" s="61" t="s">
        <v>194</v>
      </c>
      <c r="G10" s="29">
        <v>164</v>
      </c>
      <c r="H10" s="29">
        <v>27</v>
      </c>
      <c r="I10" s="29">
        <v>29872</v>
      </c>
      <c r="J10" s="29">
        <v>5060</v>
      </c>
      <c r="K10" s="29">
        <v>22662</v>
      </c>
      <c r="L10" s="29">
        <v>4670</v>
      </c>
      <c r="M10" s="52">
        <f t="shared" ref="M10:M73" si="0">K10/I10</f>
        <v>0.7586368505623996</v>
      </c>
      <c r="N10" s="52">
        <f t="shared" ref="N10:N73" si="1">L10/J10</f>
        <v>0.92292490118577075</v>
      </c>
      <c r="O10" s="29">
        <v>0</v>
      </c>
      <c r="P10" s="29">
        <v>0</v>
      </c>
      <c r="Q10" s="29">
        <v>0</v>
      </c>
      <c r="R10" s="29">
        <v>0</v>
      </c>
      <c r="S10" s="50" t="e">
        <f t="shared" ref="S10:S73" si="2">Q10/O10</f>
        <v>#DIV/0!</v>
      </c>
      <c r="T10" s="50" t="e">
        <f t="shared" ref="T10:T73" si="3">R10/P10</f>
        <v>#DIV/0!</v>
      </c>
    </row>
    <row r="11" spans="1:20" s="37" customFormat="1" ht="12" x14ac:dyDescent="0.2">
      <c r="A11" s="61" t="s">
        <v>337</v>
      </c>
      <c r="B11" s="61" t="s">
        <v>117</v>
      </c>
      <c r="C11" s="61" t="s">
        <v>194</v>
      </c>
      <c r="D11" s="61" t="s">
        <v>226</v>
      </c>
      <c r="E11" s="61" t="s">
        <v>5</v>
      </c>
      <c r="F11" s="61" t="s">
        <v>194</v>
      </c>
      <c r="G11" s="29">
        <v>143</v>
      </c>
      <c r="H11" s="29">
        <v>11</v>
      </c>
      <c r="I11" s="29">
        <v>24768</v>
      </c>
      <c r="J11" s="29">
        <v>1988</v>
      </c>
      <c r="K11" s="29">
        <v>19278</v>
      </c>
      <c r="L11" s="29">
        <v>1753</v>
      </c>
      <c r="M11" s="52">
        <f t="shared" si="0"/>
        <v>0.77834302325581395</v>
      </c>
      <c r="N11" s="52">
        <f t="shared" si="1"/>
        <v>0.88179074446680084</v>
      </c>
      <c r="O11" s="29">
        <v>328051</v>
      </c>
      <c r="P11" s="29">
        <v>37230</v>
      </c>
      <c r="Q11" s="29">
        <v>38613</v>
      </c>
      <c r="R11" s="29">
        <v>0</v>
      </c>
      <c r="S11" s="50">
        <f t="shared" si="2"/>
        <v>0.11770425939869106</v>
      </c>
      <c r="T11" s="50">
        <f t="shared" si="3"/>
        <v>0</v>
      </c>
    </row>
    <row r="12" spans="1:20" s="37" customFormat="1" ht="12" x14ac:dyDescent="0.2">
      <c r="A12" s="61" t="s">
        <v>337</v>
      </c>
      <c r="B12" s="61" t="s">
        <v>117</v>
      </c>
      <c r="C12" s="61" t="s">
        <v>194</v>
      </c>
      <c r="D12" s="61" t="s">
        <v>345</v>
      </c>
      <c r="E12" s="61" t="s">
        <v>125</v>
      </c>
      <c r="F12" s="61" t="s">
        <v>194</v>
      </c>
      <c r="G12" s="29">
        <v>256</v>
      </c>
      <c r="H12" s="29">
        <v>12</v>
      </c>
      <c r="I12" s="29">
        <v>13834</v>
      </c>
      <c r="J12" s="29">
        <v>685</v>
      </c>
      <c r="K12" s="29">
        <v>9708</v>
      </c>
      <c r="L12" s="29">
        <v>538</v>
      </c>
      <c r="M12" s="52">
        <f t="shared" si="0"/>
        <v>0.70174931328610668</v>
      </c>
      <c r="N12" s="52">
        <f t="shared" si="1"/>
        <v>0.78540145985401455</v>
      </c>
      <c r="O12" s="29">
        <v>80248</v>
      </c>
      <c r="P12" s="29">
        <v>0</v>
      </c>
      <c r="Q12" s="29">
        <v>0</v>
      </c>
      <c r="R12" s="29">
        <v>0</v>
      </c>
      <c r="S12" s="50">
        <f t="shared" si="2"/>
        <v>0</v>
      </c>
      <c r="T12" s="50" t="e">
        <f t="shared" si="3"/>
        <v>#DIV/0!</v>
      </c>
    </row>
    <row r="13" spans="1:20" s="37" customFormat="1" ht="12" x14ac:dyDescent="0.2">
      <c r="A13" s="61" t="s">
        <v>337</v>
      </c>
      <c r="B13" s="61" t="s">
        <v>117</v>
      </c>
      <c r="C13" s="61" t="s">
        <v>194</v>
      </c>
      <c r="D13" s="61" t="s">
        <v>228</v>
      </c>
      <c r="E13" s="61" t="s">
        <v>7</v>
      </c>
      <c r="F13" s="61" t="s">
        <v>194</v>
      </c>
      <c r="G13" s="29">
        <v>1161</v>
      </c>
      <c r="H13" s="29">
        <v>128</v>
      </c>
      <c r="I13" s="29">
        <v>203640</v>
      </c>
      <c r="J13" s="29">
        <v>22576</v>
      </c>
      <c r="K13" s="29">
        <v>161225</v>
      </c>
      <c r="L13" s="29">
        <v>19351</v>
      </c>
      <c r="M13" s="52">
        <f t="shared" si="0"/>
        <v>0.79171577293262618</v>
      </c>
      <c r="N13" s="52">
        <f t="shared" si="1"/>
        <v>0.85714918497519488</v>
      </c>
      <c r="O13" s="29">
        <v>9878196</v>
      </c>
      <c r="P13" s="29">
        <v>1171315</v>
      </c>
      <c r="Q13" s="29">
        <v>26798</v>
      </c>
      <c r="R13" s="29">
        <v>1976</v>
      </c>
      <c r="S13" s="50">
        <f t="shared" si="2"/>
        <v>2.7128435192012791E-3</v>
      </c>
      <c r="T13" s="50">
        <f t="shared" si="3"/>
        <v>1.6869928243043075E-3</v>
      </c>
    </row>
    <row r="14" spans="1:20" s="37" customFormat="1" ht="12" x14ac:dyDescent="0.2">
      <c r="A14" s="61" t="s">
        <v>337</v>
      </c>
      <c r="B14" s="61" t="s">
        <v>117</v>
      </c>
      <c r="C14" s="61" t="s">
        <v>194</v>
      </c>
      <c r="D14" s="61" t="s">
        <v>301</v>
      </c>
      <c r="E14" s="61" t="s">
        <v>80</v>
      </c>
      <c r="F14" s="61" t="s">
        <v>194</v>
      </c>
      <c r="G14" s="29">
        <v>622</v>
      </c>
      <c r="H14" s="29">
        <v>39</v>
      </c>
      <c r="I14" s="29">
        <v>34511</v>
      </c>
      <c r="J14" s="29">
        <v>2200</v>
      </c>
      <c r="K14" s="29">
        <v>26206</v>
      </c>
      <c r="L14" s="29">
        <v>1601</v>
      </c>
      <c r="M14" s="52">
        <f t="shared" si="0"/>
        <v>0.75935209063776765</v>
      </c>
      <c r="N14" s="52">
        <f t="shared" si="1"/>
        <v>0.72772727272727278</v>
      </c>
      <c r="O14" s="29">
        <v>244908</v>
      </c>
      <c r="P14" s="29">
        <v>0</v>
      </c>
      <c r="Q14" s="29">
        <v>1</v>
      </c>
      <c r="R14" s="29">
        <v>0</v>
      </c>
      <c r="S14" s="50">
        <f t="shared" si="2"/>
        <v>4.0831659235304682E-6</v>
      </c>
      <c r="T14" s="50" t="e">
        <f t="shared" si="3"/>
        <v>#DIV/0!</v>
      </c>
    </row>
    <row r="15" spans="1:20" s="37" customFormat="1" ht="12" x14ac:dyDescent="0.2">
      <c r="A15" s="61" t="s">
        <v>337</v>
      </c>
      <c r="B15" s="61" t="s">
        <v>117</v>
      </c>
      <c r="C15" s="61" t="s">
        <v>194</v>
      </c>
      <c r="D15" s="61" t="s">
        <v>361</v>
      </c>
      <c r="E15" s="61" t="s">
        <v>142</v>
      </c>
      <c r="F15" s="61" t="s">
        <v>194</v>
      </c>
      <c r="G15" s="29">
        <v>85</v>
      </c>
      <c r="H15" s="63"/>
      <c r="I15" s="29">
        <v>4162</v>
      </c>
      <c r="J15" s="63"/>
      <c r="K15" s="29">
        <v>2753</v>
      </c>
      <c r="L15" s="63"/>
      <c r="M15" s="52">
        <f t="shared" si="0"/>
        <v>0.66146083613647289</v>
      </c>
      <c r="N15" s="52" t="e">
        <f t="shared" si="1"/>
        <v>#DIV/0!</v>
      </c>
      <c r="O15" s="29">
        <v>36340</v>
      </c>
      <c r="P15" s="63"/>
      <c r="Q15" s="29">
        <v>0</v>
      </c>
      <c r="R15" s="63"/>
      <c r="S15" s="50">
        <f t="shared" si="2"/>
        <v>0</v>
      </c>
      <c r="T15" s="50" t="e">
        <f t="shared" si="3"/>
        <v>#DIV/0!</v>
      </c>
    </row>
    <row r="16" spans="1:20" s="37" customFormat="1" ht="12" x14ac:dyDescent="0.2">
      <c r="A16" s="61" t="s">
        <v>369</v>
      </c>
      <c r="B16" s="61" t="s">
        <v>150</v>
      </c>
      <c r="C16" s="61" t="s">
        <v>194</v>
      </c>
      <c r="D16" s="61" t="s">
        <v>224</v>
      </c>
      <c r="E16" s="61" t="s">
        <v>3</v>
      </c>
      <c r="F16" s="61" t="s">
        <v>194</v>
      </c>
      <c r="G16" s="29">
        <v>1794</v>
      </c>
      <c r="H16" s="29">
        <v>150</v>
      </c>
      <c r="I16" s="29">
        <v>303797</v>
      </c>
      <c r="J16" s="29">
        <v>25858</v>
      </c>
      <c r="K16" s="29">
        <v>226799</v>
      </c>
      <c r="L16" s="29">
        <v>22231</v>
      </c>
      <c r="M16" s="52">
        <f t="shared" si="0"/>
        <v>0.74654785926128298</v>
      </c>
      <c r="N16" s="52">
        <f t="shared" si="1"/>
        <v>0.85973393147188493</v>
      </c>
      <c r="O16" s="29">
        <v>13157543</v>
      </c>
      <c r="P16" s="29">
        <v>732688</v>
      </c>
      <c r="Q16" s="29">
        <v>123829</v>
      </c>
      <c r="R16" s="29">
        <v>8120</v>
      </c>
      <c r="S16" s="50">
        <f t="shared" si="2"/>
        <v>9.4112555816842098E-3</v>
      </c>
      <c r="T16" s="50">
        <f t="shared" si="3"/>
        <v>1.1082479854999673E-2</v>
      </c>
    </row>
    <row r="17" spans="1:20" s="37" customFormat="1" ht="12" x14ac:dyDescent="0.2">
      <c r="A17" s="61" t="s">
        <v>369</v>
      </c>
      <c r="B17" s="61" t="s">
        <v>150</v>
      </c>
      <c r="C17" s="61" t="s">
        <v>194</v>
      </c>
      <c r="D17" s="61" t="s">
        <v>228</v>
      </c>
      <c r="E17" s="61" t="s">
        <v>7</v>
      </c>
      <c r="F17" s="61" t="s">
        <v>194</v>
      </c>
      <c r="G17" s="29">
        <v>102</v>
      </c>
      <c r="H17" s="29">
        <v>17</v>
      </c>
      <c r="I17" s="29">
        <v>19168</v>
      </c>
      <c r="J17" s="29">
        <v>3180</v>
      </c>
      <c r="K17" s="29">
        <v>15154</v>
      </c>
      <c r="L17" s="29">
        <v>2991</v>
      </c>
      <c r="M17" s="52">
        <f t="shared" si="0"/>
        <v>0.79058848080133559</v>
      </c>
      <c r="N17" s="52">
        <f t="shared" si="1"/>
        <v>0.94056603773584901</v>
      </c>
      <c r="O17" s="29">
        <v>0</v>
      </c>
      <c r="P17" s="29">
        <v>3564</v>
      </c>
      <c r="Q17" s="29">
        <v>0</v>
      </c>
      <c r="R17" s="29">
        <v>0</v>
      </c>
      <c r="S17" s="50" t="e">
        <f t="shared" si="2"/>
        <v>#DIV/0!</v>
      </c>
      <c r="T17" s="50">
        <f t="shared" si="3"/>
        <v>0</v>
      </c>
    </row>
    <row r="18" spans="1:20" s="37" customFormat="1" ht="12" x14ac:dyDescent="0.2">
      <c r="A18" s="61" t="s">
        <v>369</v>
      </c>
      <c r="B18" s="61" t="s">
        <v>150</v>
      </c>
      <c r="C18" s="61" t="s">
        <v>194</v>
      </c>
      <c r="D18" s="61" t="s">
        <v>227</v>
      </c>
      <c r="E18" s="61" t="s">
        <v>6</v>
      </c>
      <c r="F18" s="61" t="s">
        <v>194</v>
      </c>
      <c r="G18" s="29">
        <v>1</v>
      </c>
      <c r="H18" s="63"/>
      <c r="I18" s="29">
        <v>186</v>
      </c>
      <c r="J18" s="63"/>
      <c r="K18" s="29">
        <v>148</v>
      </c>
      <c r="L18" s="63"/>
      <c r="M18" s="52">
        <f t="shared" si="0"/>
        <v>0.79569892473118276</v>
      </c>
      <c r="N18" s="52" t="e">
        <f t="shared" si="1"/>
        <v>#DIV/0!</v>
      </c>
      <c r="O18" s="29">
        <v>4672</v>
      </c>
      <c r="P18" s="63"/>
      <c r="Q18" s="29">
        <v>0</v>
      </c>
      <c r="R18" s="63"/>
      <c r="S18" s="50">
        <f t="shared" si="2"/>
        <v>0</v>
      </c>
      <c r="T18" s="50" t="e">
        <f t="shared" si="3"/>
        <v>#DIV/0!</v>
      </c>
    </row>
    <row r="19" spans="1:20" s="37" customFormat="1" ht="12" x14ac:dyDescent="0.2">
      <c r="A19" s="61" t="s">
        <v>369</v>
      </c>
      <c r="B19" s="61" t="s">
        <v>150</v>
      </c>
      <c r="C19" s="61" t="s">
        <v>194</v>
      </c>
      <c r="D19" s="61" t="s">
        <v>222</v>
      </c>
      <c r="E19" s="61" t="s">
        <v>1</v>
      </c>
      <c r="F19" s="61" t="s">
        <v>194</v>
      </c>
      <c r="G19" s="29">
        <v>235</v>
      </c>
      <c r="H19" s="29">
        <v>12</v>
      </c>
      <c r="I19" s="29">
        <v>11401</v>
      </c>
      <c r="J19" s="29">
        <v>576</v>
      </c>
      <c r="K19" s="29">
        <v>7362</v>
      </c>
      <c r="L19" s="29">
        <v>331</v>
      </c>
      <c r="M19" s="52">
        <f t="shared" si="0"/>
        <v>0.64573283045346896</v>
      </c>
      <c r="N19" s="52">
        <f t="shared" si="1"/>
        <v>0.57465277777777779</v>
      </c>
      <c r="O19" s="29">
        <v>104917</v>
      </c>
      <c r="P19" s="29">
        <v>0</v>
      </c>
      <c r="Q19" s="29">
        <v>0</v>
      </c>
      <c r="R19" s="29">
        <v>0</v>
      </c>
      <c r="S19" s="50">
        <f t="shared" si="2"/>
        <v>0</v>
      </c>
      <c r="T19" s="50" t="e">
        <f t="shared" si="3"/>
        <v>#DIV/0!</v>
      </c>
    </row>
    <row r="20" spans="1:20" s="37" customFormat="1" ht="12" x14ac:dyDescent="0.2">
      <c r="A20" s="61" t="s">
        <v>353</v>
      </c>
      <c r="B20" s="61" t="s">
        <v>134</v>
      </c>
      <c r="C20" s="61" t="s">
        <v>194</v>
      </c>
      <c r="D20" s="61" t="s">
        <v>224</v>
      </c>
      <c r="E20" s="61" t="s">
        <v>3</v>
      </c>
      <c r="F20" s="61" t="s">
        <v>194</v>
      </c>
      <c r="G20" s="29">
        <v>1192</v>
      </c>
      <c r="H20" s="29">
        <v>86</v>
      </c>
      <c r="I20" s="29">
        <v>80022</v>
      </c>
      <c r="J20" s="29">
        <v>5687</v>
      </c>
      <c r="K20" s="29">
        <v>58955</v>
      </c>
      <c r="L20" s="29">
        <v>3958</v>
      </c>
      <c r="M20" s="52">
        <f t="shared" si="0"/>
        <v>0.73673489790307667</v>
      </c>
      <c r="N20" s="52">
        <f t="shared" si="1"/>
        <v>0.69597327237559348</v>
      </c>
      <c r="O20" s="29">
        <v>1342390</v>
      </c>
      <c r="P20" s="29">
        <v>98646</v>
      </c>
      <c r="Q20" s="29">
        <v>1315</v>
      </c>
      <c r="R20" s="29">
        <v>0</v>
      </c>
      <c r="S20" s="50">
        <f t="shared" si="2"/>
        <v>9.795960935346658E-4</v>
      </c>
      <c r="T20" s="50">
        <f t="shared" si="3"/>
        <v>0</v>
      </c>
    </row>
    <row r="21" spans="1:20" s="37" customFormat="1" ht="12" x14ac:dyDescent="0.2">
      <c r="A21" s="61" t="s">
        <v>353</v>
      </c>
      <c r="B21" s="61" t="s">
        <v>134</v>
      </c>
      <c r="C21" s="61" t="s">
        <v>194</v>
      </c>
      <c r="D21" s="61" t="s">
        <v>226</v>
      </c>
      <c r="E21" s="61" t="s">
        <v>5</v>
      </c>
      <c r="F21" s="61" t="s">
        <v>194</v>
      </c>
      <c r="G21" s="29">
        <v>103</v>
      </c>
      <c r="H21" s="29">
        <v>9</v>
      </c>
      <c r="I21" s="29">
        <v>5112</v>
      </c>
      <c r="J21" s="29">
        <v>630</v>
      </c>
      <c r="K21" s="29">
        <v>4197</v>
      </c>
      <c r="L21" s="29">
        <v>536</v>
      </c>
      <c r="M21" s="52">
        <f t="shared" si="0"/>
        <v>0.8210093896713615</v>
      </c>
      <c r="N21" s="52">
        <f t="shared" si="1"/>
        <v>0.85079365079365077</v>
      </c>
      <c r="O21" s="29">
        <v>158300</v>
      </c>
      <c r="P21" s="29">
        <v>18000</v>
      </c>
      <c r="Q21" s="29">
        <v>9</v>
      </c>
      <c r="R21" s="29">
        <v>0</v>
      </c>
      <c r="S21" s="50">
        <f t="shared" si="2"/>
        <v>5.6854074542008845E-5</v>
      </c>
      <c r="T21" s="50">
        <f t="shared" si="3"/>
        <v>0</v>
      </c>
    </row>
    <row r="22" spans="1:20" s="37" customFormat="1" ht="12" x14ac:dyDescent="0.2">
      <c r="A22" s="61" t="s">
        <v>353</v>
      </c>
      <c r="B22" s="61" t="s">
        <v>134</v>
      </c>
      <c r="C22" s="61" t="s">
        <v>194</v>
      </c>
      <c r="D22" s="61" t="s">
        <v>356</v>
      </c>
      <c r="E22" s="61" t="s">
        <v>137</v>
      </c>
      <c r="F22" s="61" t="s">
        <v>194</v>
      </c>
      <c r="G22" s="29">
        <v>55</v>
      </c>
      <c r="H22" s="29">
        <v>9</v>
      </c>
      <c r="I22" s="29">
        <v>2770</v>
      </c>
      <c r="J22" s="29">
        <v>544</v>
      </c>
      <c r="K22" s="29">
        <v>2253</v>
      </c>
      <c r="L22" s="29">
        <v>380</v>
      </c>
      <c r="M22" s="52">
        <f t="shared" si="0"/>
        <v>0.81335740072202167</v>
      </c>
      <c r="N22" s="52">
        <f t="shared" si="1"/>
        <v>0.69852941176470584</v>
      </c>
      <c r="O22" s="29">
        <v>88500</v>
      </c>
      <c r="P22" s="29">
        <v>17500</v>
      </c>
      <c r="Q22" s="29">
        <v>13342</v>
      </c>
      <c r="R22" s="29">
        <v>1054</v>
      </c>
      <c r="S22" s="50">
        <f t="shared" si="2"/>
        <v>0.15075706214689266</v>
      </c>
      <c r="T22" s="50">
        <f t="shared" si="3"/>
        <v>6.022857142857143E-2</v>
      </c>
    </row>
    <row r="23" spans="1:20" s="37" customFormat="1" ht="12" x14ac:dyDescent="0.2">
      <c r="A23" s="61" t="s">
        <v>364</v>
      </c>
      <c r="B23" s="61" t="s">
        <v>145</v>
      </c>
      <c r="C23" s="61" t="s">
        <v>194</v>
      </c>
      <c r="D23" s="61" t="s">
        <v>224</v>
      </c>
      <c r="E23" s="61" t="s">
        <v>3</v>
      </c>
      <c r="F23" s="61" t="s">
        <v>194</v>
      </c>
      <c r="G23" s="29">
        <v>799</v>
      </c>
      <c r="H23" s="29">
        <v>76</v>
      </c>
      <c r="I23" s="29">
        <v>39997</v>
      </c>
      <c r="J23" s="29">
        <v>3708</v>
      </c>
      <c r="K23" s="29">
        <v>32774</v>
      </c>
      <c r="L23" s="29">
        <v>3112</v>
      </c>
      <c r="M23" s="52">
        <f t="shared" si="0"/>
        <v>0.8194114558591894</v>
      </c>
      <c r="N23" s="52">
        <f t="shared" si="1"/>
        <v>0.8392664509169363</v>
      </c>
      <c r="O23" s="29">
        <v>626834</v>
      </c>
      <c r="P23" s="29">
        <v>35000</v>
      </c>
      <c r="Q23" s="29">
        <v>946</v>
      </c>
      <c r="R23" s="29">
        <v>0</v>
      </c>
      <c r="S23" s="50">
        <f t="shared" si="2"/>
        <v>1.5091714871879956E-3</v>
      </c>
      <c r="T23" s="50">
        <f t="shared" si="3"/>
        <v>0</v>
      </c>
    </row>
    <row r="24" spans="1:20" s="37" customFormat="1" ht="12" x14ac:dyDescent="0.2">
      <c r="A24" s="61" t="s">
        <v>364</v>
      </c>
      <c r="B24" s="61" t="s">
        <v>145</v>
      </c>
      <c r="C24" s="61" t="s">
        <v>194</v>
      </c>
      <c r="D24" s="61" t="s">
        <v>362</v>
      </c>
      <c r="E24" s="61" t="s">
        <v>143</v>
      </c>
      <c r="F24" s="61" t="s">
        <v>194</v>
      </c>
      <c r="G24" s="29">
        <v>87</v>
      </c>
      <c r="H24" s="29">
        <v>14</v>
      </c>
      <c r="I24" s="29">
        <v>4189</v>
      </c>
      <c r="J24" s="29">
        <v>674</v>
      </c>
      <c r="K24" s="29">
        <v>2829</v>
      </c>
      <c r="L24" s="29">
        <v>614</v>
      </c>
      <c r="M24" s="52">
        <f t="shared" si="0"/>
        <v>0.67534017665313917</v>
      </c>
      <c r="N24" s="52">
        <f t="shared" si="1"/>
        <v>0.91097922848664692</v>
      </c>
      <c r="O24" s="29">
        <v>8413</v>
      </c>
      <c r="P24" s="29">
        <v>0</v>
      </c>
      <c r="Q24" s="29">
        <v>0</v>
      </c>
      <c r="R24" s="29">
        <v>0</v>
      </c>
      <c r="S24" s="50">
        <f t="shared" si="2"/>
        <v>0</v>
      </c>
      <c r="T24" s="50" t="e">
        <f t="shared" si="3"/>
        <v>#DIV/0!</v>
      </c>
    </row>
    <row r="25" spans="1:20" s="37" customFormat="1" ht="12" x14ac:dyDescent="0.2">
      <c r="A25" s="61" t="s">
        <v>364</v>
      </c>
      <c r="B25" s="61" t="s">
        <v>145</v>
      </c>
      <c r="C25" s="61" t="s">
        <v>194</v>
      </c>
      <c r="D25" s="61" t="s">
        <v>226</v>
      </c>
      <c r="E25" s="61" t="s">
        <v>5</v>
      </c>
      <c r="F25" s="61" t="s">
        <v>194</v>
      </c>
      <c r="G25" s="29">
        <v>170</v>
      </c>
      <c r="H25" s="29">
        <v>16</v>
      </c>
      <c r="I25" s="29">
        <v>8398</v>
      </c>
      <c r="J25" s="29">
        <v>828</v>
      </c>
      <c r="K25" s="29">
        <v>6388</v>
      </c>
      <c r="L25" s="29">
        <v>648</v>
      </c>
      <c r="M25" s="52">
        <f t="shared" si="0"/>
        <v>0.76065729935698978</v>
      </c>
      <c r="N25" s="52">
        <f t="shared" si="1"/>
        <v>0.78260869565217395</v>
      </c>
      <c r="O25" s="29">
        <v>56086</v>
      </c>
      <c r="P25" s="29">
        <v>0</v>
      </c>
      <c r="Q25" s="29">
        <v>0</v>
      </c>
      <c r="R25" s="29">
        <v>0</v>
      </c>
      <c r="S25" s="50">
        <f t="shared" si="2"/>
        <v>0</v>
      </c>
      <c r="T25" s="50" t="e">
        <f t="shared" si="3"/>
        <v>#DIV/0!</v>
      </c>
    </row>
    <row r="26" spans="1:20" s="37" customFormat="1" ht="12" x14ac:dyDescent="0.2">
      <c r="A26" s="61" t="s">
        <v>364</v>
      </c>
      <c r="B26" s="61" t="s">
        <v>145</v>
      </c>
      <c r="C26" s="61" t="s">
        <v>194</v>
      </c>
      <c r="D26" s="61" t="s">
        <v>361</v>
      </c>
      <c r="E26" s="61" t="s">
        <v>142</v>
      </c>
      <c r="F26" s="61" t="s">
        <v>194</v>
      </c>
      <c r="G26" s="29">
        <v>3138</v>
      </c>
      <c r="H26" s="29">
        <v>246</v>
      </c>
      <c r="I26" s="29">
        <v>150346</v>
      </c>
      <c r="J26" s="29">
        <v>11686</v>
      </c>
      <c r="K26" s="29">
        <v>126413</v>
      </c>
      <c r="L26" s="29">
        <v>10317</v>
      </c>
      <c r="M26" s="52">
        <f t="shared" si="0"/>
        <v>0.84081385603873726</v>
      </c>
      <c r="N26" s="52">
        <f t="shared" si="1"/>
        <v>0.88285127502995042</v>
      </c>
      <c r="O26" s="29">
        <v>2660932</v>
      </c>
      <c r="P26" s="29">
        <v>160000</v>
      </c>
      <c r="Q26" s="29">
        <v>2867</v>
      </c>
      <c r="R26" s="29">
        <v>508</v>
      </c>
      <c r="S26" s="50">
        <f t="shared" si="2"/>
        <v>1.0774420391050955E-3</v>
      </c>
      <c r="T26" s="50">
        <f t="shared" si="3"/>
        <v>3.1749999999999999E-3</v>
      </c>
    </row>
    <row r="27" spans="1:20" s="37" customFormat="1" ht="12" x14ac:dyDescent="0.2">
      <c r="A27" s="61" t="s">
        <v>364</v>
      </c>
      <c r="B27" s="61" t="s">
        <v>145</v>
      </c>
      <c r="C27" s="61" t="s">
        <v>194</v>
      </c>
      <c r="D27" s="61" t="s">
        <v>228</v>
      </c>
      <c r="E27" s="61" t="s">
        <v>7</v>
      </c>
      <c r="F27" s="61" t="s">
        <v>194</v>
      </c>
      <c r="G27" s="29">
        <v>68</v>
      </c>
      <c r="H27" s="29">
        <v>8</v>
      </c>
      <c r="I27" s="29">
        <v>3272</v>
      </c>
      <c r="J27" s="29">
        <v>388</v>
      </c>
      <c r="K27" s="29">
        <v>2544</v>
      </c>
      <c r="L27" s="29">
        <v>346</v>
      </c>
      <c r="M27" s="52">
        <f t="shared" si="0"/>
        <v>0.77750611246943768</v>
      </c>
      <c r="N27" s="52">
        <f t="shared" si="1"/>
        <v>0.89175257731958768</v>
      </c>
      <c r="O27" s="29">
        <v>102500</v>
      </c>
      <c r="P27" s="29">
        <v>11400</v>
      </c>
      <c r="Q27" s="29">
        <v>214</v>
      </c>
      <c r="R27" s="29">
        <v>0</v>
      </c>
      <c r="S27" s="50">
        <f t="shared" si="2"/>
        <v>2.0878048780487803E-3</v>
      </c>
      <c r="T27" s="50">
        <f t="shared" si="3"/>
        <v>0</v>
      </c>
    </row>
    <row r="28" spans="1:20" s="37" customFormat="1" ht="12" x14ac:dyDescent="0.2">
      <c r="A28" s="61" t="s">
        <v>364</v>
      </c>
      <c r="B28" s="61" t="s">
        <v>145</v>
      </c>
      <c r="C28" s="61" t="s">
        <v>194</v>
      </c>
      <c r="D28" s="61" t="s">
        <v>392</v>
      </c>
      <c r="E28" s="61" t="s">
        <v>169</v>
      </c>
      <c r="F28" s="61" t="s">
        <v>194</v>
      </c>
      <c r="G28" s="29">
        <v>224</v>
      </c>
      <c r="H28" s="29">
        <v>17</v>
      </c>
      <c r="I28" s="29">
        <v>4170</v>
      </c>
      <c r="J28" s="29">
        <v>323</v>
      </c>
      <c r="K28" s="29">
        <v>3192</v>
      </c>
      <c r="L28" s="29">
        <v>210</v>
      </c>
      <c r="M28" s="52">
        <f t="shared" si="0"/>
        <v>0.76546762589928052</v>
      </c>
      <c r="N28" s="52">
        <f t="shared" si="1"/>
        <v>0.65015479876160986</v>
      </c>
      <c r="O28" s="29">
        <v>95600</v>
      </c>
      <c r="P28" s="29">
        <v>4250</v>
      </c>
      <c r="Q28" s="29">
        <v>0</v>
      </c>
      <c r="R28" s="29">
        <v>0</v>
      </c>
      <c r="S28" s="50">
        <f t="shared" si="2"/>
        <v>0</v>
      </c>
      <c r="T28" s="50">
        <f t="shared" si="3"/>
        <v>0</v>
      </c>
    </row>
    <row r="29" spans="1:20" s="37" customFormat="1" ht="12" x14ac:dyDescent="0.2">
      <c r="A29" s="61" t="s">
        <v>364</v>
      </c>
      <c r="B29" s="61" t="s">
        <v>145</v>
      </c>
      <c r="C29" s="61" t="s">
        <v>194</v>
      </c>
      <c r="D29" s="61" t="s">
        <v>363</v>
      </c>
      <c r="E29" s="61" t="s">
        <v>144</v>
      </c>
      <c r="F29" s="61" t="s">
        <v>194</v>
      </c>
      <c r="G29" s="29">
        <v>7</v>
      </c>
      <c r="H29" s="63"/>
      <c r="I29" s="29">
        <v>336</v>
      </c>
      <c r="J29" s="63"/>
      <c r="K29" s="29">
        <v>136</v>
      </c>
      <c r="L29" s="63"/>
      <c r="M29" s="52">
        <f t="shared" si="0"/>
        <v>0.40476190476190477</v>
      </c>
      <c r="N29" s="52" t="e">
        <f t="shared" si="1"/>
        <v>#DIV/0!</v>
      </c>
      <c r="O29" s="29">
        <v>15474</v>
      </c>
      <c r="P29" s="63"/>
      <c r="Q29" s="29">
        <v>0</v>
      </c>
      <c r="R29" s="63"/>
      <c r="S29" s="50">
        <f t="shared" si="2"/>
        <v>0</v>
      </c>
      <c r="T29" s="50" t="e">
        <f t="shared" si="3"/>
        <v>#DIV/0!</v>
      </c>
    </row>
    <row r="30" spans="1:20" s="37" customFormat="1" ht="12" x14ac:dyDescent="0.2">
      <c r="A30" s="61" t="s">
        <v>347</v>
      </c>
      <c r="B30" s="61" t="s">
        <v>128</v>
      </c>
      <c r="C30" s="61" t="s">
        <v>194</v>
      </c>
      <c r="D30" s="61" t="s">
        <v>224</v>
      </c>
      <c r="E30" s="61" t="s">
        <v>3</v>
      </c>
      <c r="F30" s="61" t="s">
        <v>194</v>
      </c>
      <c r="G30" s="29">
        <v>78</v>
      </c>
      <c r="H30" s="63"/>
      <c r="I30" s="29">
        <v>3603</v>
      </c>
      <c r="J30" s="63"/>
      <c r="K30" s="29">
        <v>3208</v>
      </c>
      <c r="L30" s="63"/>
      <c r="M30" s="52">
        <f t="shared" si="0"/>
        <v>0.89036913683041907</v>
      </c>
      <c r="N30" s="52" t="e">
        <f t="shared" si="1"/>
        <v>#DIV/0!</v>
      </c>
      <c r="O30" s="29">
        <v>110500</v>
      </c>
      <c r="P30" s="63"/>
      <c r="Q30" s="29">
        <v>0</v>
      </c>
      <c r="R30" s="63"/>
      <c r="S30" s="50">
        <f t="shared" si="2"/>
        <v>0</v>
      </c>
      <c r="T30" s="50" t="e">
        <f t="shared" si="3"/>
        <v>#DIV/0!</v>
      </c>
    </row>
    <row r="31" spans="1:20" s="37" customFormat="1" ht="12" x14ac:dyDescent="0.2">
      <c r="A31" s="61" t="s">
        <v>347</v>
      </c>
      <c r="B31" s="61" t="s">
        <v>128</v>
      </c>
      <c r="C31" s="61" t="s">
        <v>194</v>
      </c>
      <c r="D31" s="61" t="s">
        <v>351</v>
      </c>
      <c r="E31" s="61" t="s">
        <v>132</v>
      </c>
      <c r="F31" s="61" t="s">
        <v>194</v>
      </c>
      <c r="G31" s="29">
        <v>2</v>
      </c>
      <c r="H31" s="63"/>
      <c r="I31" s="29">
        <v>18</v>
      </c>
      <c r="J31" s="63"/>
      <c r="K31" s="29">
        <v>8</v>
      </c>
      <c r="L31" s="63"/>
      <c r="M31" s="52">
        <f t="shared" si="0"/>
        <v>0.44444444444444442</v>
      </c>
      <c r="N31" s="52" t="e">
        <f t="shared" si="1"/>
        <v>#DIV/0!</v>
      </c>
      <c r="O31" s="29">
        <v>2690</v>
      </c>
      <c r="P31" s="63"/>
      <c r="Q31" s="29">
        <v>590</v>
      </c>
      <c r="R31" s="63"/>
      <c r="S31" s="50">
        <f t="shared" si="2"/>
        <v>0.21933085501858737</v>
      </c>
      <c r="T31" s="50" t="e">
        <f t="shared" si="3"/>
        <v>#DIV/0!</v>
      </c>
    </row>
    <row r="32" spans="1:20" s="37" customFormat="1" ht="12" x14ac:dyDescent="0.2">
      <c r="A32" s="61" t="s">
        <v>347</v>
      </c>
      <c r="B32" s="61" t="s">
        <v>128</v>
      </c>
      <c r="C32" s="61" t="s">
        <v>194</v>
      </c>
      <c r="D32" s="61" t="s">
        <v>314</v>
      </c>
      <c r="E32" s="61" t="s">
        <v>126</v>
      </c>
      <c r="F32" s="61" t="s">
        <v>194</v>
      </c>
      <c r="G32" s="29">
        <v>4</v>
      </c>
      <c r="H32" s="63"/>
      <c r="I32" s="29">
        <v>36</v>
      </c>
      <c r="J32" s="63"/>
      <c r="K32" s="29">
        <v>27</v>
      </c>
      <c r="L32" s="63"/>
      <c r="M32" s="52">
        <f t="shared" si="0"/>
        <v>0.75</v>
      </c>
      <c r="N32" s="52" t="e">
        <f t="shared" si="1"/>
        <v>#DIV/0!</v>
      </c>
      <c r="O32" s="29">
        <v>5380</v>
      </c>
      <c r="P32" s="63"/>
      <c r="Q32" s="29">
        <v>475</v>
      </c>
      <c r="R32" s="63"/>
      <c r="S32" s="50">
        <f t="shared" si="2"/>
        <v>8.8289962825278817E-2</v>
      </c>
      <c r="T32" s="50" t="e">
        <f t="shared" si="3"/>
        <v>#DIV/0!</v>
      </c>
    </row>
    <row r="33" spans="1:20" s="37" customFormat="1" ht="12" x14ac:dyDescent="0.2">
      <c r="A33" s="61" t="s">
        <v>347</v>
      </c>
      <c r="B33" s="61" t="s">
        <v>128</v>
      </c>
      <c r="C33" s="61" t="s">
        <v>194</v>
      </c>
      <c r="D33" s="61" t="s">
        <v>361</v>
      </c>
      <c r="E33" s="61" t="s">
        <v>142</v>
      </c>
      <c r="F33" s="61" t="s">
        <v>194</v>
      </c>
      <c r="G33" s="29">
        <v>36</v>
      </c>
      <c r="H33" s="63"/>
      <c r="I33" s="29">
        <v>1541</v>
      </c>
      <c r="J33" s="63"/>
      <c r="K33" s="29">
        <v>1058</v>
      </c>
      <c r="L33" s="63"/>
      <c r="M33" s="52">
        <f t="shared" si="0"/>
        <v>0.68656716417910446</v>
      </c>
      <c r="N33" s="52" t="e">
        <f t="shared" si="1"/>
        <v>#DIV/0!</v>
      </c>
      <c r="O33" s="29">
        <v>25790</v>
      </c>
      <c r="P33" s="63"/>
      <c r="Q33" s="29">
        <v>0</v>
      </c>
      <c r="R33" s="63"/>
      <c r="S33" s="50">
        <f t="shared" si="2"/>
        <v>0</v>
      </c>
      <c r="T33" s="50" t="e">
        <f t="shared" si="3"/>
        <v>#DIV/0!</v>
      </c>
    </row>
    <row r="34" spans="1:20" s="37" customFormat="1" ht="12" x14ac:dyDescent="0.2">
      <c r="A34" s="61" t="s">
        <v>345</v>
      </c>
      <c r="B34" s="61" t="s">
        <v>125</v>
      </c>
      <c r="C34" s="61" t="s">
        <v>194</v>
      </c>
      <c r="D34" s="61" t="s">
        <v>224</v>
      </c>
      <c r="E34" s="61" t="s">
        <v>3</v>
      </c>
      <c r="F34" s="61" t="s">
        <v>194</v>
      </c>
      <c r="G34" s="29">
        <v>1226</v>
      </c>
      <c r="H34" s="29">
        <v>106</v>
      </c>
      <c r="I34" s="29">
        <v>63124</v>
      </c>
      <c r="J34" s="29">
        <v>5235</v>
      </c>
      <c r="K34" s="29">
        <v>54563</v>
      </c>
      <c r="L34" s="29">
        <v>4304</v>
      </c>
      <c r="M34" s="52">
        <f t="shared" si="0"/>
        <v>0.86437804955326025</v>
      </c>
      <c r="N34" s="52">
        <f t="shared" si="1"/>
        <v>0.82215854823304679</v>
      </c>
      <c r="O34" s="29">
        <v>1569682</v>
      </c>
      <c r="P34" s="29">
        <v>152300</v>
      </c>
      <c r="Q34" s="29">
        <v>209488</v>
      </c>
      <c r="R34" s="29">
        <v>30294</v>
      </c>
      <c r="S34" s="50">
        <f t="shared" si="2"/>
        <v>0.13345887893216588</v>
      </c>
      <c r="T34" s="50">
        <f t="shared" si="3"/>
        <v>0.19891004596191728</v>
      </c>
    </row>
    <row r="35" spans="1:20" s="37" customFormat="1" ht="12" x14ac:dyDescent="0.2">
      <c r="A35" s="61" t="s">
        <v>345</v>
      </c>
      <c r="B35" s="61" t="s">
        <v>125</v>
      </c>
      <c r="C35" s="61" t="s">
        <v>194</v>
      </c>
      <c r="D35" s="61" t="s">
        <v>368</v>
      </c>
      <c r="E35" s="61" t="s">
        <v>149</v>
      </c>
      <c r="F35" s="61" t="s">
        <v>194</v>
      </c>
      <c r="G35" s="29">
        <v>1</v>
      </c>
      <c r="H35" s="63"/>
      <c r="I35" s="29">
        <v>0</v>
      </c>
      <c r="J35" s="63"/>
      <c r="K35" s="29">
        <v>0</v>
      </c>
      <c r="L35" s="63"/>
      <c r="M35" s="52" t="e">
        <f t="shared" si="0"/>
        <v>#DIV/0!</v>
      </c>
      <c r="N35" s="52" t="e">
        <f t="shared" si="1"/>
        <v>#DIV/0!</v>
      </c>
      <c r="O35" s="29">
        <v>24000</v>
      </c>
      <c r="P35" s="63"/>
      <c r="Q35" s="29">
        <v>16773</v>
      </c>
      <c r="R35" s="63"/>
      <c r="S35" s="50">
        <f t="shared" si="2"/>
        <v>0.69887500000000002</v>
      </c>
      <c r="T35" s="50" t="e">
        <f t="shared" si="3"/>
        <v>#DIV/0!</v>
      </c>
    </row>
    <row r="36" spans="1:20" s="37" customFormat="1" ht="12" x14ac:dyDescent="0.2">
      <c r="A36" s="61" t="s">
        <v>345</v>
      </c>
      <c r="B36" s="61" t="s">
        <v>125</v>
      </c>
      <c r="C36" s="61" t="s">
        <v>194</v>
      </c>
      <c r="D36" s="61" t="s">
        <v>337</v>
      </c>
      <c r="E36" s="61" t="s">
        <v>117</v>
      </c>
      <c r="F36" s="61" t="s">
        <v>194</v>
      </c>
      <c r="G36" s="29">
        <v>256</v>
      </c>
      <c r="H36" s="29">
        <v>12</v>
      </c>
      <c r="I36" s="29">
        <v>13827</v>
      </c>
      <c r="J36" s="29">
        <v>684</v>
      </c>
      <c r="K36" s="29">
        <v>9679</v>
      </c>
      <c r="L36" s="29">
        <v>476</v>
      </c>
      <c r="M36" s="52">
        <f t="shared" si="0"/>
        <v>0.70000723222680261</v>
      </c>
      <c r="N36" s="52">
        <f t="shared" si="1"/>
        <v>0.69590643274853803</v>
      </c>
      <c r="O36" s="29">
        <v>79681</v>
      </c>
      <c r="P36" s="29">
        <v>0</v>
      </c>
      <c r="Q36" s="29">
        <v>0</v>
      </c>
      <c r="R36" s="29">
        <v>0</v>
      </c>
      <c r="S36" s="50">
        <f t="shared" si="2"/>
        <v>0</v>
      </c>
      <c r="T36" s="50" t="e">
        <f t="shared" si="3"/>
        <v>#DIV/0!</v>
      </c>
    </row>
    <row r="37" spans="1:20" s="37" customFormat="1" ht="12" x14ac:dyDescent="0.2">
      <c r="A37" s="61" t="s">
        <v>345</v>
      </c>
      <c r="B37" s="61" t="s">
        <v>125</v>
      </c>
      <c r="C37" s="61" t="s">
        <v>194</v>
      </c>
      <c r="D37" s="61" t="s">
        <v>301</v>
      </c>
      <c r="E37" s="61" t="s">
        <v>80</v>
      </c>
      <c r="F37" s="61" t="s">
        <v>194</v>
      </c>
      <c r="G37" s="29">
        <v>359</v>
      </c>
      <c r="H37" s="29">
        <v>30</v>
      </c>
      <c r="I37" s="29">
        <v>19802</v>
      </c>
      <c r="J37" s="29">
        <v>1680</v>
      </c>
      <c r="K37" s="29">
        <v>15849</v>
      </c>
      <c r="L37" s="29">
        <v>1218</v>
      </c>
      <c r="M37" s="52">
        <f t="shared" si="0"/>
        <v>0.80037369962630034</v>
      </c>
      <c r="N37" s="52">
        <f t="shared" si="1"/>
        <v>0.72499999999999998</v>
      </c>
      <c r="O37" s="29">
        <v>125298</v>
      </c>
      <c r="P37" s="29">
        <v>0</v>
      </c>
      <c r="Q37" s="29">
        <v>0</v>
      </c>
      <c r="R37" s="29">
        <v>0</v>
      </c>
      <c r="S37" s="50">
        <f t="shared" si="2"/>
        <v>0</v>
      </c>
      <c r="T37" s="50" t="e">
        <f t="shared" si="3"/>
        <v>#DIV/0!</v>
      </c>
    </row>
    <row r="38" spans="1:20" s="37" customFormat="1" ht="12" x14ac:dyDescent="0.2">
      <c r="A38" s="61" t="s">
        <v>301</v>
      </c>
      <c r="B38" s="61" t="s">
        <v>80</v>
      </c>
      <c r="C38" s="61" t="s">
        <v>194</v>
      </c>
      <c r="D38" s="61" t="s">
        <v>224</v>
      </c>
      <c r="E38" s="61" t="s">
        <v>3</v>
      </c>
      <c r="F38" s="61" t="s">
        <v>194</v>
      </c>
      <c r="G38" s="29">
        <v>5158</v>
      </c>
      <c r="H38" s="29">
        <v>502</v>
      </c>
      <c r="I38" s="29">
        <v>876125</v>
      </c>
      <c r="J38" s="29">
        <v>87178</v>
      </c>
      <c r="K38" s="29">
        <v>733251</v>
      </c>
      <c r="L38" s="29">
        <v>62171</v>
      </c>
      <c r="M38" s="52">
        <f t="shared" si="0"/>
        <v>0.83692509630475098</v>
      </c>
      <c r="N38" s="52">
        <f t="shared" si="1"/>
        <v>0.71315010667829037</v>
      </c>
      <c r="O38" s="29">
        <v>40068230</v>
      </c>
      <c r="P38" s="29">
        <v>4048044</v>
      </c>
      <c r="Q38" s="29">
        <v>449939</v>
      </c>
      <c r="R38" s="29">
        <v>39336</v>
      </c>
      <c r="S38" s="50">
        <f t="shared" si="2"/>
        <v>1.1229320586409731E-2</v>
      </c>
      <c r="T38" s="50">
        <f t="shared" si="3"/>
        <v>9.7172856816773734E-3</v>
      </c>
    </row>
    <row r="39" spans="1:20" s="37" customFormat="1" ht="12" x14ac:dyDescent="0.2">
      <c r="A39" s="61" t="s">
        <v>301</v>
      </c>
      <c r="B39" s="61" t="s">
        <v>80</v>
      </c>
      <c r="C39" s="61" t="s">
        <v>194</v>
      </c>
      <c r="D39" s="61" t="s">
        <v>337</v>
      </c>
      <c r="E39" s="61" t="s">
        <v>117</v>
      </c>
      <c r="F39" s="61" t="s">
        <v>194</v>
      </c>
      <c r="G39" s="29">
        <v>622</v>
      </c>
      <c r="H39" s="29">
        <v>39</v>
      </c>
      <c r="I39" s="29">
        <v>34268</v>
      </c>
      <c r="J39" s="29">
        <v>2196</v>
      </c>
      <c r="K39" s="29">
        <v>25690</v>
      </c>
      <c r="L39" s="29">
        <v>1463</v>
      </c>
      <c r="M39" s="52">
        <f t="shared" si="0"/>
        <v>0.74967900081708883</v>
      </c>
      <c r="N39" s="52">
        <f t="shared" si="1"/>
        <v>0.66621129326047357</v>
      </c>
      <c r="O39" s="29">
        <v>236858</v>
      </c>
      <c r="P39" s="29">
        <v>0</v>
      </c>
      <c r="Q39" s="29">
        <v>616</v>
      </c>
      <c r="R39" s="29">
        <v>0</v>
      </c>
      <c r="S39" s="50">
        <f t="shared" si="2"/>
        <v>2.6007143520590395E-3</v>
      </c>
      <c r="T39" s="50" t="e">
        <f t="shared" si="3"/>
        <v>#DIV/0!</v>
      </c>
    </row>
    <row r="40" spans="1:20" s="37" customFormat="1" ht="12" x14ac:dyDescent="0.2">
      <c r="A40" s="61" t="s">
        <v>301</v>
      </c>
      <c r="B40" s="61" t="s">
        <v>80</v>
      </c>
      <c r="C40" s="61" t="s">
        <v>194</v>
      </c>
      <c r="D40" s="61" t="s">
        <v>345</v>
      </c>
      <c r="E40" s="61" t="s">
        <v>125</v>
      </c>
      <c r="F40" s="61" t="s">
        <v>194</v>
      </c>
      <c r="G40" s="29">
        <v>357</v>
      </c>
      <c r="H40" s="29">
        <v>30</v>
      </c>
      <c r="I40" s="29">
        <v>19684</v>
      </c>
      <c r="J40" s="29">
        <v>1680</v>
      </c>
      <c r="K40" s="29">
        <v>15969</v>
      </c>
      <c r="L40" s="29">
        <v>1211</v>
      </c>
      <c r="M40" s="52">
        <f t="shared" si="0"/>
        <v>0.81126803495224553</v>
      </c>
      <c r="N40" s="52">
        <f t="shared" si="1"/>
        <v>0.72083333333333333</v>
      </c>
      <c r="O40" s="29">
        <v>123316</v>
      </c>
      <c r="P40" s="29">
        <v>0</v>
      </c>
      <c r="Q40" s="29">
        <v>0</v>
      </c>
      <c r="R40" s="29">
        <v>0</v>
      </c>
      <c r="S40" s="50">
        <f t="shared" si="2"/>
        <v>0</v>
      </c>
      <c r="T40" s="50" t="e">
        <f t="shared" si="3"/>
        <v>#DIV/0!</v>
      </c>
    </row>
    <row r="41" spans="1:20" s="37" customFormat="1" ht="12" x14ac:dyDescent="0.2">
      <c r="A41" s="61" t="s">
        <v>301</v>
      </c>
      <c r="B41" s="61" t="s">
        <v>80</v>
      </c>
      <c r="C41" s="61" t="s">
        <v>194</v>
      </c>
      <c r="D41" s="61" t="s">
        <v>368</v>
      </c>
      <c r="E41" s="61" t="s">
        <v>149</v>
      </c>
      <c r="F41" s="61" t="s">
        <v>194</v>
      </c>
      <c r="G41" s="29">
        <v>145</v>
      </c>
      <c r="H41" s="29">
        <v>14</v>
      </c>
      <c r="I41" s="29">
        <v>7932</v>
      </c>
      <c r="J41" s="29">
        <v>792</v>
      </c>
      <c r="K41" s="29">
        <v>6289</v>
      </c>
      <c r="L41" s="29">
        <v>564</v>
      </c>
      <c r="M41" s="52">
        <f t="shared" si="0"/>
        <v>0.79286434694906704</v>
      </c>
      <c r="N41" s="52">
        <f t="shared" si="1"/>
        <v>0.71212121212121215</v>
      </c>
      <c r="O41" s="29">
        <v>52549</v>
      </c>
      <c r="P41" s="29">
        <v>0</v>
      </c>
      <c r="Q41" s="29">
        <v>0</v>
      </c>
      <c r="R41" s="29">
        <v>0</v>
      </c>
      <c r="S41" s="50">
        <f t="shared" si="2"/>
        <v>0</v>
      </c>
      <c r="T41" s="50" t="e">
        <f t="shared" si="3"/>
        <v>#DIV/0!</v>
      </c>
    </row>
    <row r="42" spans="1:20" s="37" customFormat="1" ht="12" x14ac:dyDescent="0.2">
      <c r="A42" s="61" t="s">
        <v>301</v>
      </c>
      <c r="B42" s="61" t="s">
        <v>80</v>
      </c>
      <c r="C42" s="61" t="s">
        <v>194</v>
      </c>
      <c r="D42" s="61" t="s">
        <v>361</v>
      </c>
      <c r="E42" s="61" t="s">
        <v>142</v>
      </c>
      <c r="F42" s="61" t="s">
        <v>194</v>
      </c>
      <c r="G42" s="29">
        <v>640</v>
      </c>
      <c r="H42" s="29">
        <v>36</v>
      </c>
      <c r="I42" s="29">
        <v>30981</v>
      </c>
      <c r="J42" s="29">
        <v>1728</v>
      </c>
      <c r="K42" s="29">
        <v>20197</v>
      </c>
      <c r="L42" s="29">
        <v>1035</v>
      </c>
      <c r="M42" s="52">
        <f t="shared" si="0"/>
        <v>0.65191569026177332</v>
      </c>
      <c r="N42" s="52">
        <f t="shared" si="1"/>
        <v>0.59895833333333337</v>
      </c>
      <c r="O42" s="29">
        <v>232435</v>
      </c>
      <c r="P42" s="29">
        <v>0</v>
      </c>
      <c r="Q42" s="29">
        <v>0</v>
      </c>
      <c r="R42" s="29">
        <v>0</v>
      </c>
      <c r="S42" s="50">
        <f t="shared" si="2"/>
        <v>0</v>
      </c>
      <c r="T42" s="50" t="e">
        <f t="shared" si="3"/>
        <v>#DIV/0!</v>
      </c>
    </row>
    <row r="43" spans="1:20" s="37" customFormat="1" ht="12" x14ac:dyDescent="0.2">
      <c r="A43" s="61" t="s">
        <v>301</v>
      </c>
      <c r="B43" s="61" t="s">
        <v>80</v>
      </c>
      <c r="C43" s="61" t="s">
        <v>194</v>
      </c>
      <c r="D43" s="61" t="s">
        <v>228</v>
      </c>
      <c r="E43" s="61" t="s">
        <v>7</v>
      </c>
      <c r="F43" s="61" t="s">
        <v>194</v>
      </c>
      <c r="G43" s="29">
        <v>990</v>
      </c>
      <c r="H43" s="29">
        <v>102</v>
      </c>
      <c r="I43" s="29">
        <v>168125</v>
      </c>
      <c r="J43" s="29">
        <v>17484</v>
      </c>
      <c r="K43" s="29">
        <v>121264</v>
      </c>
      <c r="L43" s="29">
        <v>10880</v>
      </c>
      <c r="M43" s="52">
        <f t="shared" si="0"/>
        <v>0.72127286245353162</v>
      </c>
      <c r="N43" s="52">
        <f t="shared" si="1"/>
        <v>0.62228323038206357</v>
      </c>
      <c r="O43" s="29">
        <v>9340606</v>
      </c>
      <c r="P43" s="29">
        <v>1088771</v>
      </c>
      <c r="Q43" s="29">
        <v>7907</v>
      </c>
      <c r="R43" s="29">
        <v>133</v>
      </c>
      <c r="S43" s="50">
        <f t="shared" si="2"/>
        <v>8.4651895176822574E-4</v>
      </c>
      <c r="T43" s="50">
        <f t="shared" si="3"/>
        <v>1.2215608240851382E-4</v>
      </c>
    </row>
    <row r="44" spans="1:20" s="37" customFormat="1" ht="12" x14ac:dyDescent="0.2">
      <c r="A44" s="61" t="s">
        <v>301</v>
      </c>
      <c r="B44" s="61" t="s">
        <v>80</v>
      </c>
      <c r="C44" s="61" t="s">
        <v>194</v>
      </c>
      <c r="D44" s="61" t="s">
        <v>226</v>
      </c>
      <c r="E44" s="61" t="s">
        <v>5</v>
      </c>
      <c r="F44" s="61" t="s">
        <v>194</v>
      </c>
      <c r="G44" s="29">
        <v>72</v>
      </c>
      <c r="H44" s="29">
        <v>11</v>
      </c>
      <c r="I44" s="29">
        <v>12051</v>
      </c>
      <c r="J44" s="29">
        <v>1962</v>
      </c>
      <c r="K44" s="29">
        <v>7533</v>
      </c>
      <c r="L44" s="29">
        <v>1587</v>
      </c>
      <c r="M44" s="52">
        <f t="shared" si="0"/>
        <v>0.62509335324869308</v>
      </c>
      <c r="N44" s="52">
        <f t="shared" si="1"/>
        <v>0.80886850152905199</v>
      </c>
      <c r="O44" s="29">
        <v>289893</v>
      </c>
      <c r="P44" s="29">
        <v>46124</v>
      </c>
      <c r="Q44" s="29">
        <v>144</v>
      </c>
      <c r="R44" s="29">
        <v>68</v>
      </c>
      <c r="S44" s="50">
        <f t="shared" si="2"/>
        <v>4.9673500222495882E-4</v>
      </c>
      <c r="T44" s="50">
        <f t="shared" si="3"/>
        <v>1.4742867054028271E-3</v>
      </c>
    </row>
    <row r="45" spans="1:20" s="37" customFormat="1" ht="12" x14ac:dyDescent="0.2">
      <c r="A45" s="61" t="s">
        <v>301</v>
      </c>
      <c r="B45" s="61" t="s">
        <v>80</v>
      </c>
      <c r="C45" s="61" t="s">
        <v>194</v>
      </c>
      <c r="D45" s="61" t="s">
        <v>381</v>
      </c>
      <c r="E45" s="61" t="s">
        <v>161</v>
      </c>
      <c r="F45" s="61" t="s">
        <v>194</v>
      </c>
      <c r="G45" s="29">
        <v>266</v>
      </c>
      <c r="H45" s="29">
        <v>19</v>
      </c>
      <c r="I45" s="29">
        <v>13914</v>
      </c>
      <c r="J45" s="29">
        <v>919</v>
      </c>
      <c r="K45" s="29">
        <v>11521</v>
      </c>
      <c r="L45" s="29">
        <v>756</v>
      </c>
      <c r="M45" s="52">
        <f t="shared" si="0"/>
        <v>0.82801494897225814</v>
      </c>
      <c r="N45" s="52">
        <f t="shared" si="1"/>
        <v>0.82263329706202393</v>
      </c>
      <c r="O45" s="29">
        <v>439500</v>
      </c>
      <c r="P45" s="29">
        <v>29000</v>
      </c>
      <c r="Q45" s="29">
        <v>44</v>
      </c>
      <c r="R45" s="29">
        <v>33</v>
      </c>
      <c r="S45" s="50">
        <f t="shared" si="2"/>
        <v>1.0011376564277589E-4</v>
      </c>
      <c r="T45" s="50">
        <f t="shared" si="3"/>
        <v>1.1379310344827587E-3</v>
      </c>
    </row>
    <row r="46" spans="1:20" s="37" customFormat="1" ht="12" x14ac:dyDescent="0.2">
      <c r="A46" s="61" t="s">
        <v>301</v>
      </c>
      <c r="B46" s="61" t="s">
        <v>80</v>
      </c>
      <c r="C46" s="61" t="s">
        <v>194</v>
      </c>
      <c r="D46" s="61" t="s">
        <v>300</v>
      </c>
      <c r="E46" s="61" t="s">
        <v>79</v>
      </c>
      <c r="F46" s="61" t="s">
        <v>194</v>
      </c>
      <c r="G46" s="29">
        <v>56</v>
      </c>
      <c r="H46" s="63"/>
      <c r="I46" s="29">
        <v>10512</v>
      </c>
      <c r="J46" s="63"/>
      <c r="K46" s="29">
        <v>7514</v>
      </c>
      <c r="L46" s="63"/>
      <c r="M46" s="52">
        <f t="shared" si="0"/>
        <v>0.71480213089802136</v>
      </c>
      <c r="N46" s="52" t="e">
        <f t="shared" si="1"/>
        <v>#DIV/0!</v>
      </c>
      <c r="O46" s="29">
        <v>0</v>
      </c>
      <c r="P46" s="63"/>
      <c r="Q46" s="29">
        <v>0</v>
      </c>
      <c r="R46" s="63"/>
      <c r="S46" s="50" t="e">
        <f t="shared" si="2"/>
        <v>#DIV/0!</v>
      </c>
      <c r="T46" s="50" t="e">
        <f t="shared" si="3"/>
        <v>#DIV/0!</v>
      </c>
    </row>
    <row r="47" spans="1:20" s="37" customFormat="1" ht="12" x14ac:dyDescent="0.2">
      <c r="A47" s="61" t="s">
        <v>301</v>
      </c>
      <c r="B47" s="61" t="s">
        <v>80</v>
      </c>
      <c r="C47" s="61" t="s">
        <v>194</v>
      </c>
      <c r="D47" s="61" t="s">
        <v>227</v>
      </c>
      <c r="E47" s="61" t="s">
        <v>6</v>
      </c>
      <c r="F47" s="61" t="s">
        <v>194</v>
      </c>
      <c r="G47" s="29">
        <v>432</v>
      </c>
      <c r="H47" s="29">
        <v>13</v>
      </c>
      <c r="I47" s="29">
        <v>59455</v>
      </c>
      <c r="J47" s="29">
        <v>2356</v>
      </c>
      <c r="K47" s="29">
        <v>48503</v>
      </c>
      <c r="L47" s="29">
        <v>2050</v>
      </c>
      <c r="M47" s="52">
        <f t="shared" si="0"/>
        <v>0.81579345723656549</v>
      </c>
      <c r="N47" s="52">
        <f t="shared" si="1"/>
        <v>0.87011884550084895</v>
      </c>
      <c r="O47" s="29">
        <v>1043263</v>
      </c>
      <c r="P47" s="29">
        <v>49594</v>
      </c>
      <c r="Q47" s="29">
        <v>10063</v>
      </c>
      <c r="R47" s="29">
        <v>4</v>
      </c>
      <c r="S47" s="50">
        <f t="shared" si="2"/>
        <v>9.6456981604830221E-3</v>
      </c>
      <c r="T47" s="50">
        <f t="shared" si="3"/>
        <v>8.0654917933621005E-5</v>
      </c>
    </row>
    <row r="48" spans="1:20" s="37" customFormat="1" ht="12" x14ac:dyDescent="0.2">
      <c r="A48" s="61" t="s">
        <v>301</v>
      </c>
      <c r="B48" s="61" t="s">
        <v>80</v>
      </c>
      <c r="C48" s="61" t="s">
        <v>194</v>
      </c>
      <c r="D48" s="61" t="s">
        <v>314</v>
      </c>
      <c r="E48" s="61" t="s">
        <v>126</v>
      </c>
      <c r="F48" s="61" t="s">
        <v>194</v>
      </c>
      <c r="G48" s="29">
        <v>65</v>
      </c>
      <c r="H48" s="63"/>
      <c r="I48" s="29">
        <v>3277</v>
      </c>
      <c r="J48" s="63"/>
      <c r="K48" s="29">
        <v>2484</v>
      </c>
      <c r="L48" s="63"/>
      <c r="M48" s="52">
        <f t="shared" si="0"/>
        <v>0.75801037534330185</v>
      </c>
      <c r="N48" s="52" t="e">
        <f t="shared" si="1"/>
        <v>#DIV/0!</v>
      </c>
      <c r="O48" s="29">
        <v>33536</v>
      </c>
      <c r="P48" s="63"/>
      <c r="Q48" s="29">
        <v>0</v>
      </c>
      <c r="R48" s="63"/>
      <c r="S48" s="50">
        <f t="shared" si="2"/>
        <v>0</v>
      </c>
      <c r="T48" s="50" t="e">
        <f t="shared" si="3"/>
        <v>#DIV/0!</v>
      </c>
    </row>
    <row r="49" spans="1:20" s="37" customFormat="1" ht="12" x14ac:dyDescent="0.2">
      <c r="A49" s="61" t="s">
        <v>301</v>
      </c>
      <c r="B49" s="61" t="s">
        <v>80</v>
      </c>
      <c r="C49" s="61" t="s">
        <v>194</v>
      </c>
      <c r="D49" s="61" t="s">
        <v>222</v>
      </c>
      <c r="E49" s="61" t="s">
        <v>1</v>
      </c>
      <c r="F49" s="61" t="s">
        <v>194</v>
      </c>
      <c r="G49" s="29">
        <v>224</v>
      </c>
      <c r="H49" s="29">
        <v>13</v>
      </c>
      <c r="I49" s="29">
        <v>11338</v>
      </c>
      <c r="J49" s="29">
        <v>732</v>
      </c>
      <c r="K49" s="29">
        <v>7941</v>
      </c>
      <c r="L49" s="29">
        <v>408</v>
      </c>
      <c r="M49" s="52">
        <f t="shared" si="0"/>
        <v>0.70038807549832427</v>
      </c>
      <c r="N49" s="52">
        <f t="shared" si="1"/>
        <v>0.55737704918032782</v>
      </c>
      <c r="O49" s="29">
        <v>77208</v>
      </c>
      <c r="P49" s="29">
        <v>0</v>
      </c>
      <c r="Q49" s="29">
        <v>0</v>
      </c>
      <c r="R49" s="29">
        <v>0</v>
      </c>
      <c r="S49" s="50">
        <f t="shared" si="2"/>
        <v>0</v>
      </c>
      <c r="T49" s="50" t="e">
        <f t="shared" si="3"/>
        <v>#DIV/0!</v>
      </c>
    </row>
    <row r="50" spans="1:20" s="37" customFormat="1" ht="12" x14ac:dyDescent="0.2">
      <c r="A50" s="61" t="s">
        <v>301</v>
      </c>
      <c r="B50" s="61" t="s">
        <v>80</v>
      </c>
      <c r="C50" s="61" t="s">
        <v>194</v>
      </c>
      <c r="D50" s="61" t="s">
        <v>315</v>
      </c>
      <c r="E50" s="61" t="s">
        <v>96</v>
      </c>
      <c r="F50" s="61" t="s">
        <v>194</v>
      </c>
      <c r="G50" s="29">
        <v>194</v>
      </c>
      <c r="H50" s="29">
        <v>28</v>
      </c>
      <c r="I50" s="29">
        <v>33273</v>
      </c>
      <c r="J50" s="29">
        <v>4926</v>
      </c>
      <c r="K50" s="29">
        <v>21039</v>
      </c>
      <c r="L50" s="29">
        <v>3833</v>
      </c>
      <c r="M50" s="52">
        <f t="shared" si="0"/>
        <v>0.63231448922549816</v>
      </c>
      <c r="N50" s="52">
        <f t="shared" si="1"/>
        <v>0.77811611855460816</v>
      </c>
      <c r="O50" s="29">
        <v>757606</v>
      </c>
      <c r="P50" s="29">
        <v>120509</v>
      </c>
      <c r="Q50" s="29">
        <v>161</v>
      </c>
      <c r="R50" s="29">
        <v>65</v>
      </c>
      <c r="S50" s="50">
        <f t="shared" si="2"/>
        <v>2.125115165402597E-4</v>
      </c>
      <c r="T50" s="50">
        <f t="shared" si="3"/>
        <v>5.393788015832842E-4</v>
      </c>
    </row>
    <row r="51" spans="1:20" s="37" customFormat="1" ht="12" x14ac:dyDescent="0.2">
      <c r="A51" s="61" t="s">
        <v>301</v>
      </c>
      <c r="B51" s="61" t="s">
        <v>80</v>
      </c>
      <c r="C51" s="61" t="s">
        <v>194</v>
      </c>
      <c r="D51" s="61" t="s">
        <v>442</v>
      </c>
      <c r="E51" s="61" t="s">
        <v>441</v>
      </c>
      <c r="F51" s="61" t="s">
        <v>194</v>
      </c>
      <c r="G51" s="29">
        <v>10</v>
      </c>
      <c r="H51" s="63"/>
      <c r="I51" s="29">
        <v>488</v>
      </c>
      <c r="J51" s="63"/>
      <c r="K51" s="29">
        <v>226</v>
      </c>
      <c r="L51" s="63"/>
      <c r="M51" s="52">
        <f t="shared" si="0"/>
        <v>0.46311475409836067</v>
      </c>
      <c r="N51" s="52" t="e">
        <f t="shared" si="1"/>
        <v>#DIV/0!</v>
      </c>
      <c r="O51" s="29">
        <v>0</v>
      </c>
      <c r="P51" s="63"/>
      <c r="Q51" s="29">
        <v>0</v>
      </c>
      <c r="R51" s="63"/>
      <c r="S51" s="50" t="e">
        <f t="shared" si="2"/>
        <v>#DIV/0!</v>
      </c>
      <c r="T51" s="50" t="e">
        <f t="shared" si="3"/>
        <v>#DIV/0!</v>
      </c>
    </row>
    <row r="52" spans="1:20" s="37" customFormat="1" ht="12" x14ac:dyDescent="0.2">
      <c r="A52" s="61" t="s">
        <v>226</v>
      </c>
      <c r="B52" s="61" t="s">
        <v>5</v>
      </c>
      <c r="C52" s="61" t="s">
        <v>194</v>
      </c>
      <c r="D52" s="61" t="s">
        <v>224</v>
      </c>
      <c r="E52" s="61" t="s">
        <v>3</v>
      </c>
      <c r="F52" s="61" t="s">
        <v>194</v>
      </c>
      <c r="G52" s="29">
        <v>10960</v>
      </c>
      <c r="H52" s="29">
        <v>941</v>
      </c>
      <c r="I52" s="29">
        <v>1810339</v>
      </c>
      <c r="J52" s="29">
        <v>157880</v>
      </c>
      <c r="K52" s="29">
        <v>1443095</v>
      </c>
      <c r="L52" s="29">
        <v>119207</v>
      </c>
      <c r="M52" s="52">
        <f t="shared" si="0"/>
        <v>0.79714075651024474</v>
      </c>
      <c r="N52" s="52">
        <f t="shared" si="1"/>
        <v>0.75504813782619706</v>
      </c>
      <c r="O52" s="29">
        <v>102965785</v>
      </c>
      <c r="P52" s="29">
        <v>8549170</v>
      </c>
      <c r="Q52" s="29">
        <v>7535993</v>
      </c>
      <c r="R52" s="29">
        <v>532469</v>
      </c>
      <c r="S52" s="50">
        <f t="shared" si="2"/>
        <v>7.3189292928714136E-2</v>
      </c>
      <c r="T52" s="50">
        <f t="shared" si="3"/>
        <v>6.2283122221221475E-2</v>
      </c>
    </row>
    <row r="53" spans="1:20" s="37" customFormat="1" ht="12" x14ac:dyDescent="0.2">
      <c r="A53" s="61" t="s">
        <v>226</v>
      </c>
      <c r="B53" s="61" t="s">
        <v>5</v>
      </c>
      <c r="C53" s="61" t="s">
        <v>194</v>
      </c>
      <c r="D53" s="61" t="s">
        <v>366</v>
      </c>
      <c r="E53" s="61" t="s">
        <v>147</v>
      </c>
      <c r="F53" s="61" t="s">
        <v>194</v>
      </c>
      <c r="G53" s="29">
        <v>192</v>
      </c>
      <c r="H53" s="63"/>
      <c r="I53" s="29">
        <v>32550</v>
      </c>
      <c r="J53" s="63"/>
      <c r="K53" s="29">
        <v>18971</v>
      </c>
      <c r="L53" s="63"/>
      <c r="M53" s="52">
        <f t="shared" si="0"/>
        <v>0.58282642089093706</v>
      </c>
      <c r="N53" s="52" t="e">
        <f t="shared" si="1"/>
        <v>#DIV/0!</v>
      </c>
      <c r="O53" s="29">
        <v>2577046</v>
      </c>
      <c r="P53" s="63"/>
      <c r="Q53" s="29">
        <v>351</v>
      </c>
      <c r="R53" s="63"/>
      <c r="S53" s="50">
        <f t="shared" si="2"/>
        <v>1.3620245816333895E-4</v>
      </c>
      <c r="T53" s="50" t="e">
        <f t="shared" si="3"/>
        <v>#DIV/0!</v>
      </c>
    </row>
    <row r="54" spans="1:20" s="37" customFormat="1" ht="12" x14ac:dyDescent="0.2">
      <c r="A54" s="61" t="s">
        <v>226</v>
      </c>
      <c r="B54" s="61" t="s">
        <v>5</v>
      </c>
      <c r="C54" s="61" t="s">
        <v>194</v>
      </c>
      <c r="D54" s="61" t="s">
        <v>364</v>
      </c>
      <c r="E54" s="61" t="s">
        <v>145</v>
      </c>
      <c r="F54" s="61" t="s">
        <v>194</v>
      </c>
      <c r="G54" s="29">
        <v>170</v>
      </c>
      <c r="H54" s="29">
        <v>16</v>
      </c>
      <c r="I54" s="29">
        <v>8394</v>
      </c>
      <c r="J54" s="29">
        <v>828</v>
      </c>
      <c r="K54" s="29">
        <v>6059</v>
      </c>
      <c r="L54" s="29">
        <v>615</v>
      </c>
      <c r="M54" s="52">
        <f t="shared" si="0"/>
        <v>0.72182511317607811</v>
      </c>
      <c r="N54" s="52">
        <f t="shared" si="1"/>
        <v>0.74275362318840576</v>
      </c>
      <c r="O54" s="29">
        <v>55743</v>
      </c>
      <c r="P54" s="29">
        <v>0</v>
      </c>
      <c r="Q54" s="29">
        <v>0</v>
      </c>
      <c r="R54" s="29">
        <v>0</v>
      </c>
      <c r="S54" s="50">
        <f t="shared" si="2"/>
        <v>0</v>
      </c>
      <c r="T54" s="50" t="e">
        <f t="shared" si="3"/>
        <v>#DIV/0!</v>
      </c>
    </row>
    <row r="55" spans="1:20" s="37" customFormat="1" ht="12" x14ac:dyDescent="0.2">
      <c r="A55" s="61" t="s">
        <v>226</v>
      </c>
      <c r="B55" s="61" t="s">
        <v>5</v>
      </c>
      <c r="C55" s="61" t="s">
        <v>194</v>
      </c>
      <c r="D55" s="61" t="s">
        <v>372</v>
      </c>
      <c r="E55" s="61" t="s">
        <v>154</v>
      </c>
      <c r="F55" s="61" t="s">
        <v>194</v>
      </c>
      <c r="G55" s="29">
        <v>54</v>
      </c>
      <c r="H55" s="29">
        <v>5</v>
      </c>
      <c r="I55" s="29">
        <v>2988</v>
      </c>
      <c r="J55" s="29">
        <v>240</v>
      </c>
      <c r="K55" s="29">
        <v>1824</v>
      </c>
      <c r="L55" s="29">
        <v>151</v>
      </c>
      <c r="M55" s="52">
        <f t="shared" si="0"/>
        <v>0.61044176706827313</v>
      </c>
      <c r="N55" s="52">
        <f t="shared" si="1"/>
        <v>0.62916666666666665</v>
      </c>
      <c r="O55" s="29">
        <v>19038</v>
      </c>
      <c r="P55" s="29">
        <v>0</v>
      </c>
      <c r="Q55" s="29">
        <v>0</v>
      </c>
      <c r="R55" s="29">
        <v>0</v>
      </c>
      <c r="S55" s="50">
        <f t="shared" si="2"/>
        <v>0</v>
      </c>
      <c r="T55" s="50" t="e">
        <f t="shared" si="3"/>
        <v>#DIV/0!</v>
      </c>
    </row>
    <row r="56" spans="1:20" s="37" customFormat="1" ht="12" x14ac:dyDescent="0.2">
      <c r="A56" s="61" t="s">
        <v>226</v>
      </c>
      <c r="B56" s="61" t="s">
        <v>5</v>
      </c>
      <c r="C56" s="61" t="s">
        <v>194</v>
      </c>
      <c r="D56" s="61" t="s">
        <v>315</v>
      </c>
      <c r="E56" s="61" t="s">
        <v>96</v>
      </c>
      <c r="F56" s="61" t="s">
        <v>194</v>
      </c>
      <c r="G56" s="29">
        <v>1012</v>
      </c>
      <c r="H56" s="29">
        <v>74</v>
      </c>
      <c r="I56" s="29">
        <v>176992</v>
      </c>
      <c r="J56" s="29">
        <v>13346</v>
      </c>
      <c r="K56" s="29">
        <v>136800</v>
      </c>
      <c r="L56" s="29">
        <v>11272</v>
      </c>
      <c r="M56" s="52">
        <f t="shared" si="0"/>
        <v>0.77291629000180795</v>
      </c>
      <c r="N56" s="52">
        <f t="shared" si="1"/>
        <v>0.84459763224936313</v>
      </c>
      <c r="O56" s="29">
        <v>5755308</v>
      </c>
      <c r="P56" s="29">
        <v>445850</v>
      </c>
      <c r="Q56" s="29">
        <v>36332</v>
      </c>
      <c r="R56" s="29">
        <v>2729</v>
      </c>
      <c r="S56" s="50">
        <f t="shared" si="2"/>
        <v>6.3127811752212047E-3</v>
      </c>
      <c r="T56" s="50">
        <f t="shared" si="3"/>
        <v>6.1208926769092745E-3</v>
      </c>
    </row>
    <row r="57" spans="1:20" s="37" customFormat="1" ht="12" x14ac:dyDescent="0.2">
      <c r="A57" s="61" t="s">
        <v>226</v>
      </c>
      <c r="B57" s="61" t="s">
        <v>5</v>
      </c>
      <c r="C57" s="61" t="s">
        <v>194</v>
      </c>
      <c r="D57" s="61" t="s">
        <v>227</v>
      </c>
      <c r="E57" s="61" t="s">
        <v>6</v>
      </c>
      <c r="F57" s="61" t="s">
        <v>194</v>
      </c>
      <c r="G57" s="29">
        <v>2199</v>
      </c>
      <c r="H57" s="29">
        <v>112</v>
      </c>
      <c r="I57" s="29">
        <v>379035</v>
      </c>
      <c r="J57" s="29">
        <v>19844</v>
      </c>
      <c r="K57" s="29">
        <v>297597</v>
      </c>
      <c r="L57" s="29">
        <v>17105</v>
      </c>
      <c r="M57" s="52">
        <f t="shared" si="0"/>
        <v>0.7851438521508568</v>
      </c>
      <c r="N57" s="52">
        <f t="shared" si="1"/>
        <v>0.86197339246119731</v>
      </c>
      <c r="O57" s="29">
        <v>19261234</v>
      </c>
      <c r="P57" s="29">
        <v>1049864</v>
      </c>
      <c r="Q57" s="29">
        <v>259068</v>
      </c>
      <c r="R57" s="29">
        <v>6936</v>
      </c>
      <c r="S57" s="50">
        <f t="shared" si="2"/>
        <v>1.3450228578293581E-2</v>
      </c>
      <c r="T57" s="50">
        <f t="shared" si="3"/>
        <v>6.6065699938277723E-3</v>
      </c>
    </row>
    <row r="58" spans="1:20" s="37" customFormat="1" ht="12" x14ac:dyDescent="0.2">
      <c r="A58" s="61" t="s">
        <v>226</v>
      </c>
      <c r="B58" s="61" t="s">
        <v>5</v>
      </c>
      <c r="C58" s="61" t="s">
        <v>194</v>
      </c>
      <c r="D58" s="61" t="s">
        <v>384</v>
      </c>
      <c r="E58" s="61" t="s">
        <v>164</v>
      </c>
      <c r="F58" s="61" t="s">
        <v>194</v>
      </c>
      <c r="G58" s="29">
        <v>29</v>
      </c>
      <c r="H58" s="29">
        <v>8</v>
      </c>
      <c r="I58" s="29">
        <v>1362</v>
      </c>
      <c r="J58" s="29">
        <v>440</v>
      </c>
      <c r="K58" s="29">
        <v>980</v>
      </c>
      <c r="L58" s="29">
        <v>212</v>
      </c>
      <c r="M58" s="52">
        <f t="shared" si="0"/>
        <v>0.71953010279001473</v>
      </c>
      <c r="N58" s="52">
        <f t="shared" si="1"/>
        <v>0.48181818181818181</v>
      </c>
      <c r="O58" s="29">
        <v>49500</v>
      </c>
      <c r="P58" s="29">
        <v>16000</v>
      </c>
      <c r="Q58" s="29">
        <v>0</v>
      </c>
      <c r="R58" s="29">
        <v>0</v>
      </c>
      <c r="S58" s="50">
        <f t="shared" si="2"/>
        <v>0</v>
      </c>
      <c r="T58" s="50">
        <f t="shared" si="3"/>
        <v>0</v>
      </c>
    </row>
    <row r="59" spans="1:20" s="37" customFormat="1" ht="12" x14ac:dyDescent="0.2">
      <c r="A59" s="61" t="s">
        <v>226</v>
      </c>
      <c r="B59" s="61" t="s">
        <v>5</v>
      </c>
      <c r="C59" s="61" t="s">
        <v>194</v>
      </c>
      <c r="D59" s="61" t="s">
        <v>375</v>
      </c>
      <c r="E59" s="61" t="s">
        <v>157</v>
      </c>
      <c r="F59" s="61" t="s">
        <v>194</v>
      </c>
      <c r="G59" s="29">
        <v>19</v>
      </c>
      <c r="H59" s="29">
        <v>8</v>
      </c>
      <c r="I59" s="29">
        <v>2921</v>
      </c>
      <c r="J59" s="29">
        <v>1448</v>
      </c>
      <c r="K59" s="29">
        <v>2483</v>
      </c>
      <c r="L59" s="29">
        <v>923</v>
      </c>
      <c r="M59" s="52">
        <f t="shared" si="0"/>
        <v>0.85005135227661754</v>
      </c>
      <c r="N59" s="52">
        <f t="shared" si="1"/>
        <v>0.63743093922651939</v>
      </c>
      <c r="O59" s="29">
        <v>63051</v>
      </c>
      <c r="P59" s="29">
        <v>36595</v>
      </c>
      <c r="Q59" s="29">
        <v>4071</v>
      </c>
      <c r="R59" s="29">
        <v>320</v>
      </c>
      <c r="S59" s="50">
        <f t="shared" si="2"/>
        <v>6.4566779273921113E-2</v>
      </c>
      <c r="T59" s="50">
        <f t="shared" si="3"/>
        <v>8.7443639841508405E-3</v>
      </c>
    </row>
    <row r="60" spans="1:20" s="37" customFormat="1" ht="12" x14ac:dyDescent="0.2">
      <c r="A60" s="61" t="s">
        <v>226</v>
      </c>
      <c r="B60" s="61" t="s">
        <v>5</v>
      </c>
      <c r="C60" s="61" t="s">
        <v>194</v>
      </c>
      <c r="D60" s="61" t="s">
        <v>314</v>
      </c>
      <c r="E60" s="61" t="s">
        <v>126</v>
      </c>
      <c r="F60" s="61" t="s">
        <v>194</v>
      </c>
      <c r="G60" s="29">
        <v>159</v>
      </c>
      <c r="H60" s="29">
        <v>15</v>
      </c>
      <c r="I60" s="29">
        <v>7744</v>
      </c>
      <c r="J60" s="29">
        <v>810</v>
      </c>
      <c r="K60" s="29">
        <v>5931</v>
      </c>
      <c r="L60" s="29">
        <v>536</v>
      </c>
      <c r="M60" s="52">
        <f t="shared" si="0"/>
        <v>0.76588326446280997</v>
      </c>
      <c r="N60" s="52">
        <f t="shared" si="1"/>
        <v>0.66172839506172842</v>
      </c>
      <c r="O60" s="29">
        <v>63832</v>
      </c>
      <c r="P60" s="29">
        <v>0</v>
      </c>
      <c r="Q60" s="29">
        <v>0</v>
      </c>
      <c r="R60" s="29">
        <v>0</v>
      </c>
      <c r="S60" s="50">
        <f t="shared" si="2"/>
        <v>0</v>
      </c>
      <c r="T60" s="50" t="e">
        <f t="shared" si="3"/>
        <v>#DIV/0!</v>
      </c>
    </row>
    <row r="61" spans="1:20" s="37" customFormat="1" ht="12" x14ac:dyDescent="0.2">
      <c r="A61" s="61" t="s">
        <v>226</v>
      </c>
      <c r="B61" s="61" t="s">
        <v>5</v>
      </c>
      <c r="C61" s="61" t="s">
        <v>194</v>
      </c>
      <c r="D61" s="61" t="s">
        <v>337</v>
      </c>
      <c r="E61" s="61" t="s">
        <v>117</v>
      </c>
      <c r="F61" s="61" t="s">
        <v>194</v>
      </c>
      <c r="G61" s="29">
        <v>144</v>
      </c>
      <c r="H61" s="29">
        <v>11</v>
      </c>
      <c r="I61" s="29">
        <v>24956</v>
      </c>
      <c r="J61" s="29">
        <v>1988</v>
      </c>
      <c r="K61" s="29">
        <v>19104</v>
      </c>
      <c r="L61" s="29">
        <v>1624</v>
      </c>
      <c r="M61" s="52">
        <f t="shared" si="0"/>
        <v>0.76550729283539032</v>
      </c>
      <c r="N61" s="52">
        <f t="shared" si="1"/>
        <v>0.81690140845070425</v>
      </c>
      <c r="O61" s="29">
        <v>316078</v>
      </c>
      <c r="P61" s="29">
        <v>38571</v>
      </c>
      <c r="Q61" s="29">
        <v>1798</v>
      </c>
      <c r="R61" s="29">
        <v>125</v>
      </c>
      <c r="S61" s="50">
        <f t="shared" si="2"/>
        <v>5.6884693018811813E-3</v>
      </c>
      <c r="T61" s="50">
        <f t="shared" si="3"/>
        <v>3.2407767493712893E-3</v>
      </c>
    </row>
    <row r="62" spans="1:20" s="37" customFormat="1" ht="12" x14ac:dyDescent="0.2">
      <c r="A62" s="61" t="s">
        <v>226</v>
      </c>
      <c r="B62" s="61" t="s">
        <v>5</v>
      </c>
      <c r="C62" s="61" t="s">
        <v>194</v>
      </c>
      <c r="D62" s="61" t="s">
        <v>222</v>
      </c>
      <c r="E62" s="61" t="s">
        <v>1</v>
      </c>
      <c r="F62" s="61" t="s">
        <v>194</v>
      </c>
      <c r="G62" s="29">
        <v>566</v>
      </c>
      <c r="H62" s="29">
        <v>19</v>
      </c>
      <c r="I62" s="29">
        <v>93916</v>
      </c>
      <c r="J62" s="29">
        <v>3428</v>
      </c>
      <c r="K62" s="29">
        <v>60993</v>
      </c>
      <c r="L62" s="29">
        <v>2746</v>
      </c>
      <c r="M62" s="52">
        <f t="shared" si="0"/>
        <v>0.64944205460198479</v>
      </c>
      <c r="N62" s="52">
        <f t="shared" si="1"/>
        <v>0.80105017502917153</v>
      </c>
      <c r="O62" s="29">
        <v>5026462</v>
      </c>
      <c r="P62" s="29">
        <v>79545</v>
      </c>
      <c r="Q62" s="29">
        <v>313929</v>
      </c>
      <c r="R62" s="29">
        <v>6419</v>
      </c>
      <c r="S62" s="50">
        <f t="shared" si="2"/>
        <v>6.2455261772594722E-2</v>
      </c>
      <c r="T62" s="50">
        <f t="shared" si="3"/>
        <v>8.0696461122634983E-2</v>
      </c>
    </row>
    <row r="63" spans="1:20" s="37" customFormat="1" ht="12" x14ac:dyDescent="0.2">
      <c r="A63" s="61" t="s">
        <v>226</v>
      </c>
      <c r="B63" s="61" t="s">
        <v>5</v>
      </c>
      <c r="C63" s="61" t="s">
        <v>194</v>
      </c>
      <c r="D63" s="61" t="s">
        <v>385</v>
      </c>
      <c r="E63" s="61" t="s">
        <v>165</v>
      </c>
      <c r="F63" s="61" t="s">
        <v>194</v>
      </c>
      <c r="G63" s="29">
        <v>387</v>
      </c>
      <c r="H63" s="29">
        <v>43</v>
      </c>
      <c r="I63" s="29">
        <v>23171</v>
      </c>
      <c r="J63" s="29">
        <v>2478</v>
      </c>
      <c r="K63" s="29">
        <v>17584</v>
      </c>
      <c r="L63" s="29">
        <v>1548</v>
      </c>
      <c r="M63" s="52">
        <f t="shared" si="0"/>
        <v>0.75887963402529024</v>
      </c>
      <c r="N63" s="52">
        <f t="shared" si="1"/>
        <v>0.62469733656174331</v>
      </c>
      <c r="O63" s="29">
        <v>151757</v>
      </c>
      <c r="P63" s="29">
        <v>24000</v>
      </c>
      <c r="Q63" s="29">
        <v>0</v>
      </c>
      <c r="R63" s="29">
        <v>0</v>
      </c>
      <c r="S63" s="50">
        <f t="shared" si="2"/>
        <v>0</v>
      </c>
      <c r="T63" s="50">
        <f t="shared" si="3"/>
        <v>0</v>
      </c>
    </row>
    <row r="64" spans="1:20" s="37" customFormat="1" ht="12" x14ac:dyDescent="0.2">
      <c r="A64" s="61" t="s">
        <v>226</v>
      </c>
      <c r="B64" s="61" t="s">
        <v>5</v>
      </c>
      <c r="C64" s="61" t="s">
        <v>194</v>
      </c>
      <c r="D64" s="61" t="s">
        <v>374</v>
      </c>
      <c r="E64" s="61" t="s">
        <v>156</v>
      </c>
      <c r="F64" s="61" t="s">
        <v>194</v>
      </c>
      <c r="G64" s="29">
        <v>1113</v>
      </c>
      <c r="H64" s="29">
        <v>151</v>
      </c>
      <c r="I64" s="29">
        <v>116293</v>
      </c>
      <c r="J64" s="29">
        <v>14486</v>
      </c>
      <c r="K64" s="29">
        <v>71758</v>
      </c>
      <c r="L64" s="29">
        <v>10094</v>
      </c>
      <c r="M64" s="52">
        <f t="shared" si="0"/>
        <v>0.61704487802361274</v>
      </c>
      <c r="N64" s="52">
        <f t="shared" si="1"/>
        <v>0.69681071379262738</v>
      </c>
      <c r="O64" s="29">
        <v>5924456</v>
      </c>
      <c r="P64" s="29">
        <v>352218</v>
      </c>
      <c r="Q64" s="29">
        <v>95304</v>
      </c>
      <c r="R64" s="29">
        <v>31064</v>
      </c>
      <c r="S64" s="50">
        <f t="shared" si="2"/>
        <v>1.6086540266313058E-2</v>
      </c>
      <c r="T64" s="50">
        <f t="shared" si="3"/>
        <v>8.8195378998234042E-2</v>
      </c>
    </row>
    <row r="65" spans="1:20" s="37" customFormat="1" ht="12" x14ac:dyDescent="0.2">
      <c r="A65" s="61" t="s">
        <v>226</v>
      </c>
      <c r="B65" s="61" t="s">
        <v>5</v>
      </c>
      <c r="C65" s="61" t="s">
        <v>194</v>
      </c>
      <c r="D65" s="61" t="s">
        <v>383</v>
      </c>
      <c r="E65" s="61" t="s">
        <v>163</v>
      </c>
      <c r="F65" s="61" t="s">
        <v>194</v>
      </c>
      <c r="G65" s="29">
        <v>104</v>
      </c>
      <c r="H65" s="29">
        <v>12</v>
      </c>
      <c r="I65" s="29">
        <v>3750</v>
      </c>
      <c r="J65" s="29">
        <v>398</v>
      </c>
      <c r="K65" s="29">
        <v>3467</v>
      </c>
      <c r="L65" s="29">
        <v>342</v>
      </c>
      <c r="M65" s="52">
        <f t="shared" si="0"/>
        <v>0.92453333333333332</v>
      </c>
      <c r="N65" s="52">
        <f t="shared" si="1"/>
        <v>0.85929648241206025</v>
      </c>
      <c r="O65" s="29">
        <v>154600</v>
      </c>
      <c r="P65" s="29">
        <v>15900</v>
      </c>
      <c r="Q65" s="29">
        <v>181</v>
      </c>
      <c r="R65" s="29">
        <v>130</v>
      </c>
      <c r="S65" s="50">
        <f t="shared" si="2"/>
        <v>1.1707632600258732E-3</v>
      </c>
      <c r="T65" s="50">
        <f t="shared" si="3"/>
        <v>8.1761006289308175E-3</v>
      </c>
    </row>
    <row r="66" spans="1:20" s="37" customFormat="1" ht="12" x14ac:dyDescent="0.2">
      <c r="A66" s="61" t="s">
        <v>226</v>
      </c>
      <c r="B66" s="61" t="s">
        <v>5</v>
      </c>
      <c r="C66" s="61" t="s">
        <v>194</v>
      </c>
      <c r="D66" s="61" t="s">
        <v>290</v>
      </c>
      <c r="E66" s="61" t="s">
        <v>70</v>
      </c>
      <c r="F66" s="61" t="s">
        <v>194</v>
      </c>
      <c r="G66" s="29">
        <v>1</v>
      </c>
      <c r="H66" s="63"/>
      <c r="I66" s="29">
        <v>150</v>
      </c>
      <c r="J66" s="63"/>
      <c r="K66" s="29">
        <v>139</v>
      </c>
      <c r="L66" s="63"/>
      <c r="M66" s="52">
        <f t="shared" si="0"/>
        <v>0.92666666666666664</v>
      </c>
      <c r="N66" s="52" t="e">
        <f t="shared" si="1"/>
        <v>#DIV/0!</v>
      </c>
      <c r="O66" s="29">
        <v>724</v>
      </c>
      <c r="P66" s="63"/>
      <c r="Q66" s="29">
        <v>0</v>
      </c>
      <c r="R66" s="63"/>
      <c r="S66" s="50">
        <f t="shared" si="2"/>
        <v>0</v>
      </c>
      <c r="T66" s="50" t="e">
        <f t="shared" si="3"/>
        <v>#DIV/0!</v>
      </c>
    </row>
    <row r="67" spans="1:20" s="37" customFormat="1" ht="12" x14ac:dyDescent="0.2">
      <c r="A67" s="61" t="s">
        <v>226</v>
      </c>
      <c r="B67" s="61" t="s">
        <v>5</v>
      </c>
      <c r="C67" s="61" t="s">
        <v>194</v>
      </c>
      <c r="D67" s="61" t="s">
        <v>342</v>
      </c>
      <c r="E67" s="61" t="s">
        <v>122</v>
      </c>
      <c r="F67" s="61" t="s">
        <v>194</v>
      </c>
      <c r="G67" s="29">
        <v>853</v>
      </c>
      <c r="H67" s="29">
        <v>70</v>
      </c>
      <c r="I67" s="29">
        <v>41083</v>
      </c>
      <c r="J67" s="29">
        <v>3360</v>
      </c>
      <c r="K67" s="29">
        <v>31921</v>
      </c>
      <c r="L67" s="29">
        <v>2473</v>
      </c>
      <c r="M67" s="52">
        <f t="shared" si="0"/>
        <v>0.77698804858457271</v>
      </c>
      <c r="N67" s="52">
        <f t="shared" si="1"/>
        <v>0.73601190476190481</v>
      </c>
      <c r="O67" s="29">
        <v>867778</v>
      </c>
      <c r="P67" s="29">
        <v>61500</v>
      </c>
      <c r="Q67" s="29">
        <v>29263</v>
      </c>
      <c r="R67" s="29">
        <v>1308</v>
      </c>
      <c r="S67" s="50">
        <f t="shared" si="2"/>
        <v>3.3721758329895435E-2</v>
      </c>
      <c r="T67" s="50">
        <f t="shared" si="3"/>
        <v>2.1268292682926831E-2</v>
      </c>
    </row>
    <row r="68" spans="1:20" s="37" customFormat="1" ht="12" x14ac:dyDescent="0.2">
      <c r="A68" s="61" t="s">
        <v>226</v>
      </c>
      <c r="B68" s="61" t="s">
        <v>5</v>
      </c>
      <c r="C68" s="61" t="s">
        <v>194</v>
      </c>
      <c r="D68" s="61" t="s">
        <v>376</v>
      </c>
      <c r="E68" s="61" t="s">
        <v>158</v>
      </c>
      <c r="F68" s="61" t="s">
        <v>194</v>
      </c>
      <c r="G68" s="29">
        <v>1134</v>
      </c>
      <c r="H68" s="29">
        <v>148</v>
      </c>
      <c r="I68" s="29">
        <v>62763</v>
      </c>
      <c r="J68" s="29">
        <v>8547</v>
      </c>
      <c r="K68" s="29">
        <v>51828</v>
      </c>
      <c r="L68" s="29">
        <v>6178</v>
      </c>
      <c r="M68" s="52">
        <f t="shared" si="0"/>
        <v>0.82577314659911094</v>
      </c>
      <c r="N68" s="52">
        <f t="shared" si="1"/>
        <v>0.72282672282672278</v>
      </c>
      <c r="O68" s="29">
        <v>963086</v>
      </c>
      <c r="P68" s="29">
        <v>93000</v>
      </c>
      <c r="Q68" s="29">
        <v>5607</v>
      </c>
      <c r="R68" s="29">
        <v>1057</v>
      </c>
      <c r="S68" s="50">
        <f t="shared" si="2"/>
        <v>5.8219099851934304E-3</v>
      </c>
      <c r="T68" s="50">
        <f t="shared" si="3"/>
        <v>1.1365591397849463E-2</v>
      </c>
    </row>
    <row r="69" spans="1:20" s="37" customFormat="1" ht="12" x14ac:dyDescent="0.2">
      <c r="A69" s="61" t="s">
        <v>226</v>
      </c>
      <c r="B69" s="61" t="s">
        <v>5</v>
      </c>
      <c r="C69" s="61" t="s">
        <v>194</v>
      </c>
      <c r="D69" s="61" t="s">
        <v>228</v>
      </c>
      <c r="E69" s="61" t="s">
        <v>7</v>
      </c>
      <c r="F69" s="61" t="s">
        <v>194</v>
      </c>
      <c r="G69" s="29">
        <v>3451</v>
      </c>
      <c r="H69" s="29">
        <v>282</v>
      </c>
      <c r="I69" s="29">
        <v>580346</v>
      </c>
      <c r="J69" s="29">
        <v>47752</v>
      </c>
      <c r="K69" s="29">
        <v>448716</v>
      </c>
      <c r="L69" s="29">
        <v>35790</v>
      </c>
      <c r="M69" s="52">
        <f t="shared" si="0"/>
        <v>0.7731870298063569</v>
      </c>
      <c r="N69" s="52">
        <f t="shared" si="1"/>
        <v>0.7494974032501257</v>
      </c>
      <c r="O69" s="29">
        <v>36967971</v>
      </c>
      <c r="P69" s="29">
        <v>2912565</v>
      </c>
      <c r="Q69" s="29">
        <v>1969114</v>
      </c>
      <c r="R69" s="29">
        <v>88944</v>
      </c>
      <c r="S69" s="50">
        <f t="shared" si="2"/>
        <v>5.326540642438829E-2</v>
      </c>
      <c r="T69" s="50">
        <f t="shared" si="3"/>
        <v>3.0538030910898125E-2</v>
      </c>
    </row>
    <row r="70" spans="1:20" s="37" customFormat="1" ht="12" x14ac:dyDescent="0.2">
      <c r="A70" s="61" t="s">
        <v>226</v>
      </c>
      <c r="B70" s="61" t="s">
        <v>5</v>
      </c>
      <c r="C70" s="61" t="s">
        <v>194</v>
      </c>
      <c r="D70" s="61" t="s">
        <v>360</v>
      </c>
      <c r="E70" s="61" t="s">
        <v>141</v>
      </c>
      <c r="F70" s="61" t="s">
        <v>194</v>
      </c>
      <c r="G70" s="29">
        <v>9</v>
      </c>
      <c r="H70" s="29">
        <v>9</v>
      </c>
      <c r="I70" s="29">
        <v>534</v>
      </c>
      <c r="J70" s="29">
        <v>603</v>
      </c>
      <c r="K70" s="29">
        <v>398</v>
      </c>
      <c r="L70" s="29">
        <v>250</v>
      </c>
      <c r="M70" s="52">
        <f t="shared" si="0"/>
        <v>0.74531835205992514</v>
      </c>
      <c r="N70" s="52">
        <f t="shared" si="1"/>
        <v>0.41459369817578773</v>
      </c>
      <c r="O70" s="29">
        <v>16500</v>
      </c>
      <c r="P70" s="29">
        <v>18000</v>
      </c>
      <c r="Q70" s="29">
        <v>36</v>
      </c>
      <c r="R70" s="29">
        <v>0</v>
      </c>
      <c r="S70" s="50">
        <f t="shared" si="2"/>
        <v>2.1818181818181819E-3</v>
      </c>
      <c r="T70" s="50">
        <f t="shared" si="3"/>
        <v>0</v>
      </c>
    </row>
    <row r="71" spans="1:20" s="37" customFormat="1" ht="12" x14ac:dyDescent="0.2">
      <c r="A71" s="61" t="s">
        <v>226</v>
      </c>
      <c r="B71" s="61" t="s">
        <v>5</v>
      </c>
      <c r="C71" s="61" t="s">
        <v>194</v>
      </c>
      <c r="D71" s="61" t="s">
        <v>353</v>
      </c>
      <c r="E71" s="61" t="s">
        <v>134</v>
      </c>
      <c r="F71" s="61" t="s">
        <v>194</v>
      </c>
      <c r="G71" s="29">
        <v>104</v>
      </c>
      <c r="H71" s="29">
        <v>9</v>
      </c>
      <c r="I71" s="29">
        <v>5066</v>
      </c>
      <c r="J71" s="29">
        <v>564</v>
      </c>
      <c r="K71" s="29">
        <v>4134</v>
      </c>
      <c r="L71" s="29">
        <v>425</v>
      </c>
      <c r="M71" s="52">
        <f t="shared" si="0"/>
        <v>0.81602842479273585</v>
      </c>
      <c r="N71" s="52">
        <f t="shared" si="1"/>
        <v>0.75354609929078009</v>
      </c>
      <c r="O71" s="29">
        <v>157800</v>
      </c>
      <c r="P71" s="29">
        <v>16500</v>
      </c>
      <c r="Q71" s="29">
        <v>494</v>
      </c>
      <c r="R71" s="29">
        <v>0</v>
      </c>
      <c r="S71" s="50">
        <f t="shared" si="2"/>
        <v>3.1305449936628645E-3</v>
      </c>
      <c r="T71" s="50">
        <f t="shared" si="3"/>
        <v>0</v>
      </c>
    </row>
    <row r="72" spans="1:20" s="37" customFormat="1" ht="12" x14ac:dyDescent="0.2">
      <c r="A72" s="61" t="s">
        <v>226</v>
      </c>
      <c r="B72" s="61" t="s">
        <v>5</v>
      </c>
      <c r="C72" s="61" t="s">
        <v>194</v>
      </c>
      <c r="D72" s="61" t="s">
        <v>361</v>
      </c>
      <c r="E72" s="61" t="s">
        <v>142</v>
      </c>
      <c r="F72" s="61" t="s">
        <v>194</v>
      </c>
      <c r="G72" s="29">
        <v>677</v>
      </c>
      <c r="H72" s="29">
        <v>38</v>
      </c>
      <c r="I72" s="29">
        <v>32783</v>
      </c>
      <c r="J72" s="29">
        <v>1824</v>
      </c>
      <c r="K72" s="29">
        <v>22270</v>
      </c>
      <c r="L72" s="29">
        <v>1146</v>
      </c>
      <c r="M72" s="52">
        <f t="shared" si="0"/>
        <v>0.67931549888661802</v>
      </c>
      <c r="N72" s="52">
        <f t="shared" si="1"/>
        <v>0.62828947368421051</v>
      </c>
      <c r="O72" s="29">
        <v>227728</v>
      </c>
      <c r="P72" s="29">
        <v>0</v>
      </c>
      <c r="Q72" s="29">
        <v>0</v>
      </c>
      <c r="R72" s="29">
        <v>0</v>
      </c>
      <c r="S72" s="50">
        <f t="shared" si="2"/>
        <v>0</v>
      </c>
      <c r="T72" s="50" t="e">
        <f t="shared" si="3"/>
        <v>#DIV/0!</v>
      </c>
    </row>
    <row r="73" spans="1:20" s="37" customFormat="1" ht="12" x14ac:dyDescent="0.2">
      <c r="A73" s="61" t="s">
        <v>226</v>
      </c>
      <c r="B73" s="61" t="s">
        <v>5</v>
      </c>
      <c r="C73" s="61" t="s">
        <v>194</v>
      </c>
      <c r="D73" s="61" t="s">
        <v>300</v>
      </c>
      <c r="E73" s="61" t="s">
        <v>79</v>
      </c>
      <c r="F73" s="61" t="s">
        <v>194</v>
      </c>
      <c r="G73" s="29">
        <v>1454</v>
      </c>
      <c r="H73" s="29">
        <v>84</v>
      </c>
      <c r="I73" s="29">
        <v>259182</v>
      </c>
      <c r="J73" s="29">
        <v>14748</v>
      </c>
      <c r="K73" s="29">
        <v>210750</v>
      </c>
      <c r="L73" s="29">
        <v>13395</v>
      </c>
      <c r="M73" s="52">
        <f t="shared" si="0"/>
        <v>0.81313517142394143</v>
      </c>
      <c r="N73" s="52">
        <f t="shared" si="1"/>
        <v>0.90825874694873876</v>
      </c>
      <c r="O73" s="29">
        <v>12160402</v>
      </c>
      <c r="P73" s="29">
        <v>760880</v>
      </c>
      <c r="Q73" s="29">
        <v>2431728</v>
      </c>
      <c r="R73" s="29">
        <v>187686</v>
      </c>
      <c r="S73" s="50">
        <f t="shared" si="2"/>
        <v>0.19997102069487505</v>
      </c>
      <c r="T73" s="50">
        <f t="shared" si="3"/>
        <v>0.24666964567343078</v>
      </c>
    </row>
    <row r="74" spans="1:20" s="37" customFormat="1" ht="12" x14ac:dyDescent="0.2">
      <c r="A74" s="61" t="s">
        <v>226</v>
      </c>
      <c r="B74" s="61" t="s">
        <v>5</v>
      </c>
      <c r="C74" s="61" t="s">
        <v>194</v>
      </c>
      <c r="D74" s="61" t="s">
        <v>301</v>
      </c>
      <c r="E74" s="61" t="s">
        <v>80</v>
      </c>
      <c r="F74" s="61" t="s">
        <v>194</v>
      </c>
      <c r="G74" s="29">
        <v>71</v>
      </c>
      <c r="H74" s="29">
        <v>11</v>
      </c>
      <c r="I74" s="29">
        <v>11865</v>
      </c>
      <c r="J74" s="29">
        <v>1962</v>
      </c>
      <c r="K74" s="29">
        <v>7439</v>
      </c>
      <c r="L74" s="29">
        <v>1604</v>
      </c>
      <c r="M74" s="52">
        <f t="shared" ref="M74:M137" si="4">K74/I74</f>
        <v>0.62697008006742516</v>
      </c>
      <c r="N74" s="52">
        <f t="shared" ref="N74:N137" si="5">L74/J74</f>
        <v>0.817533129459735</v>
      </c>
      <c r="O74" s="29">
        <v>299015</v>
      </c>
      <c r="P74" s="29">
        <v>45201</v>
      </c>
      <c r="Q74" s="29">
        <v>569</v>
      </c>
      <c r="R74" s="29">
        <v>75</v>
      </c>
      <c r="S74" s="50">
        <f t="shared" ref="S74:S137" si="6">Q74/O74</f>
        <v>1.9029145695032021E-3</v>
      </c>
      <c r="T74" s="50">
        <f t="shared" ref="T74:T137" si="7">R74/P74</f>
        <v>1.6592553262095972E-3</v>
      </c>
    </row>
    <row r="75" spans="1:20" s="37" customFormat="1" ht="12" x14ac:dyDescent="0.2">
      <c r="A75" s="61" t="s">
        <v>226</v>
      </c>
      <c r="B75" s="61" t="s">
        <v>5</v>
      </c>
      <c r="C75" s="61" t="s">
        <v>194</v>
      </c>
      <c r="D75" s="61" t="s">
        <v>298</v>
      </c>
      <c r="E75" s="61" t="s">
        <v>77</v>
      </c>
      <c r="F75" s="61" t="s">
        <v>194</v>
      </c>
      <c r="G75" s="29">
        <v>2</v>
      </c>
      <c r="H75" s="63"/>
      <c r="I75" s="29">
        <v>306</v>
      </c>
      <c r="J75" s="63"/>
      <c r="K75" s="29">
        <v>269</v>
      </c>
      <c r="L75" s="63"/>
      <c r="M75" s="52">
        <f t="shared" si="4"/>
        <v>0.87908496732026142</v>
      </c>
      <c r="N75" s="52" t="e">
        <f t="shared" si="5"/>
        <v>#DIV/0!</v>
      </c>
      <c r="O75" s="29">
        <v>7438</v>
      </c>
      <c r="P75" s="63"/>
      <c r="Q75" s="29">
        <v>0</v>
      </c>
      <c r="R75" s="63"/>
      <c r="S75" s="50">
        <f t="shared" si="6"/>
        <v>0</v>
      </c>
      <c r="T75" s="50" t="e">
        <f t="shared" si="7"/>
        <v>#DIV/0!</v>
      </c>
    </row>
    <row r="76" spans="1:20" s="37" customFormat="1" ht="12" x14ac:dyDescent="0.2">
      <c r="A76" s="61" t="s">
        <v>226</v>
      </c>
      <c r="B76" s="61" t="s">
        <v>5</v>
      </c>
      <c r="C76" s="61" t="s">
        <v>194</v>
      </c>
      <c r="D76" s="61" t="s">
        <v>229</v>
      </c>
      <c r="E76" s="61" t="s">
        <v>8</v>
      </c>
      <c r="F76" s="61" t="s">
        <v>194</v>
      </c>
      <c r="G76" s="29">
        <v>7</v>
      </c>
      <c r="H76" s="63"/>
      <c r="I76" s="29">
        <v>1226</v>
      </c>
      <c r="J76" s="63"/>
      <c r="K76" s="29">
        <v>875</v>
      </c>
      <c r="L76" s="63"/>
      <c r="M76" s="52">
        <f t="shared" si="4"/>
        <v>0.71370309951060362</v>
      </c>
      <c r="N76" s="52" t="e">
        <f t="shared" si="5"/>
        <v>#DIV/0!</v>
      </c>
      <c r="O76" s="29">
        <v>62462</v>
      </c>
      <c r="P76" s="63"/>
      <c r="Q76" s="29">
        <v>816</v>
      </c>
      <c r="R76" s="63"/>
      <c r="S76" s="50">
        <f t="shared" si="6"/>
        <v>1.3063942877269379E-2</v>
      </c>
      <c r="T76" s="50" t="e">
        <f t="shared" si="7"/>
        <v>#DIV/0!</v>
      </c>
    </row>
    <row r="77" spans="1:20" s="37" customFormat="1" ht="12" x14ac:dyDescent="0.2">
      <c r="A77" s="61" t="s">
        <v>226</v>
      </c>
      <c r="B77" s="61" t="s">
        <v>5</v>
      </c>
      <c r="C77" s="61" t="s">
        <v>194</v>
      </c>
      <c r="D77" s="61" t="s">
        <v>280</v>
      </c>
      <c r="E77" s="61" t="s">
        <v>152</v>
      </c>
      <c r="F77" s="61" t="s">
        <v>194</v>
      </c>
      <c r="G77" s="29">
        <v>54</v>
      </c>
      <c r="H77" s="63"/>
      <c r="I77" s="29">
        <v>2691</v>
      </c>
      <c r="J77" s="63"/>
      <c r="K77" s="29">
        <v>1619</v>
      </c>
      <c r="L77" s="63"/>
      <c r="M77" s="52">
        <f t="shared" si="4"/>
        <v>0.60163507989594944</v>
      </c>
      <c r="N77" s="52" t="e">
        <f t="shared" si="5"/>
        <v>#DIV/0!</v>
      </c>
      <c r="O77" s="29">
        <v>16510</v>
      </c>
      <c r="P77" s="63"/>
      <c r="Q77" s="29">
        <v>0</v>
      </c>
      <c r="R77" s="63"/>
      <c r="S77" s="50">
        <f t="shared" si="6"/>
        <v>0</v>
      </c>
      <c r="T77" s="50" t="e">
        <f t="shared" si="7"/>
        <v>#DIV/0!</v>
      </c>
    </row>
    <row r="78" spans="1:20" s="37" customFormat="1" ht="12" x14ac:dyDescent="0.2">
      <c r="A78" s="61" t="s">
        <v>375</v>
      </c>
      <c r="B78" s="61" t="s">
        <v>157</v>
      </c>
      <c r="C78" s="61" t="s">
        <v>194</v>
      </c>
      <c r="D78" s="61" t="s">
        <v>224</v>
      </c>
      <c r="E78" s="61" t="s">
        <v>3</v>
      </c>
      <c r="F78" s="61" t="s">
        <v>194</v>
      </c>
      <c r="G78" s="29">
        <v>1118</v>
      </c>
      <c r="H78" s="29">
        <v>101</v>
      </c>
      <c r="I78" s="29">
        <v>201502</v>
      </c>
      <c r="J78" s="29">
        <v>18540</v>
      </c>
      <c r="K78" s="29">
        <v>176398</v>
      </c>
      <c r="L78" s="29">
        <v>17839</v>
      </c>
      <c r="M78" s="52">
        <f t="shared" si="4"/>
        <v>0.87541562862899625</v>
      </c>
      <c r="N78" s="52">
        <f t="shared" si="5"/>
        <v>0.96218985976267535</v>
      </c>
      <c r="O78" s="29">
        <v>2785918</v>
      </c>
      <c r="P78" s="29">
        <v>203803</v>
      </c>
      <c r="Q78" s="29">
        <v>92597</v>
      </c>
      <c r="R78" s="29">
        <v>3760</v>
      </c>
      <c r="S78" s="50">
        <f t="shared" si="6"/>
        <v>3.3237518117905838E-2</v>
      </c>
      <c r="T78" s="50">
        <f t="shared" si="7"/>
        <v>1.844918867730112E-2</v>
      </c>
    </row>
    <row r="79" spans="1:20" s="37" customFormat="1" ht="12" x14ac:dyDescent="0.2">
      <c r="A79" s="61" t="s">
        <v>375</v>
      </c>
      <c r="B79" s="61" t="s">
        <v>157</v>
      </c>
      <c r="C79" s="61" t="s">
        <v>194</v>
      </c>
      <c r="D79" s="61" t="s">
        <v>228</v>
      </c>
      <c r="E79" s="61" t="s">
        <v>7</v>
      </c>
      <c r="F79" s="61" t="s">
        <v>194</v>
      </c>
      <c r="G79" s="29">
        <v>203</v>
      </c>
      <c r="H79" s="29">
        <v>22</v>
      </c>
      <c r="I79" s="29">
        <v>37000</v>
      </c>
      <c r="J79" s="29">
        <v>4040</v>
      </c>
      <c r="K79" s="29">
        <v>27420</v>
      </c>
      <c r="L79" s="29">
        <v>3875</v>
      </c>
      <c r="M79" s="52">
        <f t="shared" si="4"/>
        <v>0.74108108108108106</v>
      </c>
      <c r="N79" s="52">
        <f t="shared" si="5"/>
        <v>0.95915841584158412</v>
      </c>
      <c r="O79" s="29">
        <v>417059</v>
      </c>
      <c r="P79" s="29">
        <v>52708</v>
      </c>
      <c r="Q79" s="29">
        <v>97</v>
      </c>
      <c r="R79" s="29">
        <v>34</v>
      </c>
      <c r="S79" s="50">
        <f t="shared" si="6"/>
        <v>2.325810017287722E-4</v>
      </c>
      <c r="T79" s="50">
        <f t="shared" si="7"/>
        <v>6.4506336798967896E-4</v>
      </c>
    </row>
    <row r="80" spans="1:20" s="37" customFormat="1" ht="12" x14ac:dyDescent="0.2">
      <c r="A80" s="61" t="s">
        <v>375</v>
      </c>
      <c r="B80" s="61" t="s">
        <v>157</v>
      </c>
      <c r="C80" s="61" t="s">
        <v>194</v>
      </c>
      <c r="D80" s="61" t="s">
        <v>229</v>
      </c>
      <c r="E80" s="61" t="s">
        <v>8</v>
      </c>
      <c r="F80" s="61" t="s">
        <v>194</v>
      </c>
      <c r="G80" s="29">
        <v>4</v>
      </c>
      <c r="H80" s="63"/>
      <c r="I80" s="29">
        <v>752</v>
      </c>
      <c r="J80" s="63"/>
      <c r="K80" s="29">
        <v>546</v>
      </c>
      <c r="L80" s="63"/>
      <c r="M80" s="52">
        <f t="shared" si="4"/>
        <v>0.72606382978723405</v>
      </c>
      <c r="N80" s="52" t="e">
        <f t="shared" si="5"/>
        <v>#DIV/0!</v>
      </c>
      <c r="O80" s="29">
        <v>0</v>
      </c>
      <c r="P80" s="63"/>
      <c r="Q80" s="29">
        <v>0</v>
      </c>
      <c r="R80" s="63"/>
      <c r="S80" s="50" t="e">
        <f t="shared" si="6"/>
        <v>#DIV/0!</v>
      </c>
      <c r="T80" s="50" t="e">
        <f t="shared" si="7"/>
        <v>#DIV/0!</v>
      </c>
    </row>
    <row r="81" spans="1:20" s="37" customFormat="1" ht="12" x14ac:dyDescent="0.2">
      <c r="A81" s="61" t="s">
        <v>375</v>
      </c>
      <c r="B81" s="61" t="s">
        <v>157</v>
      </c>
      <c r="C81" s="61" t="s">
        <v>194</v>
      </c>
      <c r="D81" s="61" t="s">
        <v>226</v>
      </c>
      <c r="E81" s="61" t="s">
        <v>5</v>
      </c>
      <c r="F81" s="61" t="s">
        <v>194</v>
      </c>
      <c r="G81" s="29">
        <v>19</v>
      </c>
      <c r="H81" s="29">
        <v>8</v>
      </c>
      <c r="I81" s="29">
        <v>2921</v>
      </c>
      <c r="J81" s="29">
        <v>1448</v>
      </c>
      <c r="K81" s="29">
        <v>2019</v>
      </c>
      <c r="L81" s="29">
        <v>1272</v>
      </c>
      <c r="M81" s="52">
        <f t="shared" si="4"/>
        <v>0.69120164327285172</v>
      </c>
      <c r="N81" s="52">
        <f t="shared" si="5"/>
        <v>0.87845303867403313</v>
      </c>
      <c r="O81" s="29">
        <v>69754</v>
      </c>
      <c r="P81" s="29">
        <v>29847</v>
      </c>
      <c r="Q81" s="29">
        <v>612</v>
      </c>
      <c r="R81" s="29">
        <v>334</v>
      </c>
      <c r="S81" s="50">
        <f t="shared" si="6"/>
        <v>8.7736903976832863E-3</v>
      </c>
      <c r="T81" s="50">
        <f t="shared" si="7"/>
        <v>1.1190404395751667E-2</v>
      </c>
    </row>
    <row r="82" spans="1:20" s="37" customFormat="1" ht="12" x14ac:dyDescent="0.2">
      <c r="A82" s="61" t="s">
        <v>375</v>
      </c>
      <c r="B82" s="61" t="s">
        <v>157</v>
      </c>
      <c r="C82" s="61" t="s">
        <v>194</v>
      </c>
      <c r="D82" s="61" t="s">
        <v>369</v>
      </c>
      <c r="E82" s="61" t="s">
        <v>150</v>
      </c>
      <c r="F82" s="61" t="s">
        <v>194</v>
      </c>
      <c r="G82" s="29">
        <v>1</v>
      </c>
      <c r="H82" s="63"/>
      <c r="I82" s="29">
        <v>188</v>
      </c>
      <c r="J82" s="63"/>
      <c r="K82" s="29">
        <v>162</v>
      </c>
      <c r="L82" s="63"/>
      <c r="M82" s="52">
        <f t="shared" si="4"/>
        <v>0.86170212765957444</v>
      </c>
      <c r="N82" s="52" t="e">
        <f t="shared" si="5"/>
        <v>#DIV/0!</v>
      </c>
      <c r="O82" s="29">
        <v>4394</v>
      </c>
      <c r="P82" s="63"/>
      <c r="Q82" s="29">
        <v>0</v>
      </c>
      <c r="R82" s="63"/>
      <c r="S82" s="50">
        <f t="shared" si="6"/>
        <v>0</v>
      </c>
      <c r="T82" s="50" t="e">
        <f t="shared" si="7"/>
        <v>#DIV/0!</v>
      </c>
    </row>
    <row r="83" spans="1:20" s="37" customFormat="1" ht="12" x14ac:dyDescent="0.2">
      <c r="A83" s="61" t="s">
        <v>298</v>
      </c>
      <c r="B83" s="61" t="s">
        <v>77</v>
      </c>
      <c r="C83" s="61" t="s">
        <v>194</v>
      </c>
      <c r="D83" s="61" t="s">
        <v>227</v>
      </c>
      <c r="E83" s="61" t="s">
        <v>6</v>
      </c>
      <c r="F83" s="61" t="s">
        <v>194</v>
      </c>
      <c r="G83" s="29">
        <v>60</v>
      </c>
      <c r="H83" s="63"/>
      <c r="I83" s="29">
        <v>11280</v>
      </c>
      <c r="J83" s="63"/>
      <c r="K83" s="29">
        <v>5849</v>
      </c>
      <c r="L83" s="63"/>
      <c r="M83" s="52">
        <f t="shared" si="4"/>
        <v>0.51852836879432629</v>
      </c>
      <c r="N83" s="52" t="e">
        <f t="shared" si="5"/>
        <v>#DIV/0!</v>
      </c>
      <c r="O83" s="29">
        <v>0</v>
      </c>
      <c r="P83" s="63"/>
      <c r="Q83" s="29">
        <v>0</v>
      </c>
      <c r="R83" s="63"/>
      <c r="S83" s="50" t="e">
        <f t="shared" si="6"/>
        <v>#DIV/0!</v>
      </c>
      <c r="T83" s="50" t="e">
        <f t="shared" si="7"/>
        <v>#DIV/0!</v>
      </c>
    </row>
    <row r="84" spans="1:20" s="37" customFormat="1" ht="12" x14ac:dyDescent="0.2">
      <c r="A84" s="61" t="s">
        <v>298</v>
      </c>
      <c r="B84" s="61" t="s">
        <v>77</v>
      </c>
      <c r="C84" s="61" t="s">
        <v>194</v>
      </c>
      <c r="D84" s="61" t="s">
        <v>361</v>
      </c>
      <c r="E84" s="61" t="s">
        <v>142</v>
      </c>
      <c r="F84" s="61" t="s">
        <v>194</v>
      </c>
      <c r="G84" s="29">
        <v>741</v>
      </c>
      <c r="H84" s="29">
        <v>51</v>
      </c>
      <c r="I84" s="29">
        <v>35778</v>
      </c>
      <c r="J84" s="29">
        <v>2448</v>
      </c>
      <c r="K84" s="29">
        <v>26592</v>
      </c>
      <c r="L84" s="29">
        <v>1690</v>
      </c>
      <c r="M84" s="52">
        <f t="shared" si="4"/>
        <v>0.74325004192520538</v>
      </c>
      <c r="N84" s="52">
        <f t="shared" si="5"/>
        <v>0.690359477124183</v>
      </c>
      <c r="O84" s="29">
        <v>254120</v>
      </c>
      <c r="P84" s="29">
        <v>0</v>
      </c>
      <c r="Q84" s="29">
        <v>0</v>
      </c>
      <c r="R84" s="29">
        <v>0</v>
      </c>
      <c r="S84" s="50">
        <f t="shared" si="6"/>
        <v>0</v>
      </c>
      <c r="T84" s="50" t="e">
        <f t="shared" si="7"/>
        <v>#DIV/0!</v>
      </c>
    </row>
    <row r="85" spans="1:20" s="37" customFormat="1" ht="12" x14ac:dyDescent="0.2">
      <c r="A85" s="61" t="s">
        <v>298</v>
      </c>
      <c r="B85" s="61" t="s">
        <v>77</v>
      </c>
      <c r="C85" s="61" t="s">
        <v>194</v>
      </c>
      <c r="D85" s="61" t="s">
        <v>300</v>
      </c>
      <c r="E85" s="61" t="s">
        <v>79</v>
      </c>
      <c r="F85" s="61" t="s">
        <v>194</v>
      </c>
      <c r="G85" s="29">
        <v>45</v>
      </c>
      <c r="H85" s="63"/>
      <c r="I85" s="29">
        <v>8452</v>
      </c>
      <c r="J85" s="63"/>
      <c r="K85" s="29">
        <v>5281</v>
      </c>
      <c r="L85" s="63"/>
      <c r="M85" s="52">
        <f t="shared" si="4"/>
        <v>0.62482252721249409</v>
      </c>
      <c r="N85" s="52" t="e">
        <f t="shared" si="5"/>
        <v>#DIV/0!</v>
      </c>
      <c r="O85" s="29">
        <v>0</v>
      </c>
      <c r="P85" s="63"/>
      <c r="Q85" s="29">
        <v>0</v>
      </c>
      <c r="R85" s="63"/>
      <c r="S85" s="50" t="e">
        <f t="shared" si="6"/>
        <v>#DIV/0!</v>
      </c>
      <c r="T85" s="50" t="e">
        <f t="shared" si="7"/>
        <v>#DIV/0!</v>
      </c>
    </row>
    <row r="86" spans="1:20" s="37" customFormat="1" ht="12" x14ac:dyDescent="0.2">
      <c r="A86" s="61" t="s">
        <v>298</v>
      </c>
      <c r="B86" s="61" t="s">
        <v>77</v>
      </c>
      <c r="C86" s="61" t="s">
        <v>194</v>
      </c>
      <c r="D86" s="61" t="s">
        <v>228</v>
      </c>
      <c r="E86" s="61" t="s">
        <v>7</v>
      </c>
      <c r="F86" s="61" t="s">
        <v>194</v>
      </c>
      <c r="G86" s="29">
        <v>296</v>
      </c>
      <c r="H86" s="29">
        <v>37</v>
      </c>
      <c r="I86" s="29">
        <v>53880</v>
      </c>
      <c r="J86" s="29">
        <v>6932</v>
      </c>
      <c r="K86" s="29">
        <v>40674</v>
      </c>
      <c r="L86" s="29">
        <v>5471</v>
      </c>
      <c r="M86" s="52">
        <f t="shared" si="4"/>
        <v>0.75489977728285074</v>
      </c>
      <c r="N86" s="52">
        <f t="shared" si="5"/>
        <v>0.78923831506058861</v>
      </c>
      <c r="O86" s="29">
        <v>4788</v>
      </c>
      <c r="P86" s="29">
        <v>0</v>
      </c>
      <c r="Q86" s="29">
        <v>0</v>
      </c>
      <c r="R86" s="29">
        <v>0</v>
      </c>
      <c r="S86" s="50">
        <f t="shared" si="6"/>
        <v>0</v>
      </c>
      <c r="T86" s="50" t="e">
        <f t="shared" si="7"/>
        <v>#DIV/0!</v>
      </c>
    </row>
    <row r="87" spans="1:20" s="37" customFormat="1" ht="12" x14ac:dyDescent="0.2">
      <c r="A87" s="61" t="s">
        <v>298</v>
      </c>
      <c r="B87" s="61" t="s">
        <v>77</v>
      </c>
      <c r="C87" s="61" t="s">
        <v>194</v>
      </c>
      <c r="D87" s="61" t="s">
        <v>224</v>
      </c>
      <c r="E87" s="61" t="s">
        <v>3</v>
      </c>
      <c r="F87" s="61" t="s">
        <v>194</v>
      </c>
      <c r="G87" s="29">
        <v>1742</v>
      </c>
      <c r="H87" s="29">
        <v>173</v>
      </c>
      <c r="I87" s="29">
        <v>288247</v>
      </c>
      <c r="J87" s="29">
        <v>29962</v>
      </c>
      <c r="K87" s="29">
        <v>202260</v>
      </c>
      <c r="L87" s="29">
        <v>21090</v>
      </c>
      <c r="M87" s="52">
        <f t="shared" si="4"/>
        <v>0.70168987014608997</v>
      </c>
      <c r="N87" s="52">
        <f t="shared" si="5"/>
        <v>0.70389159602162743</v>
      </c>
      <c r="O87" s="29">
        <v>12332676</v>
      </c>
      <c r="P87" s="29">
        <v>1177926</v>
      </c>
      <c r="Q87" s="29">
        <v>2640</v>
      </c>
      <c r="R87" s="29">
        <v>6</v>
      </c>
      <c r="S87" s="50">
        <f t="shared" si="6"/>
        <v>2.1406546316468542E-4</v>
      </c>
      <c r="T87" s="50">
        <f t="shared" si="7"/>
        <v>5.0936985854799029E-6</v>
      </c>
    </row>
    <row r="88" spans="1:20" s="37" customFormat="1" ht="12" x14ac:dyDescent="0.2">
      <c r="A88" s="61" t="s">
        <v>298</v>
      </c>
      <c r="B88" s="61" t="s">
        <v>77</v>
      </c>
      <c r="C88" s="61" t="s">
        <v>194</v>
      </c>
      <c r="D88" s="61" t="s">
        <v>374</v>
      </c>
      <c r="E88" s="61" t="s">
        <v>156</v>
      </c>
      <c r="F88" s="61" t="s">
        <v>194</v>
      </c>
      <c r="G88" s="29">
        <v>1</v>
      </c>
      <c r="H88" s="63"/>
      <c r="I88" s="29">
        <v>60</v>
      </c>
      <c r="J88" s="63"/>
      <c r="K88" s="29">
        <v>54</v>
      </c>
      <c r="L88" s="63"/>
      <c r="M88" s="52">
        <f t="shared" si="4"/>
        <v>0.9</v>
      </c>
      <c r="N88" s="52" t="e">
        <f t="shared" si="5"/>
        <v>#DIV/0!</v>
      </c>
      <c r="O88" s="29">
        <v>0</v>
      </c>
      <c r="P88" s="63"/>
      <c r="Q88" s="29">
        <v>0</v>
      </c>
      <c r="R88" s="63"/>
      <c r="S88" s="50" t="e">
        <f t="shared" si="6"/>
        <v>#DIV/0!</v>
      </c>
      <c r="T88" s="50" t="e">
        <f t="shared" si="7"/>
        <v>#DIV/0!</v>
      </c>
    </row>
    <row r="89" spans="1:20" s="37" customFormat="1" ht="12" x14ac:dyDescent="0.2">
      <c r="A89" s="61" t="s">
        <v>368</v>
      </c>
      <c r="B89" s="61" t="s">
        <v>149</v>
      </c>
      <c r="C89" s="61" t="s">
        <v>194</v>
      </c>
      <c r="D89" s="61" t="s">
        <v>442</v>
      </c>
      <c r="E89" s="61" t="s">
        <v>441</v>
      </c>
      <c r="F89" s="61" t="s">
        <v>194</v>
      </c>
      <c r="G89" s="29">
        <v>3</v>
      </c>
      <c r="H89" s="29">
        <v>9</v>
      </c>
      <c r="I89" s="29">
        <v>126</v>
      </c>
      <c r="J89" s="29">
        <v>378</v>
      </c>
      <c r="K89" s="29">
        <v>94</v>
      </c>
      <c r="L89" s="29">
        <v>169</v>
      </c>
      <c r="M89" s="52">
        <f t="shared" si="4"/>
        <v>0.74603174603174605</v>
      </c>
      <c r="N89" s="52">
        <f t="shared" si="5"/>
        <v>0.44708994708994709</v>
      </c>
      <c r="O89" s="29">
        <v>0</v>
      </c>
      <c r="P89" s="29">
        <v>0</v>
      </c>
      <c r="Q89" s="29">
        <v>0</v>
      </c>
      <c r="R89" s="29">
        <v>0</v>
      </c>
      <c r="S89" s="50" t="e">
        <f t="shared" si="6"/>
        <v>#DIV/0!</v>
      </c>
      <c r="T89" s="50" t="e">
        <f t="shared" si="7"/>
        <v>#DIV/0!</v>
      </c>
    </row>
    <row r="90" spans="1:20" s="37" customFormat="1" ht="12" x14ac:dyDescent="0.2">
      <c r="A90" s="61" t="s">
        <v>368</v>
      </c>
      <c r="B90" s="61" t="s">
        <v>149</v>
      </c>
      <c r="C90" s="61" t="s">
        <v>194</v>
      </c>
      <c r="D90" s="61" t="s">
        <v>344</v>
      </c>
      <c r="E90" s="61" t="s">
        <v>124</v>
      </c>
      <c r="F90" s="61" t="s">
        <v>194</v>
      </c>
      <c r="G90" s="29">
        <v>18</v>
      </c>
      <c r="H90" s="63"/>
      <c r="I90" s="29">
        <v>0</v>
      </c>
      <c r="J90" s="63"/>
      <c r="K90" s="29">
        <v>0</v>
      </c>
      <c r="L90" s="63"/>
      <c r="M90" s="52" t="e">
        <f t="shared" si="4"/>
        <v>#DIV/0!</v>
      </c>
      <c r="N90" s="52" t="e">
        <f t="shared" si="5"/>
        <v>#DIV/0!</v>
      </c>
      <c r="O90" s="29">
        <v>414000</v>
      </c>
      <c r="P90" s="63"/>
      <c r="Q90" s="29">
        <v>352397</v>
      </c>
      <c r="R90" s="63"/>
      <c r="S90" s="50">
        <f t="shared" si="6"/>
        <v>0.85120048309178742</v>
      </c>
      <c r="T90" s="50" t="e">
        <f t="shared" si="7"/>
        <v>#DIV/0!</v>
      </c>
    </row>
    <row r="91" spans="1:20" s="37" customFormat="1" ht="12" x14ac:dyDescent="0.2">
      <c r="A91" s="61" t="s">
        <v>368</v>
      </c>
      <c r="B91" s="61" t="s">
        <v>149</v>
      </c>
      <c r="C91" s="61" t="s">
        <v>194</v>
      </c>
      <c r="D91" s="61" t="s">
        <v>348</v>
      </c>
      <c r="E91" s="61" t="s">
        <v>129</v>
      </c>
      <c r="F91" s="61" t="s">
        <v>194</v>
      </c>
      <c r="G91" s="29">
        <v>82</v>
      </c>
      <c r="H91" s="29">
        <v>5</v>
      </c>
      <c r="I91" s="29">
        <v>0</v>
      </c>
      <c r="J91" s="29">
        <v>0</v>
      </c>
      <c r="K91" s="29">
        <v>0</v>
      </c>
      <c r="L91" s="29">
        <v>0</v>
      </c>
      <c r="M91" s="52" t="e">
        <f t="shared" si="4"/>
        <v>#DIV/0!</v>
      </c>
      <c r="N91" s="52" t="e">
        <f t="shared" si="5"/>
        <v>#DIV/0!</v>
      </c>
      <c r="O91" s="29">
        <v>1230000</v>
      </c>
      <c r="P91" s="29">
        <v>75000</v>
      </c>
      <c r="Q91" s="29">
        <v>1131057</v>
      </c>
      <c r="R91" s="29">
        <v>70208</v>
      </c>
      <c r="S91" s="50">
        <f t="shared" si="6"/>
        <v>0.9195585365853659</v>
      </c>
      <c r="T91" s="50">
        <f t="shared" si="7"/>
        <v>0.93610666666666664</v>
      </c>
    </row>
    <row r="92" spans="1:20" s="37" customFormat="1" ht="12" x14ac:dyDescent="0.2">
      <c r="A92" s="61" t="s">
        <v>368</v>
      </c>
      <c r="B92" s="61" t="s">
        <v>149</v>
      </c>
      <c r="C92" s="61" t="s">
        <v>194</v>
      </c>
      <c r="D92" s="61" t="s">
        <v>314</v>
      </c>
      <c r="E92" s="61" t="s">
        <v>126</v>
      </c>
      <c r="F92" s="61" t="s">
        <v>194</v>
      </c>
      <c r="G92" s="29">
        <v>1</v>
      </c>
      <c r="H92" s="63"/>
      <c r="I92" s="29">
        <v>9</v>
      </c>
      <c r="J92" s="63"/>
      <c r="K92" s="29">
        <v>0</v>
      </c>
      <c r="L92" s="63"/>
      <c r="M92" s="52">
        <f t="shared" si="4"/>
        <v>0</v>
      </c>
      <c r="N92" s="52" t="e">
        <f t="shared" si="5"/>
        <v>#DIV/0!</v>
      </c>
      <c r="O92" s="29">
        <v>1345</v>
      </c>
      <c r="P92" s="63"/>
      <c r="Q92" s="29">
        <v>380</v>
      </c>
      <c r="R92" s="63"/>
      <c r="S92" s="50">
        <f t="shared" si="6"/>
        <v>0.28252788104089221</v>
      </c>
      <c r="T92" s="50" t="e">
        <f t="shared" si="7"/>
        <v>#DIV/0!</v>
      </c>
    </row>
    <row r="93" spans="1:20" s="37" customFormat="1" ht="12" x14ac:dyDescent="0.2">
      <c r="A93" s="61" t="s">
        <v>368</v>
      </c>
      <c r="B93" s="61" t="s">
        <v>149</v>
      </c>
      <c r="C93" s="61" t="s">
        <v>194</v>
      </c>
      <c r="D93" s="61" t="s">
        <v>301</v>
      </c>
      <c r="E93" s="61" t="s">
        <v>80</v>
      </c>
      <c r="F93" s="61" t="s">
        <v>194</v>
      </c>
      <c r="G93" s="29">
        <v>145</v>
      </c>
      <c r="H93" s="29">
        <v>14</v>
      </c>
      <c r="I93" s="29">
        <v>7940</v>
      </c>
      <c r="J93" s="29">
        <v>780</v>
      </c>
      <c r="K93" s="29">
        <v>5831</v>
      </c>
      <c r="L93" s="29">
        <v>513</v>
      </c>
      <c r="M93" s="52">
        <f t="shared" si="4"/>
        <v>0.73438287153652393</v>
      </c>
      <c r="N93" s="52">
        <f t="shared" si="5"/>
        <v>0.65769230769230769</v>
      </c>
      <c r="O93" s="29">
        <v>52961</v>
      </c>
      <c r="P93" s="29">
        <v>0</v>
      </c>
      <c r="Q93" s="29">
        <v>0</v>
      </c>
      <c r="R93" s="29">
        <v>0</v>
      </c>
      <c r="S93" s="50">
        <f t="shared" si="6"/>
        <v>0</v>
      </c>
      <c r="T93" s="50" t="e">
        <f t="shared" si="7"/>
        <v>#DIV/0!</v>
      </c>
    </row>
    <row r="94" spans="1:20" s="37" customFormat="1" ht="12" x14ac:dyDescent="0.2">
      <c r="A94" s="61" t="s">
        <v>368</v>
      </c>
      <c r="B94" s="61" t="s">
        <v>149</v>
      </c>
      <c r="C94" s="61" t="s">
        <v>194</v>
      </c>
      <c r="D94" s="61" t="s">
        <v>224</v>
      </c>
      <c r="E94" s="61" t="s">
        <v>3</v>
      </c>
      <c r="F94" s="61" t="s">
        <v>194</v>
      </c>
      <c r="G94" s="29">
        <v>2327</v>
      </c>
      <c r="H94" s="29">
        <v>177</v>
      </c>
      <c r="I94" s="29">
        <v>190582</v>
      </c>
      <c r="J94" s="29">
        <v>15803</v>
      </c>
      <c r="K94" s="29">
        <v>142301</v>
      </c>
      <c r="L94" s="29">
        <v>10794</v>
      </c>
      <c r="M94" s="52">
        <f t="shared" si="4"/>
        <v>0.74666547732734467</v>
      </c>
      <c r="N94" s="52">
        <f t="shared" si="5"/>
        <v>0.68303486679744352</v>
      </c>
      <c r="O94" s="29">
        <v>5785441</v>
      </c>
      <c r="P94" s="29">
        <v>472638</v>
      </c>
      <c r="Q94" s="29">
        <v>34473</v>
      </c>
      <c r="R94" s="29">
        <v>880</v>
      </c>
      <c r="S94" s="50">
        <f t="shared" si="6"/>
        <v>5.9585777471414881E-3</v>
      </c>
      <c r="T94" s="50">
        <f t="shared" si="7"/>
        <v>1.8618900723175031E-3</v>
      </c>
    </row>
    <row r="95" spans="1:20" s="37" customFormat="1" ht="12" x14ac:dyDescent="0.2">
      <c r="A95" s="61" t="s">
        <v>356</v>
      </c>
      <c r="B95" s="61" t="s">
        <v>137</v>
      </c>
      <c r="C95" s="61" t="s">
        <v>194</v>
      </c>
      <c r="D95" s="61" t="s">
        <v>353</v>
      </c>
      <c r="E95" s="61" t="s">
        <v>134</v>
      </c>
      <c r="F95" s="61" t="s">
        <v>194</v>
      </c>
      <c r="G95" s="29">
        <v>55</v>
      </c>
      <c r="H95" s="29">
        <v>9</v>
      </c>
      <c r="I95" s="29">
        <v>2695</v>
      </c>
      <c r="J95" s="29">
        <v>480</v>
      </c>
      <c r="K95" s="29">
        <v>2183</v>
      </c>
      <c r="L95" s="29">
        <v>342</v>
      </c>
      <c r="M95" s="52">
        <f t="shared" si="4"/>
        <v>0.81001855287569569</v>
      </c>
      <c r="N95" s="52">
        <f t="shared" si="5"/>
        <v>0.71250000000000002</v>
      </c>
      <c r="O95" s="29">
        <v>88000</v>
      </c>
      <c r="P95" s="29">
        <v>17500</v>
      </c>
      <c r="Q95" s="29">
        <v>0</v>
      </c>
      <c r="R95" s="29">
        <v>25</v>
      </c>
      <c r="S95" s="50">
        <f t="shared" si="6"/>
        <v>0</v>
      </c>
      <c r="T95" s="50">
        <f t="shared" si="7"/>
        <v>1.4285714285714286E-3</v>
      </c>
    </row>
    <row r="96" spans="1:20" s="37" customFormat="1" ht="12" x14ac:dyDescent="0.2">
      <c r="A96" s="61" t="s">
        <v>356</v>
      </c>
      <c r="B96" s="61" t="s">
        <v>137</v>
      </c>
      <c r="C96" s="61" t="s">
        <v>194</v>
      </c>
      <c r="D96" s="61" t="s">
        <v>385</v>
      </c>
      <c r="E96" s="61" t="s">
        <v>165</v>
      </c>
      <c r="F96" s="61" t="s">
        <v>194</v>
      </c>
      <c r="G96" s="29">
        <v>98</v>
      </c>
      <c r="H96" s="29">
        <v>4</v>
      </c>
      <c r="I96" s="29">
        <v>4782</v>
      </c>
      <c r="J96" s="29">
        <v>192</v>
      </c>
      <c r="K96" s="29">
        <v>4079</v>
      </c>
      <c r="L96" s="29">
        <v>164</v>
      </c>
      <c r="M96" s="52">
        <f t="shared" si="4"/>
        <v>0.85299038059389376</v>
      </c>
      <c r="N96" s="52">
        <f t="shared" si="5"/>
        <v>0.85416666666666663</v>
      </c>
      <c r="O96" s="29">
        <v>155500</v>
      </c>
      <c r="P96" s="29">
        <v>6000</v>
      </c>
      <c r="Q96" s="29">
        <v>0</v>
      </c>
      <c r="R96" s="29">
        <v>0</v>
      </c>
      <c r="S96" s="50">
        <f t="shared" si="6"/>
        <v>0</v>
      </c>
      <c r="T96" s="50">
        <f t="shared" si="7"/>
        <v>0</v>
      </c>
    </row>
    <row r="97" spans="1:20" s="37" customFormat="1" ht="12" x14ac:dyDescent="0.2">
      <c r="A97" s="61" t="s">
        <v>356</v>
      </c>
      <c r="B97" s="61" t="s">
        <v>137</v>
      </c>
      <c r="C97" s="61" t="s">
        <v>194</v>
      </c>
      <c r="D97" s="61" t="s">
        <v>224</v>
      </c>
      <c r="E97" s="61" t="s">
        <v>3</v>
      </c>
      <c r="F97" s="61" t="s">
        <v>194</v>
      </c>
      <c r="G97" s="29">
        <v>24</v>
      </c>
      <c r="H97" s="29">
        <v>6</v>
      </c>
      <c r="I97" s="29">
        <v>1071</v>
      </c>
      <c r="J97" s="29">
        <v>290</v>
      </c>
      <c r="K97" s="29">
        <v>842</v>
      </c>
      <c r="L97" s="29">
        <v>266</v>
      </c>
      <c r="M97" s="52">
        <f t="shared" si="4"/>
        <v>0.78618113912231558</v>
      </c>
      <c r="N97" s="52">
        <f t="shared" si="5"/>
        <v>0.91724137931034477</v>
      </c>
      <c r="O97" s="29">
        <v>35900</v>
      </c>
      <c r="P97" s="29">
        <v>11500</v>
      </c>
      <c r="Q97" s="29">
        <v>0</v>
      </c>
      <c r="R97" s="29">
        <v>0</v>
      </c>
      <c r="S97" s="50">
        <f t="shared" si="6"/>
        <v>0</v>
      </c>
      <c r="T97" s="50">
        <f t="shared" si="7"/>
        <v>0</v>
      </c>
    </row>
    <row r="98" spans="1:20" s="37" customFormat="1" ht="12" x14ac:dyDescent="0.2">
      <c r="A98" s="61" t="s">
        <v>349</v>
      </c>
      <c r="B98" s="61" t="s">
        <v>130</v>
      </c>
      <c r="C98" s="61" t="s">
        <v>194</v>
      </c>
      <c r="D98" s="61" t="s">
        <v>350</v>
      </c>
      <c r="E98" s="61" t="s">
        <v>131</v>
      </c>
      <c r="F98" s="61" t="s">
        <v>194</v>
      </c>
      <c r="G98" s="29">
        <v>2</v>
      </c>
      <c r="H98" s="63"/>
      <c r="I98" s="29">
        <v>28</v>
      </c>
      <c r="J98" s="63"/>
      <c r="K98" s="29">
        <v>11</v>
      </c>
      <c r="L98" s="63"/>
      <c r="M98" s="52">
        <f t="shared" si="4"/>
        <v>0.39285714285714285</v>
      </c>
      <c r="N98" s="52" t="e">
        <f t="shared" si="5"/>
        <v>#DIV/0!</v>
      </c>
      <c r="O98" s="29">
        <v>5345</v>
      </c>
      <c r="P98" s="63"/>
      <c r="Q98" s="29">
        <v>4327</v>
      </c>
      <c r="R98" s="63"/>
      <c r="S98" s="50">
        <f t="shared" si="6"/>
        <v>0.80954162768942939</v>
      </c>
      <c r="T98" s="50" t="e">
        <f t="shared" si="7"/>
        <v>#DIV/0!</v>
      </c>
    </row>
    <row r="99" spans="1:20" s="37" customFormat="1" ht="12" x14ac:dyDescent="0.2">
      <c r="A99" s="61" t="s">
        <v>349</v>
      </c>
      <c r="B99" s="61" t="s">
        <v>130</v>
      </c>
      <c r="C99" s="61" t="s">
        <v>194</v>
      </c>
      <c r="D99" s="61" t="s">
        <v>314</v>
      </c>
      <c r="E99" s="61" t="s">
        <v>126</v>
      </c>
      <c r="F99" s="61" t="s">
        <v>194</v>
      </c>
      <c r="G99" s="29">
        <v>2</v>
      </c>
      <c r="H99" s="63"/>
      <c r="I99" s="29">
        <v>18</v>
      </c>
      <c r="J99" s="63"/>
      <c r="K99" s="29">
        <v>9</v>
      </c>
      <c r="L99" s="63"/>
      <c r="M99" s="52">
        <f t="shared" si="4"/>
        <v>0.5</v>
      </c>
      <c r="N99" s="52" t="e">
        <f t="shared" si="5"/>
        <v>#DIV/0!</v>
      </c>
      <c r="O99" s="29">
        <v>2690</v>
      </c>
      <c r="P99" s="63"/>
      <c r="Q99" s="29">
        <v>530</v>
      </c>
      <c r="R99" s="63"/>
      <c r="S99" s="50">
        <f t="shared" si="6"/>
        <v>0.19702602230483271</v>
      </c>
      <c r="T99" s="50" t="e">
        <f t="shared" si="7"/>
        <v>#DIV/0!</v>
      </c>
    </row>
    <row r="100" spans="1:20" s="37" customFormat="1" ht="12" x14ac:dyDescent="0.2">
      <c r="A100" s="61" t="s">
        <v>349</v>
      </c>
      <c r="B100" s="61" t="s">
        <v>130</v>
      </c>
      <c r="C100" s="61" t="s">
        <v>194</v>
      </c>
      <c r="D100" s="61" t="s">
        <v>224</v>
      </c>
      <c r="E100" s="61" t="s">
        <v>3</v>
      </c>
      <c r="F100" s="61" t="s">
        <v>194</v>
      </c>
      <c r="G100" s="29">
        <v>193</v>
      </c>
      <c r="H100" s="29">
        <v>19</v>
      </c>
      <c r="I100" s="29">
        <v>8343</v>
      </c>
      <c r="J100" s="29">
        <v>624</v>
      </c>
      <c r="K100" s="29">
        <v>6626</v>
      </c>
      <c r="L100" s="29">
        <v>473</v>
      </c>
      <c r="M100" s="52">
        <f t="shared" si="4"/>
        <v>0.79419872947381043</v>
      </c>
      <c r="N100" s="52">
        <f t="shared" si="5"/>
        <v>0.75801282051282048</v>
      </c>
      <c r="O100" s="29">
        <v>280200</v>
      </c>
      <c r="P100" s="29">
        <v>23100</v>
      </c>
      <c r="Q100" s="29">
        <v>329</v>
      </c>
      <c r="R100" s="29">
        <v>0</v>
      </c>
      <c r="S100" s="50">
        <f t="shared" si="6"/>
        <v>1.1741613133476089E-3</v>
      </c>
      <c r="T100" s="50">
        <f t="shared" si="7"/>
        <v>0</v>
      </c>
    </row>
    <row r="101" spans="1:20" s="37" customFormat="1" ht="12" x14ac:dyDescent="0.2">
      <c r="A101" s="61" t="s">
        <v>349</v>
      </c>
      <c r="B101" s="61" t="s">
        <v>130</v>
      </c>
      <c r="C101" s="61" t="s">
        <v>194</v>
      </c>
      <c r="D101" s="61" t="s">
        <v>351</v>
      </c>
      <c r="E101" s="61" t="s">
        <v>132</v>
      </c>
      <c r="F101" s="61" t="s">
        <v>194</v>
      </c>
      <c r="G101" s="29">
        <v>26</v>
      </c>
      <c r="H101" s="29">
        <v>2</v>
      </c>
      <c r="I101" s="29">
        <v>494</v>
      </c>
      <c r="J101" s="29">
        <v>38</v>
      </c>
      <c r="K101" s="29">
        <v>367</v>
      </c>
      <c r="L101" s="29">
        <v>36</v>
      </c>
      <c r="M101" s="52">
        <f t="shared" si="4"/>
        <v>0.74291497975708498</v>
      </c>
      <c r="N101" s="52">
        <f t="shared" si="5"/>
        <v>0.94736842105263153</v>
      </c>
      <c r="O101" s="29">
        <v>23800</v>
      </c>
      <c r="P101" s="29">
        <v>1600</v>
      </c>
      <c r="Q101" s="29">
        <v>0</v>
      </c>
      <c r="R101" s="29">
        <v>0</v>
      </c>
      <c r="S101" s="50">
        <f t="shared" si="6"/>
        <v>0</v>
      </c>
      <c r="T101" s="50">
        <f t="shared" si="7"/>
        <v>0</v>
      </c>
    </row>
    <row r="102" spans="1:20" s="37" customFormat="1" ht="12" x14ac:dyDescent="0.2">
      <c r="A102" s="61" t="s">
        <v>349</v>
      </c>
      <c r="B102" s="61" t="s">
        <v>130</v>
      </c>
      <c r="C102" s="61" t="s">
        <v>194</v>
      </c>
      <c r="D102" s="61" t="s">
        <v>358</v>
      </c>
      <c r="E102" s="61" t="s">
        <v>139</v>
      </c>
      <c r="F102" s="61" t="s">
        <v>194</v>
      </c>
      <c r="G102" s="29">
        <v>3</v>
      </c>
      <c r="H102" s="63"/>
      <c r="I102" s="29">
        <v>57</v>
      </c>
      <c r="J102" s="63"/>
      <c r="K102" s="29">
        <v>44</v>
      </c>
      <c r="L102" s="63"/>
      <c r="M102" s="52">
        <f t="shared" si="4"/>
        <v>0.77192982456140347</v>
      </c>
      <c r="N102" s="52" t="e">
        <f t="shared" si="5"/>
        <v>#DIV/0!</v>
      </c>
      <c r="O102" s="29">
        <v>12000</v>
      </c>
      <c r="P102" s="63"/>
      <c r="Q102" s="29">
        <v>8765</v>
      </c>
      <c r="R102" s="63"/>
      <c r="S102" s="50">
        <f t="shared" si="6"/>
        <v>0.73041666666666671</v>
      </c>
      <c r="T102" s="50" t="e">
        <f t="shared" si="7"/>
        <v>#DIV/0!</v>
      </c>
    </row>
    <row r="103" spans="1:20" s="37" customFormat="1" ht="12" x14ac:dyDescent="0.2">
      <c r="A103" s="61" t="s">
        <v>349</v>
      </c>
      <c r="B103" s="61" t="s">
        <v>130</v>
      </c>
      <c r="C103" s="61" t="s">
        <v>194</v>
      </c>
      <c r="D103" s="61" t="s">
        <v>352</v>
      </c>
      <c r="E103" s="61" t="s">
        <v>133</v>
      </c>
      <c r="F103" s="61" t="s">
        <v>194</v>
      </c>
      <c r="G103" s="29">
        <v>3</v>
      </c>
      <c r="H103" s="63"/>
      <c r="I103" s="29">
        <v>57</v>
      </c>
      <c r="J103" s="63"/>
      <c r="K103" s="29">
        <v>46</v>
      </c>
      <c r="L103" s="63"/>
      <c r="M103" s="52">
        <f t="shared" si="4"/>
        <v>0.80701754385964908</v>
      </c>
      <c r="N103" s="52" t="e">
        <f t="shared" si="5"/>
        <v>#DIV/0!</v>
      </c>
      <c r="O103" s="29">
        <v>12000</v>
      </c>
      <c r="P103" s="63"/>
      <c r="Q103" s="29">
        <v>9540</v>
      </c>
      <c r="R103" s="63"/>
      <c r="S103" s="50">
        <f t="shared" si="6"/>
        <v>0.79500000000000004</v>
      </c>
      <c r="T103" s="50" t="e">
        <f t="shared" si="7"/>
        <v>#DIV/0!</v>
      </c>
    </row>
    <row r="104" spans="1:20" s="37" customFormat="1" ht="12" x14ac:dyDescent="0.2">
      <c r="A104" s="61" t="s">
        <v>349</v>
      </c>
      <c r="B104" s="61" t="s">
        <v>130</v>
      </c>
      <c r="C104" s="61" t="s">
        <v>194</v>
      </c>
      <c r="D104" s="61" t="s">
        <v>348</v>
      </c>
      <c r="E104" s="61" t="s">
        <v>129</v>
      </c>
      <c r="F104" s="61" t="s">
        <v>194</v>
      </c>
      <c r="G104" s="29">
        <v>12</v>
      </c>
      <c r="H104" s="63"/>
      <c r="I104" s="29">
        <v>109</v>
      </c>
      <c r="J104" s="63"/>
      <c r="K104" s="29">
        <v>22</v>
      </c>
      <c r="L104" s="63"/>
      <c r="M104" s="52">
        <f t="shared" si="4"/>
        <v>0.20183486238532111</v>
      </c>
      <c r="N104" s="52" t="e">
        <f t="shared" si="5"/>
        <v>#DIV/0!</v>
      </c>
      <c r="O104" s="29">
        <v>21540</v>
      </c>
      <c r="P104" s="63"/>
      <c r="Q104" s="29">
        <v>13925</v>
      </c>
      <c r="R104" s="63"/>
      <c r="S104" s="50">
        <f t="shared" si="6"/>
        <v>0.64647168059424331</v>
      </c>
      <c r="T104" s="50" t="e">
        <f t="shared" si="7"/>
        <v>#DIV/0!</v>
      </c>
    </row>
    <row r="105" spans="1:20" s="37" customFormat="1" ht="12" x14ac:dyDescent="0.2">
      <c r="A105" s="61" t="s">
        <v>349</v>
      </c>
      <c r="B105" s="61" t="s">
        <v>130</v>
      </c>
      <c r="C105" s="61" t="s">
        <v>194</v>
      </c>
      <c r="D105" s="61" t="s">
        <v>355</v>
      </c>
      <c r="E105" s="61" t="s">
        <v>136</v>
      </c>
      <c r="F105" s="61" t="s">
        <v>194</v>
      </c>
      <c r="G105" s="29">
        <v>19</v>
      </c>
      <c r="H105" s="63"/>
      <c r="I105" s="29">
        <v>361</v>
      </c>
      <c r="J105" s="63"/>
      <c r="K105" s="29">
        <v>185</v>
      </c>
      <c r="L105" s="63"/>
      <c r="M105" s="52">
        <f t="shared" si="4"/>
        <v>0.51246537396121883</v>
      </c>
      <c r="N105" s="52" t="e">
        <f t="shared" si="5"/>
        <v>#DIV/0!</v>
      </c>
      <c r="O105" s="29">
        <v>76000</v>
      </c>
      <c r="P105" s="63"/>
      <c r="Q105" s="29">
        <v>48845</v>
      </c>
      <c r="R105" s="63"/>
      <c r="S105" s="50">
        <f t="shared" si="6"/>
        <v>0.64269736842105263</v>
      </c>
      <c r="T105" s="50" t="e">
        <f t="shared" si="7"/>
        <v>#DIV/0!</v>
      </c>
    </row>
    <row r="106" spans="1:20" s="37" customFormat="1" ht="12" x14ac:dyDescent="0.2">
      <c r="A106" s="61" t="s">
        <v>349</v>
      </c>
      <c r="B106" s="61" t="s">
        <v>130</v>
      </c>
      <c r="C106" s="61" t="s">
        <v>194</v>
      </c>
      <c r="D106" s="61" t="s">
        <v>354</v>
      </c>
      <c r="E106" s="61" t="s">
        <v>135</v>
      </c>
      <c r="F106" s="61" t="s">
        <v>194</v>
      </c>
      <c r="G106" s="29">
        <v>4</v>
      </c>
      <c r="H106" s="63"/>
      <c r="I106" s="29">
        <v>56</v>
      </c>
      <c r="J106" s="63"/>
      <c r="K106" s="29">
        <v>27</v>
      </c>
      <c r="L106" s="63"/>
      <c r="M106" s="52">
        <f t="shared" si="4"/>
        <v>0.48214285714285715</v>
      </c>
      <c r="N106" s="52" t="e">
        <f t="shared" si="5"/>
        <v>#DIV/0!</v>
      </c>
      <c r="O106" s="29">
        <v>10690</v>
      </c>
      <c r="P106" s="63"/>
      <c r="Q106" s="29">
        <v>6480</v>
      </c>
      <c r="R106" s="63"/>
      <c r="S106" s="50">
        <f t="shared" si="6"/>
        <v>0.60617399438727781</v>
      </c>
      <c r="T106" s="50" t="e">
        <f t="shared" si="7"/>
        <v>#DIV/0!</v>
      </c>
    </row>
    <row r="107" spans="1:20" s="37" customFormat="1" ht="12" x14ac:dyDescent="0.2">
      <c r="A107" s="61" t="s">
        <v>228</v>
      </c>
      <c r="B107" s="61" t="s">
        <v>7</v>
      </c>
      <c r="C107" s="61" t="s">
        <v>194</v>
      </c>
      <c r="D107" s="61" t="s">
        <v>369</v>
      </c>
      <c r="E107" s="61" t="s">
        <v>150</v>
      </c>
      <c r="F107" s="61" t="s">
        <v>194</v>
      </c>
      <c r="G107" s="29">
        <v>102</v>
      </c>
      <c r="H107" s="29">
        <v>16</v>
      </c>
      <c r="I107" s="29">
        <v>19168</v>
      </c>
      <c r="J107" s="29">
        <v>3000</v>
      </c>
      <c r="K107" s="29">
        <v>15066</v>
      </c>
      <c r="L107" s="29">
        <v>2481</v>
      </c>
      <c r="M107" s="52">
        <f t="shared" si="4"/>
        <v>0.78599749582637735</v>
      </c>
      <c r="N107" s="52">
        <f t="shared" si="5"/>
        <v>0.82699999999999996</v>
      </c>
      <c r="O107" s="29">
        <v>0</v>
      </c>
      <c r="P107" s="29">
        <v>0</v>
      </c>
      <c r="Q107" s="29">
        <v>0</v>
      </c>
      <c r="R107" s="29">
        <v>0</v>
      </c>
      <c r="S107" s="50" t="e">
        <f t="shared" si="6"/>
        <v>#DIV/0!</v>
      </c>
      <c r="T107" s="50" t="e">
        <f t="shared" si="7"/>
        <v>#DIV/0!</v>
      </c>
    </row>
    <row r="108" spans="1:20" s="37" customFormat="1" ht="12" x14ac:dyDescent="0.2">
      <c r="A108" s="61" t="s">
        <v>228</v>
      </c>
      <c r="B108" s="61" t="s">
        <v>7</v>
      </c>
      <c r="C108" s="61" t="s">
        <v>194</v>
      </c>
      <c r="D108" s="61" t="s">
        <v>366</v>
      </c>
      <c r="E108" s="61" t="s">
        <v>147</v>
      </c>
      <c r="F108" s="61" t="s">
        <v>194</v>
      </c>
      <c r="G108" s="29">
        <v>1748</v>
      </c>
      <c r="H108" s="29">
        <v>139</v>
      </c>
      <c r="I108" s="29">
        <v>306707</v>
      </c>
      <c r="J108" s="29">
        <v>24732</v>
      </c>
      <c r="K108" s="29">
        <v>233852</v>
      </c>
      <c r="L108" s="29">
        <v>19495</v>
      </c>
      <c r="M108" s="52">
        <f t="shared" si="4"/>
        <v>0.76246058942247819</v>
      </c>
      <c r="N108" s="52">
        <f t="shared" si="5"/>
        <v>0.7882500404334466</v>
      </c>
      <c r="O108" s="29">
        <v>11516584</v>
      </c>
      <c r="P108" s="29">
        <v>869592</v>
      </c>
      <c r="Q108" s="29">
        <v>70395</v>
      </c>
      <c r="R108" s="29">
        <v>10278</v>
      </c>
      <c r="S108" s="50">
        <f t="shared" si="6"/>
        <v>6.1124896062929772E-3</v>
      </c>
      <c r="T108" s="50">
        <f t="shared" si="7"/>
        <v>1.1819335964452294E-2</v>
      </c>
    </row>
    <row r="109" spans="1:20" s="37" customFormat="1" ht="12" x14ac:dyDescent="0.2">
      <c r="A109" s="61" t="s">
        <v>228</v>
      </c>
      <c r="B109" s="61" t="s">
        <v>7</v>
      </c>
      <c r="C109" s="61" t="s">
        <v>194</v>
      </c>
      <c r="D109" s="61" t="s">
        <v>315</v>
      </c>
      <c r="E109" s="61" t="s">
        <v>96</v>
      </c>
      <c r="F109" s="61" t="s">
        <v>194</v>
      </c>
      <c r="G109" s="29">
        <v>3214</v>
      </c>
      <c r="H109" s="29">
        <v>228</v>
      </c>
      <c r="I109" s="29">
        <v>565660</v>
      </c>
      <c r="J109" s="29">
        <v>41166</v>
      </c>
      <c r="K109" s="29">
        <v>442307</v>
      </c>
      <c r="L109" s="29">
        <v>38317</v>
      </c>
      <c r="M109" s="52">
        <f t="shared" si="4"/>
        <v>0.78193084184846018</v>
      </c>
      <c r="N109" s="52">
        <f t="shared" si="5"/>
        <v>0.93079240149638054</v>
      </c>
      <c r="O109" s="29">
        <v>19121248</v>
      </c>
      <c r="P109" s="29">
        <v>1178620</v>
      </c>
      <c r="Q109" s="29">
        <v>43721</v>
      </c>
      <c r="R109" s="29">
        <v>5065</v>
      </c>
      <c r="S109" s="50">
        <f t="shared" si="6"/>
        <v>2.286513934655311E-3</v>
      </c>
      <c r="T109" s="50">
        <f t="shared" si="7"/>
        <v>4.2973986526615871E-3</v>
      </c>
    </row>
    <row r="110" spans="1:20" s="37" customFormat="1" ht="12" x14ac:dyDescent="0.2">
      <c r="A110" s="61" t="s">
        <v>228</v>
      </c>
      <c r="B110" s="61" t="s">
        <v>7</v>
      </c>
      <c r="C110" s="61" t="s">
        <v>194</v>
      </c>
      <c r="D110" s="61" t="s">
        <v>301</v>
      </c>
      <c r="E110" s="61" t="s">
        <v>80</v>
      </c>
      <c r="F110" s="61" t="s">
        <v>194</v>
      </c>
      <c r="G110" s="29">
        <v>980</v>
      </c>
      <c r="H110" s="29">
        <v>103</v>
      </c>
      <c r="I110" s="29">
        <v>166087</v>
      </c>
      <c r="J110" s="29">
        <v>17652</v>
      </c>
      <c r="K110" s="29">
        <v>110135</v>
      </c>
      <c r="L110" s="29">
        <v>9404</v>
      </c>
      <c r="M110" s="52">
        <f t="shared" si="4"/>
        <v>0.66311631855593756</v>
      </c>
      <c r="N110" s="52">
        <f t="shared" si="5"/>
        <v>0.5327441649671425</v>
      </c>
      <c r="O110" s="29">
        <v>8647678</v>
      </c>
      <c r="P110" s="29">
        <v>1047208</v>
      </c>
      <c r="Q110" s="29">
        <v>3757</v>
      </c>
      <c r="R110" s="29">
        <v>4513</v>
      </c>
      <c r="S110" s="50">
        <f t="shared" si="6"/>
        <v>4.3445188407801493E-4</v>
      </c>
      <c r="T110" s="50">
        <f t="shared" si="7"/>
        <v>4.3095545488575334E-3</v>
      </c>
    </row>
    <row r="111" spans="1:20" s="37" customFormat="1" ht="12" x14ac:dyDescent="0.2">
      <c r="A111" s="61" t="s">
        <v>228</v>
      </c>
      <c r="B111" s="61" t="s">
        <v>7</v>
      </c>
      <c r="C111" s="61" t="s">
        <v>194</v>
      </c>
      <c r="D111" s="61" t="s">
        <v>227</v>
      </c>
      <c r="E111" s="61" t="s">
        <v>6</v>
      </c>
      <c r="F111" s="61" t="s">
        <v>194</v>
      </c>
      <c r="G111" s="29">
        <v>4517</v>
      </c>
      <c r="H111" s="29">
        <v>329</v>
      </c>
      <c r="I111" s="29">
        <v>801028</v>
      </c>
      <c r="J111" s="29">
        <v>57976</v>
      </c>
      <c r="K111" s="29">
        <v>632582</v>
      </c>
      <c r="L111" s="29">
        <v>51768</v>
      </c>
      <c r="M111" s="52">
        <f t="shared" si="4"/>
        <v>0.7897127191558847</v>
      </c>
      <c r="N111" s="52">
        <f t="shared" si="5"/>
        <v>0.89292120877604531</v>
      </c>
      <c r="O111" s="29">
        <v>27915750</v>
      </c>
      <c r="P111" s="29">
        <v>1655184</v>
      </c>
      <c r="Q111" s="29">
        <v>211365</v>
      </c>
      <c r="R111" s="29">
        <v>12700</v>
      </c>
      <c r="S111" s="50">
        <f t="shared" si="6"/>
        <v>7.571532199564762E-3</v>
      </c>
      <c r="T111" s="50">
        <f t="shared" si="7"/>
        <v>7.6728629566259702E-3</v>
      </c>
    </row>
    <row r="112" spans="1:20" s="37" customFormat="1" ht="12" x14ac:dyDescent="0.2">
      <c r="A112" s="61" t="s">
        <v>228</v>
      </c>
      <c r="B112" s="61" t="s">
        <v>7</v>
      </c>
      <c r="C112" s="61" t="s">
        <v>194</v>
      </c>
      <c r="D112" s="61" t="s">
        <v>374</v>
      </c>
      <c r="E112" s="61" t="s">
        <v>156</v>
      </c>
      <c r="F112" s="61" t="s">
        <v>194</v>
      </c>
      <c r="G112" s="29">
        <v>250</v>
      </c>
      <c r="H112" s="29">
        <v>54</v>
      </c>
      <c r="I112" s="29">
        <v>46992</v>
      </c>
      <c r="J112" s="29">
        <v>10152</v>
      </c>
      <c r="K112" s="29">
        <v>40582</v>
      </c>
      <c r="L112" s="29">
        <v>9168</v>
      </c>
      <c r="M112" s="52">
        <f t="shared" si="4"/>
        <v>0.8635938032005448</v>
      </c>
      <c r="N112" s="52">
        <f t="shared" si="5"/>
        <v>0.90307328605200943</v>
      </c>
      <c r="O112" s="29">
        <v>0</v>
      </c>
      <c r="P112" s="29">
        <v>0</v>
      </c>
      <c r="Q112" s="29">
        <v>0</v>
      </c>
      <c r="R112" s="29">
        <v>0</v>
      </c>
      <c r="S112" s="50" t="e">
        <f t="shared" si="6"/>
        <v>#DIV/0!</v>
      </c>
      <c r="T112" s="50" t="e">
        <f t="shared" si="7"/>
        <v>#DIV/0!</v>
      </c>
    </row>
    <row r="113" spans="1:20" s="37" customFormat="1" ht="12" x14ac:dyDescent="0.2">
      <c r="A113" s="61" t="s">
        <v>228</v>
      </c>
      <c r="B113" s="61" t="s">
        <v>7</v>
      </c>
      <c r="C113" s="61" t="s">
        <v>194</v>
      </c>
      <c r="D113" s="61" t="s">
        <v>314</v>
      </c>
      <c r="E113" s="61" t="s">
        <v>126</v>
      </c>
      <c r="F113" s="61" t="s">
        <v>194</v>
      </c>
      <c r="G113" s="29">
        <v>191</v>
      </c>
      <c r="H113" s="29">
        <v>27</v>
      </c>
      <c r="I113" s="29">
        <v>35852</v>
      </c>
      <c r="J113" s="29">
        <v>5068</v>
      </c>
      <c r="K113" s="29">
        <v>28143</v>
      </c>
      <c r="L113" s="29">
        <v>4337</v>
      </c>
      <c r="M113" s="52">
        <f t="shared" si="4"/>
        <v>0.78497712819368515</v>
      </c>
      <c r="N113" s="52">
        <f t="shared" si="5"/>
        <v>0.85576164167324387</v>
      </c>
      <c r="O113" s="29">
        <v>0</v>
      </c>
      <c r="P113" s="29">
        <v>0</v>
      </c>
      <c r="Q113" s="29">
        <v>0</v>
      </c>
      <c r="R113" s="29">
        <v>0</v>
      </c>
      <c r="S113" s="50" t="e">
        <f t="shared" si="6"/>
        <v>#DIV/0!</v>
      </c>
      <c r="T113" s="50" t="e">
        <f t="shared" si="7"/>
        <v>#DIV/0!</v>
      </c>
    </row>
    <row r="114" spans="1:20" s="37" customFormat="1" ht="12" x14ac:dyDescent="0.2">
      <c r="A114" s="61" t="s">
        <v>228</v>
      </c>
      <c r="B114" s="61" t="s">
        <v>7</v>
      </c>
      <c r="C114" s="61" t="s">
        <v>194</v>
      </c>
      <c r="D114" s="61" t="s">
        <v>337</v>
      </c>
      <c r="E114" s="61" t="s">
        <v>117</v>
      </c>
      <c r="F114" s="61" t="s">
        <v>194</v>
      </c>
      <c r="G114" s="29">
        <v>1165</v>
      </c>
      <c r="H114" s="29">
        <v>127</v>
      </c>
      <c r="I114" s="29">
        <v>205040</v>
      </c>
      <c r="J114" s="29">
        <v>22400</v>
      </c>
      <c r="K114" s="29">
        <v>159830</v>
      </c>
      <c r="L114" s="29">
        <v>16159</v>
      </c>
      <c r="M114" s="52">
        <f t="shared" si="4"/>
        <v>0.77950643776824036</v>
      </c>
      <c r="N114" s="52">
        <f t="shared" si="5"/>
        <v>0.72138392857142852</v>
      </c>
      <c r="O114" s="29">
        <v>8995512</v>
      </c>
      <c r="P114" s="29">
        <v>1060705</v>
      </c>
      <c r="Q114" s="29">
        <v>3733</v>
      </c>
      <c r="R114" s="29">
        <v>1079</v>
      </c>
      <c r="S114" s="50">
        <f t="shared" si="6"/>
        <v>4.1498471682323361E-4</v>
      </c>
      <c r="T114" s="50">
        <f t="shared" si="7"/>
        <v>1.0172479624400753E-3</v>
      </c>
    </row>
    <row r="115" spans="1:20" s="37" customFormat="1" ht="12" x14ac:dyDescent="0.2">
      <c r="A115" s="61" t="s">
        <v>228</v>
      </c>
      <c r="B115" s="61" t="s">
        <v>7</v>
      </c>
      <c r="C115" s="61" t="s">
        <v>194</v>
      </c>
      <c r="D115" s="61" t="s">
        <v>290</v>
      </c>
      <c r="E115" s="61" t="s">
        <v>70</v>
      </c>
      <c r="F115" s="61" t="s">
        <v>194</v>
      </c>
      <c r="G115" s="29">
        <v>35</v>
      </c>
      <c r="H115" s="63"/>
      <c r="I115" s="29">
        <v>5788</v>
      </c>
      <c r="J115" s="63"/>
      <c r="K115" s="29">
        <v>3665</v>
      </c>
      <c r="L115" s="63"/>
      <c r="M115" s="52">
        <f t="shared" si="4"/>
        <v>0.6332066344160332</v>
      </c>
      <c r="N115" s="52" t="e">
        <f t="shared" si="5"/>
        <v>#DIV/0!</v>
      </c>
      <c r="O115" s="29">
        <v>519631</v>
      </c>
      <c r="P115" s="63"/>
      <c r="Q115" s="29">
        <v>19128</v>
      </c>
      <c r="R115" s="63"/>
      <c r="S115" s="50">
        <f t="shared" si="6"/>
        <v>3.681073684980303E-2</v>
      </c>
      <c r="T115" s="50" t="e">
        <f t="shared" si="7"/>
        <v>#DIV/0!</v>
      </c>
    </row>
    <row r="116" spans="1:20" s="37" customFormat="1" ht="12" x14ac:dyDescent="0.2">
      <c r="A116" s="61" t="s">
        <v>228</v>
      </c>
      <c r="B116" s="61" t="s">
        <v>7</v>
      </c>
      <c r="C116" s="61" t="s">
        <v>194</v>
      </c>
      <c r="D116" s="61" t="s">
        <v>372</v>
      </c>
      <c r="E116" s="61" t="s">
        <v>154</v>
      </c>
      <c r="F116" s="61" t="s">
        <v>194</v>
      </c>
      <c r="G116" s="29">
        <v>1</v>
      </c>
      <c r="H116" s="63"/>
      <c r="I116" s="29">
        <v>186</v>
      </c>
      <c r="J116" s="63"/>
      <c r="K116" s="29">
        <v>177</v>
      </c>
      <c r="L116" s="63"/>
      <c r="M116" s="52">
        <f t="shared" si="4"/>
        <v>0.95161290322580649</v>
      </c>
      <c r="N116" s="52" t="e">
        <f t="shared" si="5"/>
        <v>#DIV/0!</v>
      </c>
      <c r="O116" s="29">
        <v>0</v>
      </c>
      <c r="P116" s="63"/>
      <c r="Q116" s="29">
        <v>0</v>
      </c>
      <c r="R116" s="63"/>
      <c r="S116" s="50" t="e">
        <f t="shared" si="6"/>
        <v>#DIV/0!</v>
      </c>
      <c r="T116" s="50" t="e">
        <f t="shared" si="7"/>
        <v>#DIV/0!</v>
      </c>
    </row>
    <row r="117" spans="1:20" s="37" customFormat="1" ht="12" x14ac:dyDescent="0.2">
      <c r="A117" s="61" t="s">
        <v>228</v>
      </c>
      <c r="B117" s="61" t="s">
        <v>7</v>
      </c>
      <c r="C117" s="61" t="s">
        <v>194</v>
      </c>
      <c r="D117" s="61" t="s">
        <v>362</v>
      </c>
      <c r="E117" s="61" t="s">
        <v>143</v>
      </c>
      <c r="F117" s="61" t="s">
        <v>194</v>
      </c>
      <c r="G117" s="29">
        <v>21</v>
      </c>
      <c r="H117" s="29">
        <v>1</v>
      </c>
      <c r="I117" s="29">
        <v>1020</v>
      </c>
      <c r="J117" s="29">
        <v>50</v>
      </c>
      <c r="K117" s="29">
        <v>778</v>
      </c>
      <c r="L117" s="29">
        <v>31</v>
      </c>
      <c r="M117" s="52">
        <f t="shared" si="4"/>
        <v>0.76274509803921564</v>
      </c>
      <c r="N117" s="52">
        <f t="shared" si="5"/>
        <v>0.62</v>
      </c>
      <c r="O117" s="29">
        <v>29700</v>
      </c>
      <c r="P117" s="29">
        <v>1200</v>
      </c>
      <c r="Q117" s="29">
        <v>0</v>
      </c>
      <c r="R117" s="29">
        <v>0</v>
      </c>
      <c r="S117" s="50">
        <f t="shared" si="6"/>
        <v>0</v>
      </c>
      <c r="T117" s="50">
        <f t="shared" si="7"/>
        <v>0</v>
      </c>
    </row>
    <row r="118" spans="1:20" s="37" customFormat="1" ht="12" x14ac:dyDescent="0.2">
      <c r="A118" s="61" t="s">
        <v>228</v>
      </c>
      <c r="B118" s="61" t="s">
        <v>7</v>
      </c>
      <c r="C118" s="61" t="s">
        <v>194</v>
      </c>
      <c r="D118" s="61" t="s">
        <v>298</v>
      </c>
      <c r="E118" s="61" t="s">
        <v>77</v>
      </c>
      <c r="F118" s="61" t="s">
        <v>194</v>
      </c>
      <c r="G118" s="29">
        <v>293</v>
      </c>
      <c r="H118" s="29">
        <v>36</v>
      </c>
      <c r="I118" s="29">
        <v>53628</v>
      </c>
      <c r="J118" s="29">
        <v>6744</v>
      </c>
      <c r="K118" s="29">
        <v>37709</v>
      </c>
      <c r="L118" s="29">
        <v>4735</v>
      </c>
      <c r="M118" s="52">
        <f t="shared" si="4"/>
        <v>0.70315879764302225</v>
      </c>
      <c r="N118" s="52">
        <f t="shared" si="5"/>
        <v>0.70210557532621587</v>
      </c>
      <c r="O118" s="29">
        <v>0</v>
      </c>
      <c r="P118" s="29">
        <v>0</v>
      </c>
      <c r="Q118" s="29">
        <v>0</v>
      </c>
      <c r="R118" s="29">
        <v>0</v>
      </c>
      <c r="S118" s="50" t="e">
        <f t="shared" si="6"/>
        <v>#DIV/0!</v>
      </c>
      <c r="T118" s="50" t="e">
        <f t="shared" si="7"/>
        <v>#DIV/0!</v>
      </c>
    </row>
    <row r="119" spans="1:20" s="37" customFormat="1" ht="12" x14ac:dyDescent="0.2">
      <c r="A119" s="61" t="s">
        <v>228</v>
      </c>
      <c r="B119" s="61" t="s">
        <v>7</v>
      </c>
      <c r="C119" s="61" t="s">
        <v>194</v>
      </c>
      <c r="D119" s="61" t="s">
        <v>224</v>
      </c>
      <c r="E119" s="61" t="s">
        <v>3</v>
      </c>
      <c r="F119" s="61" t="s">
        <v>194</v>
      </c>
      <c r="G119" s="29">
        <v>14031</v>
      </c>
      <c r="H119" s="29">
        <v>1247</v>
      </c>
      <c r="I119" s="29">
        <v>2385102</v>
      </c>
      <c r="J119" s="29">
        <v>213690</v>
      </c>
      <c r="K119" s="29">
        <v>1895122</v>
      </c>
      <c r="L119" s="29">
        <v>150404</v>
      </c>
      <c r="M119" s="52">
        <f t="shared" si="4"/>
        <v>0.79456643782949321</v>
      </c>
      <c r="N119" s="52">
        <f t="shared" si="5"/>
        <v>0.70384201413262204</v>
      </c>
      <c r="O119" s="29">
        <v>112864608</v>
      </c>
      <c r="P119" s="29">
        <v>9635344</v>
      </c>
      <c r="Q119" s="29">
        <v>8509793</v>
      </c>
      <c r="R119" s="29">
        <v>587595</v>
      </c>
      <c r="S119" s="50">
        <f t="shared" si="6"/>
        <v>7.5398241758833737E-2</v>
      </c>
      <c r="T119" s="50">
        <f t="shared" si="7"/>
        <v>6.0983292345348543E-2</v>
      </c>
    </row>
    <row r="120" spans="1:20" s="37" customFormat="1" ht="12" x14ac:dyDescent="0.2">
      <c r="A120" s="61" t="s">
        <v>228</v>
      </c>
      <c r="B120" s="61" t="s">
        <v>7</v>
      </c>
      <c r="C120" s="61" t="s">
        <v>194</v>
      </c>
      <c r="D120" s="61" t="s">
        <v>364</v>
      </c>
      <c r="E120" s="61" t="s">
        <v>145</v>
      </c>
      <c r="F120" s="61" t="s">
        <v>194</v>
      </c>
      <c r="G120" s="29">
        <v>17</v>
      </c>
      <c r="H120" s="63"/>
      <c r="I120" s="29">
        <v>825</v>
      </c>
      <c r="J120" s="63"/>
      <c r="K120" s="29">
        <v>658</v>
      </c>
      <c r="L120" s="63"/>
      <c r="M120" s="52">
        <f t="shared" si="4"/>
        <v>0.7975757575757576</v>
      </c>
      <c r="N120" s="52" t="e">
        <f t="shared" si="5"/>
        <v>#DIV/0!</v>
      </c>
      <c r="O120" s="29">
        <v>26000</v>
      </c>
      <c r="P120" s="63"/>
      <c r="Q120" s="29">
        <v>0</v>
      </c>
      <c r="R120" s="63"/>
      <c r="S120" s="50">
        <f t="shared" si="6"/>
        <v>0</v>
      </c>
      <c r="T120" s="50" t="e">
        <f t="shared" si="7"/>
        <v>#DIV/0!</v>
      </c>
    </row>
    <row r="121" spans="1:20" s="37" customFormat="1" ht="12" x14ac:dyDescent="0.2">
      <c r="A121" s="61" t="s">
        <v>228</v>
      </c>
      <c r="B121" s="61" t="s">
        <v>7</v>
      </c>
      <c r="C121" s="61" t="s">
        <v>194</v>
      </c>
      <c r="D121" s="61" t="s">
        <v>375</v>
      </c>
      <c r="E121" s="61" t="s">
        <v>157</v>
      </c>
      <c r="F121" s="61" t="s">
        <v>194</v>
      </c>
      <c r="G121" s="29">
        <v>202</v>
      </c>
      <c r="H121" s="29">
        <v>22</v>
      </c>
      <c r="I121" s="29">
        <v>36814</v>
      </c>
      <c r="J121" s="29">
        <v>4040</v>
      </c>
      <c r="K121" s="29">
        <v>29116</v>
      </c>
      <c r="L121" s="29">
        <v>3422</v>
      </c>
      <c r="M121" s="52">
        <f t="shared" si="4"/>
        <v>0.79089476829467054</v>
      </c>
      <c r="N121" s="52">
        <f t="shared" si="5"/>
        <v>0.847029702970297</v>
      </c>
      <c r="O121" s="29">
        <v>395418</v>
      </c>
      <c r="P121" s="29">
        <v>58041</v>
      </c>
      <c r="Q121" s="29">
        <v>769</v>
      </c>
      <c r="R121" s="29">
        <v>10</v>
      </c>
      <c r="S121" s="50">
        <f t="shared" si="6"/>
        <v>1.9447774254080492E-3</v>
      </c>
      <c r="T121" s="50">
        <f t="shared" si="7"/>
        <v>1.722920004824176E-4</v>
      </c>
    </row>
    <row r="122" spans="1:20" s="37" customFormat="1" ht="12" x14ac:dyDescent="0.2">
      <c r="A122" s="61" t="s">
        <v>228</v>
      </c>
      <c r="B122" s="61" t="s">
        <v>7</v>
      </c>
      <c r="C122" s="61" t="s">
        <v>194</v>
      </c>
      <c r="D122" s="61" t="s">
        <v>226</v>
      </c>
      <c r="E122" s="61" t="s">
        <v>5</v>
      </c>
      <c r="F122" s="61" t="s">
        <v>194</v>
      </c>
      <c r="G122" s="29">
        <v>3354</v>
      </c>
      <c r="H122" s="29">
        <v>283</v>
      </c>
      <c r="I122" s="29">
        <v>577844</v>
      </c>
      <c r="J122" s="29">
        <v>48280</v>
      </c>
      <c r="K122" s="29">
        <v>440302</v>
      </c>
      <c r="L122" s="29">
        <v>35308</v>
      </c>
      <c r="M122" s="52">
        <f t="shared" si="4"/>
        <v>0.76197381992371649</v>
      </c>
      <c r="N122" s="52">
        <f t="shared" si="5"/>
        <v>0.73131731565865787</v>
      </c>
      <c r="O122" s="29">
        <v>31628571</v>
      </c>
      <c r="P122" s="29">
        <v>2703756</v>
      </c>
      <c r="Q122" s="29">
        <v>113805</v>
      </c>
      <c r="R122" s="29">
        <v>100201</v>
      </c>
      <c r="S122" s="50">
        <f t="shared" si="6"/>
        <v>3.5981707804630188E-3</v>
      </c>
      <c r="T122" s="50">
        <f t="shared" si="7"/>
        <v>3.7059927005247517E-2</v>
      </c>
    </row>
    <row r="123" spans="1:20" s="37" customFormat="1" ht="12" x14ac:dyDescent="0.2">
      <c r="A123" s="61" t="s">
        <v>228</v>
      </c>
      <c r="B123" s="61" t="s">
        <v>7</v>
      </c>
      <c r="C123" s="61" t="s">
        <v>194</v>
      </c>
      <c r="D123" s="61" t="s">
        <v>222</v>
      </c>
      <c r="E123" s="61" t="s">
        <v>1</v>
      </c>
      <c r="F123" s="61" t="s">
        <v>194</v>
      </c>
      <c r="G123" s="29">
        <v>2054</v>
      </c>
      <c r="H123" s="29">
        <v>124</v>
      </c>
      <c r="I123" s="29">
        <v>351386</v>
      </c>
      <c r="J123" s="29">
        <v>21302</v>
      </c>
      <c r="K123" s="29">
        <v>273638</v>
      </c>
      <c r="L123" s="29">
        <v>17249</v>
      </c>
      <c r="M123" s="52">
        <f t="shared" si="4"/>
        <v>0.77873905050286585</v>
      </c>
      <c r="N123" s="52">
        <f t="shared" si="5"/>
        <v>0.80973617500704165</v>
      </c>
      <c r="O123" s="29">
        <v>20443929</v>
      </c>
      <c r="P123" s="29">
        <v>1173182</v>
      </c>
      <c r="Q123" s="29">
        <v>264750</v>
      </c>
      <c r="R123" s="29">
        <v>16376</v>
      </c>
      <c r="S123" s="50">
        <f t="shared" si="6"/>
        <v>1.2950054757087055E-2</v>
      </c>
      <c r="T123" s="50">
        <f t="shared" si="7"/>
        <v>1.3958618526366753E-2</v>
      </c>
    </row>
    <row r="124" spans="1:20" s="37" customFormat="1" ht="12" x14ac:dyDescent="0.2">
      <c r="A124" s="61" t="s">
        <v>228</v>
      </c>
      <c r="B124" s="61" t="s">
        <v>7</v>
      </c>
      <c r="C124" s="61" t="s">
        <v>194</v>
      </c>
      <c r="D124" s="61" t="s">
        <v>300</v>
      </c>
      <c r="E124" s="61" t="s">
        <v>79</v>
      </c>
      <c r="F124" s="61" t="s">
        <v>194</v>
      </c>
      <c r="G124" s="29">
        <v>2137</v>
      </c>
      <c r="H124" s="29">
        <v>140</v>
      </c>
      <c r="I124" s="29">
        <v>382938</v>
      </c>
      <c r="J124" s="29">
        <v>24896</v>
      </c>
      <c r="K124" s="29">
        <v>319572</v>
      </c>
      <c r="L124" s="29">
        <v>22568</v>
      </c>
      <c r="M124" s="52">
        <f t="shared" si="4"/>
        <v>0.83452673800980837</v>
      </c>
      <c r="N124" s="52">
        <f t="shared" si="5"/>
        <v>0.90649100257069404</v>
      </c>
      <c r="O124" s="29">
        <v>13825601</v>
      </c>
      <c r="P124" s="29">
        <v>1033721</v>
      </c>
      <c r="Q124" s="29">
        <v>3011465</v>
      </c>
      <c r="R124" s="29">
        <v>233003</v>
      </c>
      <c r="S124" s="50">
        <f t="shared" si="6"/>
        <v>0.21781801745906018</v>
      </c>
      <c r="T124" s="50">
        <f t="shared" si="7"/>
        <v>0.22540221200884958</v>
      </c>
    </row>
    <row r="125" spans="1:20" s="37" customFormat="1" ht="12" x14ac:dyDescent="0.2">
      <c r="A125" s="61" t="s">
        <v>228</v>
      </c>
      <c r="B125" s="61" t="s">
        <v>7</v>
      </c>
      <c r="C125" s="61" t="s">
        <v>194</v>
      </c>
      <c r="D125" s="61" t="s">
        <v>229</v>
      </c>
      <c r="E125" s="61" t="s">
        <v>8</v>
      </c>
      <c r="F125" s="61" t="s">
        <v>194</v>
      </c>
      <c r="G125" s="29">
        <v>1367</v>
      </c>
      <c r="H125" s="29">
        <v>141</v>
      </c>
      <c r="I125" s="29">
        <v>192247</v>
      </c>
      <c r="J125" s="29">
        <v>24354</v>
      </c>
      <c r="K125" s="29">
        <v>134171</v>
      </c>
      <c r="L125" s="29">
        <v>14885</v>
      </c>
      <c r="M125" s="52">
        <f t="shared" si="4"/>
        <v>0.69790946022564726</v>
      </c>
      <c r="N125" s="52">
        <f t="shared" si="5"/>
        <v>0.61119323314445262</v>
      </c>
      <c r="O125" s="29">
        <v>8764627</v>
      </c>
      <c r="P125" s="29">
        <v>1052193</v>
      </c>
      <c r="Q125" s="29">
        <v>1482</v>
      </c>
      <c r="R125" s="29">
        <v>310</v>
      </c>
      <c r="S125" s="50">
        <f t="shared" si="6"/>
        <v>1.6908877012107874E-4</v>
      </c>
      <c r="T125" s="50">
        <f t="shared" si="7"/>
        <v>2.9462275457069187E-4</v>
      </c>
    </row>
    <row r="126" spans="1:20" s="37" customFormat="1" ht="12" x14ac:dyDescent="0.2">
      <c r="A126" s="61" t="s">
        <v>224</v>
      </c>
      <c r="B126" s="61" t="s">
        <v>3</v>
      </c>
      <c r="C126" s="61" t="s">
        <v>194</v>
      </c>
      <c r="D126" s="61" t="s">
        <v>391</v>
      </c>
      <c r="E126" s="61" t="s">
        <v>168</v>
      </c>
      <c r="F126" s="61" t="s">
        <v>194</v>
      </c>
      <c r="G126" s="29">
        <v>141</v>
      </c>
      <c r="H126" s="29">
        <v>8</v>
      </c>
      <c r="I126" s="29">
        <v>5411</v>
      </c>
      <c r="J126" s="29">
        <v>360</v>
      </c>
      <c r="K126" s="29">
        <v>4320</v>
      </c>
      <c r="L126" s="29">
        <v>293</v>
      </c>
      <c r="M126" s="52">
        <f t="shared" si="4"/>
        <v>0.79837368323784885</v>
      </c>
      <c r="N126" s="52">
        <f t="shared" si="5"/>
        <v>0.81388888888888888</v>
      </c>
      <c r="O126" s="29">
        <v>186300</v>
      </c>
      <c r="P126" s="29">
        <v>12000</v>
      </c>
      <c r="Q126" s="29">
        <v>0</v>
      </c>
      <c r="R126" s="29">
        <v>0</v>
      </c>
      <c r="S126" s="50">
        <f t="shared" si="6"/>
        <v>0</v>
      </c>
      <c r="T126" s="50">
        <f t="shared" si="7"/>
        <v>0</v>
      </c>
    </row>
    <row r="127" spans="1:20" s="37" customFormat="1" ht="12" x14ac:dyDescent="0.2">
      <c r="A127" s="61" t="s">
        <v>224</v>
      </c>
      <c r="B127" s="61" t="s">
        <v>3</v>
      </c>
      <c r="C127" s="61" t="s">
        <v>194</v>
      </c>
      <c r="D127" s="61" t="s">
        <v>384</v>
      </c>
      <c r="E127" s="61" t="s">
        <v>164</v>
      </c>
      <c r="F127" s="61" t="s">
        <v>194</v>
      </c>
      <c r="G127" s="29">
        <v>267</v>
      </c>
      <c r="H127" s="29">
        <v>23</v>
      </c>
      <c r="I127" s="29">
        <v>10501</v>
      </c>
      <c r="J127" s="29">
        <v>866</v>
      </c>
      <c r="K127" s="29">
        <v>9501</v>
      </c>
      <c r="L127" s="29">
        <v>740</v>
      </c>
      <c r="M127" s="52">
        <f t="shared" si="4"/>
        <v>0.90477097419293395</v>
      </c>
      <c r="N127" s="52">
        <f t="shared" si="5"/>
        <v>0.85450346420323331</v>
      </c>
      <c r="O127" s="29">
        <v>409100</v>
      </c>
      <c r="P127" s="29">
        <v>37900</v>
      </c>
      <c r="Q127" s="29">
        <v>0</v>
      </c>
      <c r="R127" s="29">
        <v>0</v>
      </c>
      <c r="S127" s="50">
        <f t="shared" si="6"/>
        <v>0</v>
      </c>
      <c r="T127" s="50">
        <f t="shared" si="7"/>
        <v>0</v>
      </c>
    </row>
    <row r="128" spans="1:20" s="37" customFormat="1" ht="12" x14ac:dyDescent="0.2">
      <c r="A128" s="61" t="s">
        <v>224</v>
      </c>
      <c r="B128" s="61" t="s">
        <v>3</v>
      </c>
      <c r="C128" s="61" t="s">
        <v>194</v>
      </c>
      <c r="D128" s="61" t="s">
        <v>314</v>
      </c>
      <c r="E128" s="61" t="s">
        <v>126</v>
      </c>
      <c r="F128" s="61" t="s">
        <v>194</v>
      </c>
      <c r="G128" s="29">
        <v>330</v>
      </c>
      <c r="H128" s="29">
        <v>31</v>
      </c>
      <c r="I128" s="29">
        <v>45159</v>
      </c>
      <c r="J128" s="29">
        <v>4756</v>
      </c>
      <c r="K128" s="29">
        <v>22473</v>
      </c>
      <c r="L128" s="29">
        <v>1439</v>
      </c>
      <c r="M128" s="52">
        <f t="shared" si="4"/>
        <v>0.49764166611306715</v>
      </c>
      <c r="N128" s="52">
        <f t="shared" si="5"/>
        <v>0.30256518082422201</v>
      </c>
      <c r="O128" s="29">
        <v>1158449</v>
      </c>
      <c r="P128" s="29">
        <v>133494</v>
      </c>
      <c r="Q128" s="29">
        <v>59</v>
      </c>
      <c r="R128" s="29">
        <v>0</v>
      </c>
      <c r="S128" s="50">
        <f t="shared" si="6"/>
        <v>5.0930166110031602E-5</v>
      </c>
      <c r="T128" s="50">
        <f t="shared" si="7"/>
        <v>0</v>
      </c>
    </row>
    <row r="129" spans="1:20" s="37" customFormat="1" ht="12" x14ac:dyDescent="0.2">
      <c r="A129" s="61" t="s">
        <v>224</v>
      </c>
      <c r="B129" s="61" t="s">
        <v>3</v>
      </c>
      <c r="C129" s="61" t="s">
        <v>194</v>
      </c>
      <c r="D129" s="61" t="s">
        <v>383</v>
      </c>
      <c r="E129" s="61" t="s">
        <v>163</v>
      </c>
      <c r="F129" s="61" t="s">
        <v>194</v>
      </c>
      <c r="G129" s="29">
        <v>207</v>
      </c>
      <c r="H129" s="29">
        <v>21</v>
      </c>
      <c r="I129" s="29">
        <v>8628</v>
      </c>
      <c r="J129" s="29">
        <v>817</v>
      </c>
      <c r="K129" s="29">
        <v>7666</v>
      </c>
      <c r="L129" s="29">
        <v>719</v>
      </c>
      <c r="M129" s="52">
        <f t="shared" si="4"/>
        <v>0.88850254983773758</v>
      </c>
      <c r="N129" s="52">
        <f t="shared" si="5"/>
        <v>0.88004895960832308</v>
      </c>
      <c r="O129" s="29">
        <v>308000</v>
      </c>
      <c r="P129" s="29">
        <v>29400</v>
      </c>
      <c r="Q129" s="29">
        <v>10812</v>
      </c>
      <c r="R129" s="29">
        <v>2297</v>
      </c>
      <c r="S129" s="50">
        <f t="shared" si="6"/>
        <v>3.5103896103896103E-2</v>
      </c>
      <c r="T129" s="50">
        <f t="shared" si="7"/>
        <v>7.8129251700680274E-2</v>
      </c>
    </row>
    <row r="130" spans="1:20" s="37" customFormat="1" ht="12" x14ac:dyDescent="0.2">
      <c r="A130" s="61" t="s">
        <v>224</v>
      </c>
      <c r="B130" s="61" t="s">
        <v>3</v>
      </c>
      <c r="C130" s="61" t="s">
        <v>194</v>
      </c>
      <c r="D130" s="61" t="s">
        <v>376</v>
      </c>
      <c r="E130" s="61" t="s">
        <v>158</v>
      </c>
      <c r="F130" s="61" t="s">
        <v>194</v>
      </c>
      <c r="G130" s="29">
        <v>363</v>
      </c>
      <c r="H130" s="29">
        <v>37</v>
      </c>
      <c r="I130" s="29">
        <v>16862</v>
      </c>
      <c r="J130" s="29">
        <v>1717</v>
      </c>
      <c r="K130" s="29">
        <v>15907</v>
      </c>
      <c r="L130" s="29">
        <v>1537</v>
      </c>
      <c r="M130" s="52">
        <f t="shared" si="4"/>
        <v>0.94336377653896331</v>
      </c>
      <c r="N130" s="52">
        <f t="shared" si="5"/>
        <v>0.89516598718695395</v>
      </c>
      <c r="O130" s="29">
        <v>549900</v>
      </c>
      <c r="P130" s="29">
        <v>58500</v>
      </c>
      <c r="Q130" s="29">
        <v>58858</v>
      </c>
      <c r="R130" s="29">
        <v>2935</v>
      </c>
      <c r="S130" s="50">
        <f t="shared" si="6"/>
        <v>0.10703400618294236</v>
      </c>
      <c r="T130" s="50">
        <f t="shared" si="7"/>
        <v>5.0170940170940169E-2</v>
      </c>
    </row>
    <row r="131" spans="1:20" s="37" customFormat="1" ht="12" x14ac:dyDescent="0.2">
      <c r="A131" s="61" t="s">
        <v>224</v>
      </c>
      <c r="B131" s="61" t="s">
        <v>3</v>
      </c>
      <c r="C131" s="61" t="s">
        <v>194</v>
      </c>
      <c r="D131" s="61" t="s">
        <v>337</v>
      </c>
      <c r="E131" s="61" t="s">
        <v>117</v>
      </c>
      <c r="F131" s="61" t="s">
        <v>194</v>
      </c>
      <c r="G131" s="29">
        <v>3923</v>
      </c>
      <c r="H131" s="29">
        <v>391</v>
      </c>
      <c r="I131" s="29">
        <v>671848</v>
      </c>
      <c r="J131" s="29">
        <v>65642</v>
      </c>
      <c r="K131" s="29">
        <v>552298</v>
      </c>
      <c r="L131" s="29">
        <v>50612</v>
      </c>
      <c r="M131" s="52">
        <f t="shared" si="4"/>
        <v>0.82205796549219468</v>
      </c>
      <c r="N131" s="52">
        <f t="shared" si="5"/>
        <v>0.77103074251241588</v>
      </c>
      <c r="O131" s="29">
        <v>24013066</v>
      </c>
      <c r="P131" s="29">
        <v>2056479</v>
      </c>
      <c r="Q131" s="29">
        <v>1998046</v>
      </c>
      <c r="R131" s="29">
        <v>139445</v>
      </c>
      <c r="S131" s="50">
        <f t="shared" si="6"/>
        <v>8.3206617597269758E-2</v>
      </c>
      <c r="T131" s="50">
        <f t="shared" si="7"/>
        <v>6.7807645981310768E-2</v>
      </c>
    </row>
    <row r="132" spans="1:20" s="37" customFormat="1" ht="12" x14ac:dyDescent="0.2">
      <c r="A132" s="61" t="s">
        <v>224</v>
      </c>
      <c r="B132" s="61" t="s">
        <v>3</v>
      </c>
      <c r="C132" s="61" t="s">
        <v>194</v>
      </c>
      <c r="D132" s="61" t="s">
        <v>298</v>
      </c>
      <c r="E132" s="61" t="s">
        <v>77</v>
      </c>
      <c r="F132" s="61" t="s">
        <v>194</v>
      </c>
      <c r="G132" s="29">
        <v>1749</v>
      </c>
      <c r="H132" s="29">
        <v>172</v>
      </c>
      <c r="I132" s="29">
        <v>289363</v>
      </c>
      <c r="J132" s="29">
        <v>29800</v>
      </c>
      <c r="K132" s="29">
        <v>204335</v>
      </c>
      <c r="L132" s="29">
        <v>17503</v>
      </c>
      <c r="M132" s="52">
        <f t="shared" si="4"/>
        <v>0.70615455327737131</v>
      </c>
      <c r="N132" s="52">
        <f t="shared" si="5"/>
        <v>0.58734899328859058</v>
      </c>
      <c r="O132" s="29">
        <v>11433824</v>
      </c>
      <c r="P132" s="29">
        <v>1120829</v>
      </c>
      <c r="Q132" s="29">
        <v>3082</v>
      </c>
      <c r="R132" s="29">
        <v>0</v>
      </c>
      <c r="S132" s="50">
        <f t="shared" si="6"/>
        <v>2.695511143078641E-4</v>
      </c>
      <c r="T132" s="50">
        <f t="shared" si="7"/>
        <v>0</v>
      </c>
    </row>
    <row r="133" spans="1:20" s="37" customFormat="1" ht="12" x14ac:dyDescent="0.2">
      <c r="A133" s="61" t="s">
        <v>224</v>
      </c>
      <c r="B133" s="61" t="s">
        <v>3</v>
      </c>
      <c r="C133" s="61" t="s">
        <v>194</v>
      </c>
      <c r="D133" s="61" t="s">
        <v>301</v>
      </c>
      <c r="E133" s="61" t="s">
        <v>80</v>
      </c>
      <c r="F133" s="61" t="s">
        <v>194</v>
      </c>
      <c r="G133" s="29">
        <v>5167</v>
      </c>
      <c r="H133" s="29">
        <v>500</v>
      </c>
      <c r="I133" s="29">
        <v>877945</v>
      </c>
      <c r="J133" s="29">
        <v>86866</v>
      </c>
      <c r="K133" s="29">
        <v>720165</v>
      </c>
      <c r="L133" s="29">
        <v>50551</v>
      </c>
      <c r="M133" s="52">
        <f t="shared" si="4"/>
        <v>0.82028486978113668</v>
      </c>
      <c r="N133" s="52">
        <f t="shared" si="5"/>
        <v>0.58194230193631569</v>
      </c>
      <c r="O133" s="29">
        <v>38210376</v>
      </c>
      <c r="P133" s="29">
        <v>3906187</v>
      </c>
      <c r="Q133" s="29">
        <v>1714726</v>
      </c>
      <c r="R133" s="29">
        <v>128141</v>
      </c>
      <c r="S133" s="50">
        <f t="shared" si="6"/>
        <v>4.4875925847994796E-2</v>
      </c>
      <c r="T133" s="50">
        <f t="shared" si="7"/>
        <v>3.2804625072993178E-2</v>
      </c>
    </row>
    <row r="134" spans="1:20" s="37" customFormat="1" ht="12" x14ac:dyDescent="0.2">
      <c r="A134" s="61" t="s">
        <v>224</v>
      </c>
      <c r="B134" s="61" t="s">
        <v>3</v>
      </c>
      <c r="C134" s="61" t="s">
        <v>194</v>
      </c>
      <c r="D134" s="61" t="s">
        <v>226</v>
      </c>
      <c r="E134" s="61" t="s">
        <v>5</v>
      </c>
      <c r="F134" s="61" t="s">
        <v>194</v>
      </c>
      <c r="G134" s="29">
        <v>10966</v>
      </c>
      <c r="H134" s="29">
        <v>932</v>
      </c>
      <c r="I134" s="29">
        <v>1810453</v>
      </c>
      <c r="J134" s="29">
        <v>157282</v>
      </c>
      <c r="K134" s="29">
        <v>1408228</v>
      </c>
      <c r="L134" s="29">
        <v>94350</v>
      </c>
      <c r="M134" s="52">
        <f t="shared" si="4"/>
        <v>0.7778318465047146</v>
      </c>
      <c r="N134" s="52">
        <f t="shared" si="5"/>
        <v>0.59987792627255498</v>
      </c>
      <c r="O134" s="29">
        <v>100796794</v>
      </c>
      <c r="P134" s="29">
        <v>8397377</v>
      </c>
      <c r="Q134" s="29">
        <v>7925547</v>
      </c>
      <c r="R134" s="29">
        <v>426856</v>
      </c>
      <c r="S134" s="50">
        <f t="shared" si="6"/>
        <v>7.8628959171062524E-2</v>
      </c>
      <c r="T134" s="50">
        <f t="shared" si="7"/>
        <v>5.0832063393128589E-2</v>
      </c>
    </row>
    <row r="135" spans="1:20" s="37" customFormat="1" ht="12" x14ac:dyDescent="0.2">
      <c r="A135" s="61" t="s">
        <v>224</v>
      </c>
      <c r="B135" s="61" t="s">
        <v>3</v>
      </c>
      <c r="C135" s="61" t="s">
        <v>194</v>
      </c>
      <c r="D135" s="61" t="s">
        <v>382</v>
      </c>
      <c r="E135" s="61" t="s">
        <v>162</v>
      </c>
      <c r="F135" s="61" t="s">
        <v>194</v>
      </c>
      <c r="G135" s="29">
        <v>112</v>
      </c>
      <c r="H135" s="29">
        <v>13</v>
      </c>
      <c r="I135" s="29">
        <v>4498</v>
      </c>
      <c r="J135" s="29">
        <v>376</v>
      </c>
      <c r="K135" s="29">
        <v>3549</v>
      </c>
      <c r="L135" s="29">
        <v>321</v>
      </c>
      <c r="M135" s="52">
        <f t="shared" si="4"/>
        <v>0.78901734104046239</v>
      </c>
      <c r="N135" s="52">
        <f t="shared" si="5"/>
        <v>0.85372340425531912</v>
      </c>
      <c r="O135" s="29">
        <v>159900</v>
      </c>
      <c r="P135" s="29">
        <v>13900</v>
      </c>
      <c r="Q135" s="29">
        <v>5329</v>
      </c>
      <c r="R135" s="29">
        <v>83</v>
      </c>
      <c r="S135" s="50">
        <f t="shared" si="6"/>
        <v>3.3327079424640402E-2</v>
      </c>
      <c r="T135" s="50">
        <f t="shared" si="7"/>
        <v>5.9712230215827342E-3</v>
      </c>
    </row>
    <row r="136" spans="1:20" s="37" customFormat="1" ht="12" x14ac:dyDescent="0.2">
      <c r="A136" s="61" t="s">
        <v>224</v>
      </c>
      <c r="B136" s="61" t="s">
        <v>3</v>
      </c>
      <c r="C136" s="61" t="s">
        <v>194</v>
      </c>
      <c r="D136" s="61" t="s">
        <v>385</v>
      </c>
      <c r="E136" s="61" t="s">
        <v>165</v>
      </c>
      <c r="F136" s="61" t="s">
        <v>194</v>
      </c>
      <c r="G136" s="29">
        <v>1093</v>
      </c>
      <c r="H136" s="29">
        <v>80</v>
      </c>
      <c r="I136" s="29">
        <v>56167</v>
      </c>
      <c r="J136" s="29">
        <v>3922</v>
      </c>
      <c r="K136" s="29">
        <v>45239</v>
      </c>
      <c r="L136" s="29">
        <v>3079</v>
      </c>
      <c r="M136" s="52">
        <f t="shared" si="4"/>
        <v>0.80543735645485781</v>
      </c>
      <c r="N136" s="52">
        <f t="shared" si="5"/>
        <v>0.78505864354920962</v>
      </c>
      <c r="O136" s="29">
        <v>1050726</v>
      </c>
      <c r="P136" s="29">
        <v>71000</v>
      </c>
      <c r="Q136" s="29">
        <v>27622</v>
      </c>
      <c r="R136" s="29">
        <v>819</v>
      </c>
      <c r="S136" s="50">
        <f t="shared" si="6"/>
        <v>2.6288490053543931E-2</v>
      </c>
      <c r="T136" s="50">
        <f t="shared" si="7"/>
        <v>1.1535211267605634E-2</v>
      </c>
    </row>
    <row r="137" spans="1:20" s="37" customFormat="1" ht="12" x14ac:dyDescent="0.2">
      <c r="A137" s="61" t="s">
        <v>224</v>
      </c>
      <c r="B137" s="61" t="s">
        <v>3</v>
      </c>
      <c r="C137" s="61" t="s">
        <v>194</v>
      </c>
      <c r="D137" s="61" t="s">
        <v>300</v>
      </c>
      <c r="E137" s="61" t="s">
        <v>79</v>
      </c>
      <c r="F137" s="61" t="s">
        <v>194</v>
      </c>
      <c r="G137" s="29">
        <v>4174</v>
      </c>
      <c r="H137" s="29">
        <v>290</v>
      </c>
      <c r="I137" s="29">
        <v>728810</v>
      </c>
      <c r="J137" s="29">
        <v>50262</v>
      </c>
      <c r="K137" s="29">
        <v>610037</v>
      </c>
      <c r="L137" s="29">
        <v>45126</v>
      </c>
      <c r="M137" s="52">
        <f t="shared" si="4"/>
        <v>0.83703159945664851</v>
      </c>
      <c r="N137" s="52">
        <f t="shared" si="5"/>
        <v>0.89781544705741911</v>
      </c>
      <c r="O137" s="29">
        <v>33295064</v>
      </c>
      <c r="P137" s="29">
        <v>2267855</v>
      </c>
      <c r="Q137" s="29">
        <v>12131205</v>
      </c>
      <c r="R137" s="29">
        <v>955297</v>
      </c>
      <c r="S137" s="50">
        <f t="shared" si="6"/>
        <v>0.36435445806621664</v>
      </c>
      <c r="T137" s="50">
        <f t="shared" si="7"/>
        <v>0.42123372085075989</v>
      </c>
    </row>
    <row r="138" spans="1:20" s="37" customFormat="1" ht="12" x14ac:dyDescent="0.2">
      <c r="A138" s="61" t="s">
        <v>224</v>
      </c>
      <c r="B138" s="61" t="s">
        <v>3</v>
      </c>
      <c r="C138" s="61" t="s">
        <v>194</v>
      </c>
      <c r="D138" s="61" t="s">
        <v>344</v>
      </c>
      <c r="E138" s="61" t="s">
        <v>124</v>
      </c>
      <c r="F138" s="61" t="s">
        <v>194</v>
      </c>
      <c r="G138" s="29">
        <v>567</v>
      </c>
      <c r="H138" s="29">
        <v>47</v>
      </c>
      <c r="I138" s="29">
        <v>17834</v>
      </c>
      <c r="J138" s="29">
        <v>1750</v>
      </c>
      <c r="K138" s="29">
        <v>16196</v>
      </c>
      <c r="L138" s="29">
        <v>1633</v>
      </c>
      <c r="M138" s="52">
        <f t="shared" ref="M138:M201" si="8">K138/I138</f>
        <v>0.90815296624425257</v>
      </c>
      <c r="N138" s="52">
        <f t="shared" ref="N138:N201" si="9">L138/J138</f>
        <v>0.93314285714285716</v>
      </c>
      <c r="O138" s="29">
        <v>4706000</v>
      </c>
      <c r="P138" s="29">
        <v>282000</v>
      </c>
      <c r="Q138" s="29">
        <v>3453436</v>
      </c>
      <c r="R138" s="29">
        <v>198209</v>
      </c>
      <c r="S138" s="50">
        <f t="shared" ref="S138:S201" si="10">Q138/O138</f>
        <v>0.73383680407989804</v>
      </c>
      <c r="T138" s="50">
        <f t="shared" ref="T138:T201" si="11">R138/P138</f>
        <v>0.70286879432624116</v>
      </c>
    </row>
    <row r="139" spans="1:20" s="37" customFormat="1" ht="12" x14ac:dyDescent="0.2">
      <c r="A139" s="61" t="s">
        <v>224</v>
      </c>
      <c r="B139" s="61" t="s">
        <v>3</v>
      </c>
      <c r="C139" s="61" t="s">
        <v>194</v>
      </c>
      <c r="D139" s="61" t="s">
        <v>371</v>
      </c>
      <c r="E139" s="61" t="s">
        <v>153</v>
      </c>
      <c r="F139" s="61" t="s">
        <v>194</v>
      </c>
      <c r="G139" s="29">
        <v>1064</v>
      </c>
      <c r="H139" s="29">
        <v>102</v>
      </c>
      <c r="I139" s="29">
        <v>64116</v>
      </c>
      <c r="J139" s="29">
        <v>5904</v>
      </c>
      <c r="K139" s="29">
        <v>48215</v>
      </c>
      <c r="L139" s="29">
        <v>3480</v>
      </c>
      <c r="M139" s="52">
        <f t="shared" si="8"/>
        <v>0.75199638155842541</v>
      </c>
      <c r="N139" s="52">
        <f t="shared" si="9"/>
        <v>0.58943089430894313</v>
      </c>
      <c r="O139" s="29">
        <v>390153</v>
      </c>
      <c r="P139" s="29">
        <v>0</v>
      </c>
      <c r="Q139" s="29">
        <v>0</v>
      </c>
      <c r="R139" s="29">
        <v>0</v>
      </c>
      <c r="S139" s="50">
        <f t="shared" si="10"/>
        <v>0</v>
      </c>
      <c r="T139" s="50" t="e">
        <f t="shared" si="11"/>
        <v>#DIV/0!</v>
      </c>
    </row>
    <row r="140" spans="1:20" s="37" customFormat="1" ht="12" x14ac:dyDescent="0.2">
      <c r="A140" s="61" t="s">
        <v>224</v>
      </c>
      <c r="B140" s="61" t="s">
        <v>3</v>
      </c>
      <c r="C140" s="61" t="s">
        <v>194</v>
      </c>
      <c r="D140" s="61" t="s">
        <v>357</v>
      </c>
      <c r="E140" s="61" t="s">
        <v>138</v>
      </c>
      <c r="F140" s="61" t="s">
        <v>194</v>
      </c>
      <c r="G140" s="29">
        <v>112</v>
      </c>
      <c r="H140" s="29">
        <v>9</v>
      </c>
      <c r="I140" s="29">
        <v>4610</v>
      </c>
      <c r="J140" s="29">
        <v>337</v>
      </c>
      <c r="K140" s="29">
        <v>3897</v>
      </c>
      <c r="L140" s="29">
        <v>288</v>
      </c>
      <c r="M140" s="52">
        <f t="shared" si="8"/>
        <v>0.84533622559652932</v>
      </c>
      <c r="N140" s="52">
        <f t="shared" si="9"/>
        <v>0.85459940652818989</v>
      </c>
      <c r="O140" s="29">
        <v>156400</v>
      </c>
      <c r="P140" s="29">
        <v>11400</v>
      </c>
      <c r="Q140" s="29">
        <v>1310</v>
      </c>
      <c r="R140" s="29">
        <v>38</v>
      </c>
      <c r="S140" s="50">
        <f t="shared" si="10"/>
        <v>8.3759590792838873E-3</v>
      </c>
      <c r="T140" s="50">
        <f t="shared" si="11"/>
        <v>3.3333333333333335E-3</v>
      </c>
    </row>
    <row r="141" spans="1:20" s="37" customFormat="1" ht="12" x14ac:dyDescent="0.2">
      <c r="A141" s="61" t="s">
        <v>224</v>
      </c>
      <c r="B141" s="61" t="s">
        <v>3</v>
      </c>
      <c r="C141" s="61" t="s">
        <v>194</v>
      </c>
      <c r="D141" s="61" t="s">
        <v>374</v>
      </c>
      <c r="E141" s="61" t="s">
        <v>156</v>
      </c>
      <c r="F141" s="61" t="s">
        <v>194</v>
      </c>
      <c r="G141" s="29">
        <v>1658</v>
      </c>
      <c r="H141" s="29">
        <v>153</v>
      </c>
      <c r="I141" s="29">
        <v>279320</v>
      </c>
      <c r="J141" s="29">
        <v>27328</v>
      </c>
      <c r="K141" s="29">
        <v>219054</v>
      </c>
      <c r="L141" s="29">
        <v>17778</v>
      </c>
      <c r="M141" s="52">
        <f t="shared" si="8"/>
        <v>0.78424029786624661</v>
      </c>
      <c r="N141" s="52">
        <f t="shared" si="9"/>
        <v>0.65054156908665106</v>
      </c>
      <c r="O141" s="29">
        <v>10216053</v>
      </c>
      <c r="P141" s="29">
        <v>951057</v>
      </c>
      <c r="Q141" s="29">
        <v>639947</v>
      </c>
      <c r="R141" s="29">
        <v>140394</v>
      </c>
      <c r="S141" s="50">
        <f t="shared" si="10"/>
        <v>6.2641315584404264E-2</v>
      </c>
      <c r="T141" s="50">
        <f t="shared" si="11"/>
        <v>0.14761891243111611</v>
      </c>
    </row>
    <row r="142" spans="1:20" s="37" customFormat="1" ht="12" x14ac:dyDescent="0.2">
      <c r="A142" s="61" t="s">
        <v>224</v>
      </c>
      <c r="B142" s="61" t="s">
        <v>3</v>
      </c>
      <c r="C142" s="61" t="s">
        <v>194</v>
      </c>
      <c r="D142" s="61" t="s">
        <v>228</v>
      </c>
      <c r="E142" s="61" t="s">
        <v>7</v>
      </c>
      <c r="F142" s="61" t="s">
        <v>194</v>
      </c>
      <c r="G142" s="29">
        <v>14048</v>
      </c>
      <c r="H142" s="29">
        <v>1265</v>
      </c>
      <c r="I142" s="29">
        <v>2384144</v>
      </c>
      <c r="J142" s="29">
        <v>215696</v>
      </c>
      <c r="K142" s="29">
        <v>1913732</v>
      </c>
      <c r="L142" s="29">
        <v>136951</v>
      </c>
      <c r="M142" s="52">
        <f t="shared" si="8"/>
        <v>0.80269144816756033</v>
      </c>
      <c r="N142" s="52">
        <f t="shared" si="9"/>
        <v>0.63492600697277646</v>
      </c>
      <c r="O142" s="29">
        <v>114229123</v>
      </c>
      <c r="P142" s="29">
        <v>9797818</v>
      </c>
      <c r="Q142" s="29">
        <v>8886679</v>
      </c>
      <c r="R142" s="29">
        <v>641561</v>
      </c>
      <c r="S142" s="50">
        <f t="shared" si="10"/>
        <v>7.7796964264533489E-2</v>
      </c>
      <c r="T142" s="50">
        <f t="shared" si="11"/>
        <v>6.5479987482927327E-2</v>
      </c>
    </row>
    <row r="143" spans="1:20" s="37" customFormat="1" ht="12" x14ac:dyDescent="0.2">
      <c r="A143" s="61" t="s">
        <v>224</v>
      </c>
      <c r="B143" s="61" t="s">
        <v>3</v>
      </c>
      <c r="C143" s="61" t="s">
        <v>194</v>
      </c>
      <c r="D143" s="61" t="s">
        <v>229</v>
      </c>
      <c r="E143" s="61" t="s">
        <v>8</v>
      </c>
      <c r="F143" s="61" t="s">
        <v>194</v>
      </c>
      <c r="G143" s="29">
        <v>4937</v>
      </c>
      <c r="H143" s="29">
        <v>416</v>
      </c>
      <c r="I143" s="29">
        <v>844912</v>
      </c>
      <c r="J143" s="29">
        <v>72836</v>
      </c>
      <c r="K143" s="29">
        <v>673292</v>
      </c>
      <c r="L143" s="29">
        <v>49939</v>
      </c>
      <c r="M143" s="52">
        <f t="shared" si="8"/>
        <v>0.79687825477682883</v>
      </c>
      <c r="N143" s="52">
        <f t="shared" si="9"/>
        <v>0.68563622384535117</v>
      </c>
      <c r="O143" s="29">
        <v>27505107</v>
      </c>
      <c r="P143" s="29">
        <v>2099939</v>
      </c>
      <c r="Q143" s="29">
        <v>1242908</v>
      </c>
      <c r="R143" s="29">
        <v>78297</v>
      </c>
      <c r="S143" s="50">
        <f t="shared" si="10"/>
        <v>4.5188262674273547E-2</v>
      </c>
      <c r="T143" s="50">
        <f t="shared" si="11"/>
        <v>3.7285368765473663E-2</v>
      </c>
    </row>
    <row r="144" spans="1:20" s="37" customFormat="1" ht="12" x14ac:dyDescent="0.2">
      <c r="A144" s="61" t="s">
        <v>224</v>
      </c>
      <c r="B144" s="61" t="s">
        <v>3</v>
      </c>
      <c r="C144" s="61" t="s">
        <v>194</v>
      </c>
      <c r="D144" s="61" t="s">
        <v>370</v>
      </c>
      <c r="E144" s="61" t="s">
        <v>151</v>
      </c>
      <c r="F144" s="61" t="s">
        <v>194</v>
      </c>
      <c r="G144" s="29">
        <v>1003</v>
      </c>
      <c r="H144" s="29">
        <v>94</v>
      </c>
      <c r="I144" s="29">
        <v>104590</v>
      </c>
      <c r="J144" s="29">
        <v>10796</v>
      </c>
      <c r="K144" s="29">
        <v>56598</v>
      </c>
      <c r="L144" s="29">
        <v>3799</v>
      </c>
      <c r="M144" s="52">
        <f t="shared" si="8"/>
        <v>0.54114160053542404</v>
      </c>
      <c r="N144" s="52">
        <f t="shared" si="9"/>
        <v>0.35188958873656911</v>
      </c>
      <c r="O144" s="29">
        <v>2515503</v>
      </c>
      <c r="P144" s="29">
        <v>275753</v>
      </c>
      <c r="Q144" s="29">
        <v>73346</v>
      </c>
      <c r="R144" s="29">
        <v>6949</v>
      </c>
      <c r="S144" s="50">
        <f t="shared" si="10"/>
        <v>2.915758796550829E-2</v>
      </c>
      <c r="T144" s="50">
        <f t="shared" si="11"/>
        <v>2.5200088484984749E-2</v>
      </c>
    </row>
    <row r="145" spans="1:20" s="37" customFormat="1" ht="12" x14ac:dyDescent="0.2">
      <c r="A145" s="61" t="s">
        <v>224</v>
      </c>
      <c r="B145" s="61" t="s">
        <v>3</v>
      </c>
      <c r="C145" s="61" t="s">
        <v>194</v>
      </c>
      <c r="D145" s="61" t="s">
        <v>345</v>
      </c>
      <c r="E145" s="61" t="s">
        <v>125</v>
      </c>
      <c r="F145" s="61" t="s">
        <v>194</v>
      </c>
      <c r="G145" s="29">
        <v>1233</v>
      </c>
      <c r="H145" s="29">
        <v>107</v>
      </c>
      <c r="I145" s="29">
        <v>63094</v>
      </c>
      <c r="J145" s="29">
        <v>5279</v>
      </c>
      <c r="K145" s="29">
        <v>52928</v>
      </c>
      <c r="L145" s="29">
        <v>3883</v>
      </c>
      <c r="M145" s="52">
        <f t="shared" si="8"/>
        <v>0.83887532887437788</v>
      </c>
      <c r="N145" s="52">
        <f t="shared" si="9"/>
        <v>0.73555597651070281</v>
      </c>
      <c r="O145" s="29">
        <v>1563267</v>
      </c>
      <c r="P145" s="29">
        <v>153500</v>
      </c>
      <c r="Q145" s="29">
        <v>256217</v>
      </c>
      <c r="R145" s="29">
        <v>42379</v>
      </c>
      <c r="S145" s="50">
        <f t="shared" si="10"/>
        <v>0.1638984255408705</v>
      </c>
      <c r="T145" s="50">
        <f t="shared" si="11"/>
        <v>0.2760846905537459</v>
      </c>
    </row>
    <row r="146" spans="1:20" s="37" customFormat="1" ht="12" x14ac:dyDescent="0.2">
      <c r="A146" s="61" t="s">
        <v>224</v>
      </c>
      <c r="B146" s="61" t="s">
        <v>3</v>
      </c>
      <c r="C146" s="61" t="s">
        <v>194</v>
      </c>
      <c r="D146" s="61" t="s">
        <v>381</v>
      </c>
      <c r="E146" s="61" t="s">
        <v>161</v>
      </c>
      <c r="F146" s="61" t="s">
        <v>194</v>
      </c>
      <c r="G146" s="29">
        <v>155</v>
      </c>
      <c r="H146" s="29">
        <v>12</v>
      </c>
      <c r="I146" s="29">
        <v>7677</v>
      </c>
      <c r="J146" s="29">
        <v>576</v>
      </c>
      <c r="K146" s="29">
        <v>6887</v>
      </c>
      <c r="L146" s="29">
        <v>503</v>
      </c>
      <c r="M146" s="52">
        <f t="shared" si="8"/>
        <v>0.89709521948677873</v>
      </c>
      <c r="N146" s="52">
        <f t="shared" si="9"/>
        <v>0.87326388888888884</v>
      </c>
      <c r="O146" s="29">
        <v>255500</v>
      </c>
      <c r="P146" s="29">
        <v>18000</v>
      </c>
      <c r="Q146" s="29">
        <v>5519</v>
      </c>
      <c r="R146" s="29">
        <v>113</v>
      </c>
      <c r="S146" s="50">
        <f t="shared" si="10"/>
        <v>2.1600782778864971E-2</v>
      </c>
      <c r="T146" s="50">
        <f t="shared" si="11"/>
        <v>6.277777777777778E-3</v>
      </c>
    </row>
    <row r="147" spans="1:20" s="37" customFormat="1" ht="12" x14ac:dyDescent="0.2">
      <c r="A147" s="61" t="s">
        <v>224</v>
      </c>
      <c r="B147" s="61" t="s">
        <v>3</v>
      </c>
      <c r="C147" s="61" t="s">
        <v>194</v>
      </c>
      <c r="D147" s="61" t="s">
        <v>368</v>
      </c>
      <c r="E147" s="61" t="s">
        <v>149</v>
      </c>
      <c r="F147" s="61" t="s">
        <v>194</v>
      </c>
      <c r="G147" s="29">
        <v>2421</v>
      </c>
      <c r="H147" s="29">
        <v>183</v>
      </c>
      <c r="I147" s="29">
        <v>189717</v>
      </c>
      <c r="J147" s="29">
        <v>15858</v>
      </c>
      <c r="K147" s="29">
        <v>139266</v>
      </c>
      <c r="L147" s="29">
        <v>10154</v>
      </c>
      <c r="M147" s="52">
        <f t="shared" si="8"/>
        <v>0.73407232878445261</v>
      </c>
      <c r="N147" s="52">
        <f t="shared" si="9"/>
        <v>0.64030773111363348</v>
      </c>
      <c r="O147" s="29">
        <v>7012363</v>
      </c>
      <c r="P147" s="29">
        <v>522062</v>
      </c>
      <c r="Q147" s="29">
        <v>1507511</v>
      </c>
      <c r="R147" s="29">
        <v>70631</v>
      </c>
      <c r="S147" s="50">
        <f t="shared" si="10"/>
        <v>0.21497903060637336</v>
      </c>
      <c r="T147" s="50">
        <f t="shared" si="11"/>
        <v>0.13529235991127492</v>
      </c>
    </row>
    <row r="148" spans="1:20" s="37" customFormat="1" ht="12" x14ac:dyDescent="0.2">
      <c r="A148" s="61" t="s">
        <v>224</v>
      </c>
      <c r="B148" s="61" t="s">
        <v>3</v>
      </c>
      <c r="C148" s="61" t="s">
        <v>194</v>
      </c>
      <c r="D148" s="61" t="s">
        <v>348</v>
      </c>
      <c r="E148" s="61" t="s">
        <v>129</v>
      </c>
      <c r="F148" s="61" t="s">
        <v>194</v>
      </c>
      <c r="G148" s="29">
        <v>224</v>
      </c>
      <c r="H148" s="29">
        <v>20</v>
      </c>
      <c r="I148" s="29">
        <v>9114</v>
      </c>
      <c r="J148" s="29">
        <v>791</v>
      </c>
      <c r="K148" s="29">
        <v>7932</v>
      </c>
      <c r="L148" s="29">
        <v>726</v>
      </c>
      <c r="M148" s="52">
        <f t="shared" si="8"/>
        <v>0.87030941408821594</v>
      </c>
      <c r="N148" s="52">
        <f t="shared" si="9"/>
        <v>0.91782553729456384</v>
      </c>
      <c r="O148" s="29">
        <v>675900</v>
      </c>
      <c r="P148" s="29">
        <v>75800</v>
      </c>
      <c r="Q148" s="29">
        <v>284654</v>
      </c>
      <c r="R148" s="29">
        <v>32650</v>
      </c>
      <c r="S148" s="50">
        <f t="shared" si="10"/>
        <v>0.42114809883118803</v>
      </c>
      <c r="T148" s="50">
        <f t="shared" si="11"/>
        <v>0.43073878627968337</v>
      </c>
    </row>
    <row r="149" spans="1:20" s="37" customFormat="1" ht="12" x14ac:dyDescent="0.2">
      <c r="A149" s="61" t="s">
        <v>224</v>
      </c>
      <c r="B149" s="61" t="s">
        <v>3</v>
      </c>
      <c r="C149" s="61" t="s">
        <v>194</v>
      </c>
      <c r="D149" s="61" t="s">
        <v>369</v>
      </c>
      <c r="E149" s="61" t="s">
        <v>150</v>
      </c>
      <c r="F149" s="61" t="s">
        <v>194</v>
      </c>
      <c r="G149" s="29">
        <v>1794</v>
      </c>
      <c r="H149" s="29">
        <v>151</v>
      </c>
      <c r="I149" s="29">
        <v>303853</v>
      </c>
      <c r="J149" s="29">
        <v>26020</v>
      </c>
      <c r="K149" s="29">
        <v>223951</v>
      </c>
      <c r="L149" s="29">
        <v>15654</v>
      </c>
      <c r="M149" s="52">
        <f t="shared" si="8"/>
        <v>0.73703731738702594</v>
      </c>
      <c r="N149" s="52">
        <f t="shared" si="9"/>
        <v>0.60161414296694848</v>
      </c>
      <c r="O149" s="29">
        <v>11730488</v>
      </c>
      <c r="P149" s="29">
        <v>779846</v>
      </c>
      <c r="Q149" s="29">
        <v>719325</v>
      </c>
      <c r="R149" s="29">
        <v>53646</v>
      </c>
      <c r="S149" s="50">
        <f t="shared" si="10"/>
        <v>6.1320978291781209E-2</v>
      </c>
      <c r="T149" s="50">
        <f t="shared" si="11"/>
        <v>6.8790504791971754E-2</v>
      </c>
    </row>
    <row r="150" spans="1:20" s="37" customFormat="1" ht="12" x14ac:dyDescent="0.2">
      <c r="A150" s="61" t="s">
        <v>224</v>
      </c>
      <c r="B150" s="61" t="s">
        <v>3</v>
      </c>
      <c r="C150" s="61" t="s">
        <v>194</v>
      </c>
      <c r="D150" s="61" t="s">
        <v>366</v>
      </c>
      <c r="E150" s="61" t="s">
        <v>147</v>
      </c>
      <c r="F150" s="61" t="s">
        <v>194</v>
      </c>
      <c r="G150" s="29">
        <v>3270</v>
      </c>
      <c r="H150" s="29">
        <v>292</v>
      </c>
      <c r="I150" s="29">
        <v>569515</v>
      </c>
      <c r="J150" s="29">
        <v>50346</v>
      </c>
      <c r="K150" s="29">
        <v>467242</v>
      </c>
      <c r="L150" s="29">
        <v>37488</v>
      </c>
      <c r="M150" s="52">
        <f t="shared" si="8"/>
        <v>0.82042088443675765</v>
      </c>
      <c r="N150" s="52">
        <f t="shared" si="9"/>
        <v>0.74460731736384222</v>
      </c>
      <c r="O150" s="29">
        <v>25951415</v>
      </c>
      <c r="P150" s="29">
        <v>2122779</v>
      </c>
      <c r="Q150" s="29">
        <v>1307250</v>
      </c>
      <c r="R150" s="29">
        <v>99904</v>
      </c>
      <c r="S150" s="50">
        <f t="shared" si="10"/>
        <v>5.0372975808833542E-2</v>
      </c>
      <c r="T150" s="50">
        <f t="shared" si="11"/>
        <v>4.7062836027678814E-2</v>
      </c>
    </row>
    <row r="151" spans="1:20" s="37" customFormat="1" ht="12" x14ac:dyDescent="0.2">
      <c r="A151" s="61" t="s">
        <v>224</v>
      </c>
      <c r="B151" s="61" t="s">
        <v>3</v>
      </c>
      <c r="C151" s="61" t="s">
        <v>194</v>
      </c>
      <c r="D151" s="61" t="s">
        <v>372</v>
      </c>
      <c r="E151" s="61" t="s">
        <v>154</v>
      </c>
      <c r="F151" s="61" t="s">
        <v>194</v>
      </c>
      <c r="G151" s="29">
        <v>2450</v>
      </c>
      <c r="H151" s="29">
        <v>182</v>
      </c>
      <c r="I151" s="29">
        <v>244247</v>
      </c>
      <c r="J151" s="29">
        <v>17155</v>
      </c>
      <c r="K151" s="29">
        <v>181432</v>
      </c>
      <c r="L151" s="29">
        <v>12500</v>
      </c>
      <c r="M151" s="52">
        <f t="shared" si="8"/>
        <v>0.74282181562107208</v>
      </c>
      <c r="N151" s="52">
        <f t="shared" si="9"/>
        <v>0.72865053920139899</v>
      </c>
      <c r="O151" s="29">
        <v>9086967</v>
      </c>
      <c r="P151" s="29">
        <v>627067</v>
      </c>
      <c r="Q151" s="29">
        <v>35860</v>
      </c>
      <c r="R151" s="29">
        <v>1379</v>
      </c>
      <c r="S151" s="50">
        <f t="shared" si="10"/>
        <v>3.9463112389425429E-3</v>
      </c>
      <c r="T151" s="50">
        <f t="shared" si="11"/>
        <v>2.1991270470300621E-3</v>
      </c>
    </row>
    <row r="152" spans="1:20" s="37" customFormat="1" ht="12" x14ac:dyDescent="0.2">
      <c r="A152" s="61" t="s">
        <v>224</v>
      </c>
      <c r="B152" s="61" t="s">
        <v>3</v>
      </c>
      <c r="C152" s="61" t="s">
        <v>194</v>
      </c>
      <c r="D152" s="61" t="s">
        <v>361</v>
      </c>
      <c r="E152" s="61" t="s">
        <v>142</v>
      </c>
      <c r="F152" s="61" t="s">
        <v>194</v>
      </c>
      <c r="G152" s="29">
        <v>1279</v>
      </c>
      <c r="H152" s="29">
        <v>177</v>
      </c>
      <c r="I152" s="29">
        <v>61572</v>
      </c>
      <c r="J152" s="29">
        <v>8600</v>
      </c>
      <c r="K152" s="29">
        <v>51224</v>
      </c>
      <c r="L152" s="29">
        <v>5871</v>
      </c>
      <c r="M152" s="52">
        <f t="shared" si="8"/>
        <v>0.83193659455596702</v>
      </c>
      <c r="N152" s="52">
        <f t="shared" si="9"/>
        <v>0.68267441860465117</v>
      </c>
      <c r="O152" s="29">
        <v>1385607</v>
      </c>
      <c r="P152" s="29">
        <v>137200</v>
      </c>
      <c r="Q152" s="29">
        <v>39005</v>
      </c>
      <c r="R152" s="29">
        <v>2344</v>
      </c>
      <c r="S152" s="50">
        <f t="shared" si="10"/>
        <v>2.8150117601888559E-2</v>
      </c>
      <c r="T152" s="50">
        <f t="shared" si="11"/>
        <v>1.7084548104956267E-2</v>
      </c>
    </row>
    <row r="153" spans="1:20" s="37" customFormat="1" ht="12" x14ac:dyDescent="0.2">
      <c r="A153" s="61" t="s">
        <v>224</v>
      </c>
      <c r="B153" s="61" t="s">
        <v>3</v>
      </c>
      <c r="C153" s="61" t="s">
        <v>194</v>
      </c>
      <c r="D153" s="61" t="s">
        <v>280</v>
      </c>
      <c r="E153" s="61" t="s">
        <v>152</v>
      </c>
      <c r="F153" s="61" t="s">
        <v>194</v>
      </c>
      <c r="G153" s="29">
        <v>662</v>
      </c>
      <c r="H153" s="29">
        <v>60</v>
      </c>
      <c r="I153" s="29">
        <v>107876</v>
      </c>
      <c r="J153" s="29">
        <v>10068</v>
      </c>
      <c r="K153" s="29">
        <v>61854</v>
      </c>
      <c r="L153" s="29">
        <v>4819</v>
      </c>
      <c r="M153" s="52">
        <f t="shared" si="8"/>
        <v>0.57338054803663463</v>
      </c>
      <c r="N153" s="52">
        <f t="shared" si="9"/>
        <v>0.47864521255462855</v>
      </c>
      <c r="O153" s="29">
        <v>2674380</v>
      </c>
      <c r="P153" s="29">
        <v>254930</v>
      </c>
      <c r="Q153" s="29">
        <v>93</v>
      </c>
      <c r="R153" s="29">
        <v>0</v>
      </c>
      <c r="S153" s="50">
        <f t="shared" si="10"/>
        <v>3.4774415004599197E-5</v>
      </c>
      <c r="T153" s="50">
        <f t="shared" si="11"/>
        <v>0</v>
      </c>
    </row>
    <row r="154" spans="1:20" s="37" customFormat="1" ht="12" x14ac:dyDescent="0.2">
      <c r="A154" s="61" t="s">
        <v>224</v>
      </c>
      <c r="B154" s="61" t="s">
        <v>3</v>
      </c>
      <c r="C154" s="61" t="s">
        <v>194</v>
      </c>
      <c r="D154" s="61" t="s">
        <v>389</v>
      </c>
      <c r="E154" s="61" t="s">
        <v>82</v>
      </c>
      <c r="F154" s="61" t="s">
        <v>194</v>
      </c>
      <c r="G154" s="29">
        <v>106</v>
      </c>
      <c r="H154" s="29">
        <v>9</v>
      </c>
      <c r="I154" s="29">
        <v>4865</v>
      </c>
      <c r="J154" s="29">
        <v>432</v>
      </c>
      <c r="K154" s="29">
        <v>4109</v>
      </c>
      <c r="L154" s="29">
        <v>350</v>
      </c>
      <c r="M154" s="52">
        <f t="shared" si="8"/>
        <v>0.8446043165467626</v>
      </c>
      <c r="N154" s="52">
        <f t="shared" si="9"/>
        <v>0.81018518518518523</v>
      </c>
      <c r="O154" s="29">
        <v>179900</v>
      </c>
      <c r="P154" s="29">
        <v>16000</v>
      </c>
      <c r="Q154" s="29">
        <v>2243</v>
      </c>
      <c r="R154" s="29">
        <v>13</v>
      </c>
      <c r="S154" s="50">
        <f t="shared" si="10"/>
        <v>1.2468037798777098E-2</v>
      </c>
      <c r="T154" s="50">
        <f t="shared" si="11"/>
        <v>8.1249999999999996E-4</v>
      </c>
    </row>
    <row r="155" spans="1:20" s="37" customFormat="1" ht="12" x14ac:dyDescent="0.2">
      <c r="A155" s="61" t="s">
        <v>224</v>
      </c>
      <c r="B155" s="61" t="s">
        <v>3</v>
      </c>
      <c r="C155" s="61" t="s">
        <v>194</v>
      </c>
      <c r="D155" s="61" t="s">
        <v>349</v>
      </c>
      <c r="E155" s="61" t="s">
        <v>130</v>
      </c>
      <c r="F155" s="61" t="s">
        <v>194</v>
      </c>
      <c r="G155" s="29">
        <v>193</v>
      </c>
      <c r="H155" s="29">
        <v>19</v>
      </c>
      <c r="I155" s="29">
        <v>7786</v>
      </c>
      <c r="J155" s="29">
        <v>537</v>
      </c>
      <c r="K155" s="29">
        <v>6366</v>
      </c>
      <c r="L155" s="29">
        <v>433</v>
      </c>
      <c r="M155" s="52">
        <f t="shared" si="8"/>
        <v>0.81762137169278193</v>
      </c>
      <c r="N155" s="52">
        <f t="shared" si="9"/>
        <v>0.80633147113594039</v>
      </c>
      <c r="O155" s="29">
        <v>280200</v>
      </c>
      <c r="P155" s="29">
        <v>22600</v>
      </c>
      <c r="Q155" s="29">
        <v>9941</v>
      </c>
      <c r="R155" s="29">
        <v>239</v>
      </c>
      <c r="S155" s="50">
        <f t="shared" si="10"/>
        <v>3.547822983583155E-2</v>
      </c>
      <c r="T155" s="50">
        <f t="shared" si="11"/>
        <v>1.0575221238938053E-2</v>
      </c>
    </row>
    <row r="156" spans="1:20" s="37" customFormat="1" ht="12" x14ac:dyDescent="0.2">
      <c r="A156" s="61" t="s">
        <v>224</v>
      </c>
      <c r="B156" s="61" t="s">
        <v>3</v>
      </c>
      <c r="C156" s="61" t="s">
        <v>194</v>
      </c>
      <c r="D156" s="61" t="s">
        <v>227</v>
      </c>
      <c r="E156" s="61" t="s">
        <v>6</v>
      </c>
      <c r="F156" s="61" t="s">
        <v>194</v>
      </c>
      <c r="G156" s="29">
        <v>10421</v>
      </c>
      <c r="H156" s="29">
        <v>896</v>
      </c>
      <c r="I156" s="29">
        <v>1844465</v>
      </c>
      <c r="J156" s="29">
        <v>157804</v>
      </c>
      <c r="K156" s="29">
        <v>1472872</v>
      </c>
      <c r="L156" s="29">
        <v>122514</v>
      </c>
      <c r="M156" s="52">
        <f t="shared" si="8"/>
        <v>0.79853616089218282</v>
      </c>
      <c r="N156" s="52">
        <f t="shared" si="9"/>
        <v>0.77636815289853234</v>
      </c>
      <c r="O156" s="29">
        <v>75490117</v>
      </c>
      <c r="P156" s="29">
        <v>6740699</v>
      </c>
      <c r="Q156" s="29">
        <v>4129601</v>
      </c>
      <c r="R156" s="29">
        <v>319845</v>
      </c>
      <c r="S156" s="50">
        <f t="shared" si="10"/>
        <v>5.4703862758617793E-2</v>
      </c>
      <c r="T156" s="50">
        <f t="shared" si="11"/>
        <v>4.7449826790960402E-2</v>
      </c>
    </row>
    <row r="157" spans="1:20" s="37" customFormat="1" ht="12" x14ac:dyDescent="0.2">
      <c r="A157" s="61" t="s">
        <v>224</v>
      </c>
      <c r="B157" s="61" t="s">
        <v>3</v>
      </c>
      <c r="C157" s="61" t="s">
        <v>194</v>
      </c>
      <c r="D157" s="61" t="s">
        <v>375</v>
      </c>
      <c r="E157" s="61" t="s">
        <v>157</v>
      </c>
      <c r="F157" s="61" t="s">
        <v>194</v>
      </c>
      <c r="G157" s="29">
        <v>1119</v>
      </c>
      <c r="H157" s="29">
        <v>101</v>
      </c>
      <c r="I157" s="29">
        <v>201684</v>
      </c>
      <c r="J157" s="29">
        <v>18540</v>
      </c>
      <c r="K157" s="29">
        <v>175696</v>
      </c>
      <c r="L157" s="29">
        <v>17150</v>
      </c>
      <c r="M157" s="52">
        <f t="shared" si="8"/>
        <v>0.8711449594415025</v>
      </c>
      <c r="N157" s="52">
        <f t="shared" si="9"/>
        <v>0.92502696871628909</v>
      </c>
      <c r="O157" s="29">
        <v>2638559</v>
      </c>
      <c r="P157" s="29">
        <v>220695</v>
      </c>
      <c r="Q157" s="29">
        <v>251927</v>
      </c>
      <c r="R157" s="29">
        <v>15189</v>
      </c>
      <c r="S157" s="50">
        <f t="shared" si="10"/>
        <v>9.5479009565448414E-2</v>
      </c>
      <c r="T157" s="50">
        <f t="shared" si="11"/>
        <v>6.8823489431115339E-2</v>
      </c>
    </row>
    <row r="158" spans="1:20" s="37" customFormat="1" ht="12" x14ac:dyDescent="0.2">
      <c r="A158" s="61" t="s">
        <v>224</v>
      </c>
      <c r="B158" s="61" t="s">
        <v>3</v>
      </c>
      <c r="C158" s="61" t="s">
        <v>194</v>
      </c>
      <c r="D158" s="61" t="s">
        <v>315</v>
      </c>
      <c r="E158" s="61" t="s">
        <v>96</v>
      </c>
      <c r="F158" s="61" t="s">
        <v>194</v>
      </c>
      <c r="G158" s="29">
        <v>6969</v>
      </c>
      <c r="H158" s="29">
        <v>576</v>
      </c>
      <c r="I158" s="29">
        <v>1226013</v>
      </c>
      <c r="J158" s="29">
        <v>101644</v>
      </c>
      <c r="K158" s="29">
        <v>995237</v>
      </c>
      <c r="L158" s="29">
        <v>86530</v>
      </c>
      <c r="M158" s="52">
        <f t="shared" si="8"/>
        <v>0.81176708566711775</v>
      </c>
      <c r="N158" s="52">
        <f t="shared" si="9"/>
        <v>0.85130455314627529</v>
      </c>
      <c r="O158" s="29">
        <v>46534856</v>
      </c>
      <c r="P158" s="29">
        <v>3879965</v>
      </c>
      <c r="Q158" s="29">
        <v>1151029</v>
      </c>
      <c r="R158" s="29">
        <v>81847</v>
      </c>
      <c r="S158" s="50">
        <f t="shared" si="10"/>
        <v>2.4734770856495183E-2</v>
      </c>
      <c r="T158" s="50">
        <f t="shared" si="11"/>
        <v>2.1094777916811105E-2</v>
      </c>
    </row>
    <row r="159" spans="1:20" s="37" customFormat="1" ht="12" x14ac:dyDescent="0.2">
      <c r="A159" s="61" t="s">
        <v>224</v>
      </c>
      <c r="B159" s="61" t="s">
        <v>3</v>
      </c>
      <c r="C159" s="61" t="s">
        <v>194</v>
      </c>
      <c r="D159" s="61" t="s">
        <v>367</v>
      </c>
      <c r="E159" s="61" t="s">
        <v>148</v>
      </c>
      <c r="F159" s="61" t="s">
        <v>194</v>
      </c>
      <c r="G159" s="29">
        <v>56</v>
      </c>
      <c r="H159" s="29">
        <v>9</v>
      </c>
      <c r="I159" s="29">
        <v>2230</v>
      </c>
      <c r="J159" s="29">
        <v>378</v>
      </c>
      <c r="K159" s="29">
        <v>1874</v>
      </c>
      <c r="L159" s="29">
        <v>320</v>
      </c>
      <c r="M159" s="52">
        <f t="shared" si="8"/>
        <v>0.84035874439461888</v>
      </c>
      <c r="N159" s="52">
        <f t="shared" si="9"/>
        <v>0.84656084656084651</v>
      </c>
      <c r="O159" s="29">
        <v>82400</v>
      </c>
      <c r="P159" s="29">
        <v>13500</v>
      </c>
      <c r="Q159" s="29">
        <v>424</v>
      </c>
      <c r="R159" s="29">
        <v>130</v>
      </c>
      <c r="S159" s="50">
        <f t="shared" si="10"/>
        <v>5.1456310679611648E-3</v>
      </c>
      <c r="T159" s="50">
        <f t="shared" si="11"/>
        <v>9.6296296296296303E-3</v>
      </c>
    </row>
    <row r="160" spans="1:20" s="37" customFormat="1" ht="12" x14ac:dyDescent="0.2">
      <c r="A160" s="61" t="s">
        <v>224</v>
      </c>
      <c r="B160" s="61" t="s">
        <v>3</v>
      </c>
      <c r="C160" s="61" t="s">
        <v>194</v>
      </c>
      <c r="D160" s="61" t="s">
        <v>222</v>
      </c>
      <c r="E160" s="61" t="s">
        <v>1</v>
      </c>
      <c r="F160" s="61" t="s">
        <v>194</v>
      </c>
      <c r="G160" s="29">
        <v>6541</v>
      </c>
      <c r="H160" s="29">
        <v>589</v>
      </c>
      <c r="I160" s="29">
        <v>1071350</v>
      </c>
      <c r="J160" s="29">
        <v>97282</v>
      </c>
      <c r="K160" s="29">
        <v>896952</v>
      </c>
      <c r="L160" s="29">
        <v>69039</v>
      </c>
      <c r="M160" s="52">
        <f t="shared" si="8"/>
        <v>0.83721659588369812</v>
      </c>
      <c r="N160" s="52">
        <f t="shared" si="9"/>
        <v>0.70967907732160107</v>
      </c>
      <c r="O160" s="29">
        <v>54904697</v>
      </c>
      <c r="P160" s="29">
        <v>4903155</v>
      </c>
      <c r="Q160" s="29">
        <v>11302540</v>
      </c>
      <c r="R160" s="29">
        <v>753751</v>
      </c>
      <c r="S160" s="50">
        <f t="shared" si="10"/>
        <v>0.20585743329027023</v>
      </c>
      <c r="T160" s="50">
        <f t="shared" si="11"/>
        <v>0.15372775284485193</v>
      </c>
    </row>
    <row r="161" spans="1:20" s="37" customFormat="1" ht="12" x14ac:dyDescent="0.2">
      <c r="A161" s="61" t="s">
        <v>224</v>
      </c>
      <c r="B161" s="61" t="s">
        <v>3</v>
      </c>
      <c r="C161" s="61" t="s">
        <v>194</v>
      </c>
      <c r="D161" s="61" t="s">
        <v>378</v>
      </c>
      <c r="E161" s="61" t="s">
        <v>140</v>
      </c>
      <c r="F161" s="61" t="s">
        <v>194</v>
      </c>
      <c r="G161" s="29">
        <v>461</v>
      </c>
      <c r="H161" s="29">
        <v>50</v>
      </c>
      <c r="I161" s="29">
        <v>16995</v>
      </c>
      <c r="J161" s="29">
        <v>2020</v>
      </c>
      <c r="K161" s="29">
        <v>16024</v>
      </c>
      <c r="L161" s="29">
        <v>1922</v>
      </c>
      <c r="M161" s="52">
        <f t="shared" si="8"/>
        <v>0.94286554869079142</v>
      </c>
      <c r="N161" s="52">
        <f t="shared" si="9"/>
        <v>0.95148514851485144</v>
      </c>
      <c r="O161" s="29">
        <v>1733200</v>
      </c>
      <c r="P161" s="29">
        <v>128200</v>
      </c>
      <c r="Q161" s="29">
        <v>1102397</v>
      </c>
      <c r="R161" s="29">
        <v>54038</v>
      </c>
      <c r="S161" s="50">
        <f t="shared" si="10"/>
        <v>0.63604719593814907</v>
      </c>
      <c r="T161" s="50">
        <f t="shared" si="11"/>
        <v>0.42151326053042121</v>
      </c>
    </row>
    <row r="162" spans="1:20" s="37" customFormat="1" ht="12" x14ac:dyDescent="0.2">
      <c r="A162" s="61" t="s">
        <v>224</v>
      </c>
      <c r="B162" s="61" t="s">
        <v>3</v>
      </c>
      <c r="C162" s="61" t="s">
        <v>194</v>
      </c>
      <c r="D162" s="61" t="s">
        <v>373</v>
      </c>
      <c r="E162" s="61" t="s">
        <v>155</v>
      </c>
      <c r="F162" s="61" t="s">
        <v>194</v>
      </c>
      <c r="G162" s="29">
        <v>893</v>
      </c>
      <c r="H162" s="29">
        <v>78</v>
      </c>
      <c r="I162" s="29">
        <v>73579</v>
      </c>
      <c r="J162" s="29">
        <v>6492</v>
      </c>
      <c r="K162" s="29">
        <v>54097</v>
      </c>
      <c r="L162" s="29">
        <v>3462</v>
      </c>
      <c r="M162" s="52">
        <f t="shared" si="8"/>
        <v>0.73522336536239963</v>
      </c>
      <c r="N162" s="52">
        <f t="shared" si="9"/>
        <v>0.53327171903881698</v>
      </c>
      <c r="O162" s="29">
        <v>1267265</v>
      </c>
      <c r="P162" s="29">
        <v>114931</v>
      </c>
      <c r="Q162" s="29">
        <v>0</v>
      </c>
      <c r="R162" s="29">
        <v>0</v>
      </c>
      <c r="S162" s="50">
        <f t="shared" si="10"/>
        <v>0</v>
      </c>
      <c r="T162" s="50">
        <f t="shared" si="11"/>
        <v>0</v>
      </c>
    </row>
    <row r="163" spans="1:20" s="37" customFormat="1" ht="12" x14ac:dyDescent="0.2">
      <c r="A163" s="61" t="s">
        <v>224</v>
      </c>
      <c r="B163" s="61" t="s">
        <v>3</v>
      </c>
      <c r="C163" s="61" t="s">
        <v>194</v>
      </c>
      <c r="D163" s="61" t="s">
        <v>347</v>
      </c>
      <c r="E163" s="61" t="s">
        <v>128</v>
      </c>
      <c r="F163" s="61" t="s">
        <v>194</v>
      </c>
      <c r="G163" s="29">
        <v>78</v>
      </c>
      <c r="H163" s="63"/>
      <c r="I163" s="29">
        <v>3603</v>
      </c>
      <c r="J163" s="63"/>
      <c r="K163" s="29">
        <v>2955</v>
      </c>
      <c r="L163" s="63"/>
      <c r="M163" s="52">
        <f t="shared" si="8"/>
        <v>0.82014987510407988</v>
      </c>
      <c r="N163" s="52" t="e">
        <f t="shared" si="9"/>
        <v>#DIV/0!</v>
      </c>
      <c r="O163" s="29">
        <v>110500</v>
      </c>
      <c r="P163" s="63"/>
      <c r="Q163" s="29">
        <v>557</v>
      </c>
      <c r="R163" s="63"/>
      <c r="S163" s="50">
        <f t="shared" si="10"/>
        <v>5.0407239819004529E-3</v>
      </c>
      <c r="T163" s="50" t="e">
        <f t="shared" si="11"/>
        <v>#DIV/0!</v>
      </c>
    </row>
    <row r="164" spans="1:20" s="37" customFormat="1" ht="12" x14ac:dyDescent="0.2">
      <c r="A164" s="61" t="s">
        <v>224</v>
      </c>
      <c r="B164" s="61" t="s">
        <v>3</v>
      </c>
      <c r="C164" s="61" t="s">
        <v>194</v>
      </c>
      <c r="D164" s="61" t="s">
        <v>365</v>
      </c>
      <c r="E164" s="61" t="s">
        <v>146</v>
      </c>
      <c r="F164" s="61" t="s">
        <v>194</v>
      </c>
      <c r="G164" s="29">
        <v>224</v>
      </c>
      <c r="H164" s="29">
        <v>17</v>
      </c>
      <c r="I164" s="29">
        <v>25661</v>
      </c>
      <c r="J164" s="29">
        <v>838</v>
      </c>
      <c r="K164" s="29">
        <v>17675</v>
      </c>
      <c r="L164" s="29">
        <v>649</v>
      </c>
      <c r="M164" s="52">
        <f t="shared" si="8"/>
        <v>0.68878843381006194</v>
      </c>
      <c r="N164" s="52">
        <f t="shared" si="9"/>
        <v>0.77446300715990457</v>
      </c>
      <c r="O164" s="29">
        <v>592936</v>
      </c>
      <c r="P164" s="29">
        <v>22200</v>
      </c>
      <c r="Q164" s="29">
        <v>384</v>
      </c>
      <c r="R164" s="29">
        <v>120</v>
      </c>
      <c r="S164" s="50">
        <f t="shared" si="10"/>
        <v>6.4762470148548913E-4</v>
      </c>
      <c r="T164" s="50">
        <f t="shared" si="11"/>
        <v>5.4054054054054057E-3</v>
      </c>
    </row>
    <row r="165" spans="1:20" s="37" customFormat="1" ht="12" x14ac:dyDescent="0.2">
      <c r="A165" s="61" t="s">
        <v>224</v>
      </c>
      <c r="B165" s="61" t="s">
        <v>3</v>
      </c>
      <c r="C165" s="61" t="s">
        <v>194</v>
      </c>
      <c r="D165" s="61" t="s">
        <v>356</v>
      </c>
      <c r="E165" s="61" t="s">
        <v>137</v>
      </c>
      <c r="F165" s="61" t="s">
        <v>194</v>
      </c>
      <c r="G165" s="29">
        <v>24</v>
      </c>
      <c r="H165" s="29">
        <v>6</v>
      </c>
      <c r="I165" s="29">
        <v>1031</v>
      </c>
      <c r="J165" s="29">
        <v>240</v>
      </c>
      <c r="K165" s="29">
        <v>726</v>
      </c>
      <c r="L165" s="29">
        <v>212</v>
      </c>
      <c r="M165" s="52">
        <f t="shared" si="8"/>
        <v>0.70417070805043647</v>
      </c>
      <c r="N165" s="52">
        <f t="shared" si="9"/>
        <v>0.8833333333333333</v>
      </c>
      <c r="O165" s="29">
        <v>35900</v>
      </c>
      <c r="P165" s="29">
        <v>11500</v>
      </c>
      <c r="Q165" s="29">
        <v>3405</v>
      </c>
      <c r="R165" s="29">
        <v>59</v>
      </c>
      <c r="S165" s="50">
        <f t="shared" si="10"/>
        <v>9.4846796657381618E-2</v>
      </c>
      <c r="T165" s="50">
        <f t="shared" si="11"/>
        <v>5.1304347826086954E-3</v>
      </c>
    </row>
    <row r="166" spans="1:20" s="37" customFormat="1" ht="12" x14ac:dyDescent="0.2">
      <c r="A166" s="61" t="s">
        <v>224</v>
      </c>
      <c r="B166" s="61" t="s">
        <v>3</v>
      </c>
      <c r="C166" s="61" t="s">
        <v>194</v>
      </c>
      <c r="D166" s="61" t="s">
        <v>290</v>
      </c>
      <c r="E166" s="61" t="s">
        <v>70</v>
      </c>
      <c r="F166" s="61" t="s">
        <v>194</v>
      </c>
      <c r="G166" s="29">
        <v>1475</v>
      </c>
      <c r="H166" s="29">
        <v>129</v>
      </c>
      <c r="I166" s="29">
        <v>200626</v>
      </c>
      <c r="J166" s="29">
        <v>19170</v>
      </c>
      <c r="K166" s="29">
        <v>170985</v>
      </c>
      <c r="L166" s="29">
        <v>17369</v>
      </c>
      <c r="M166" s="52">
        <f t="shared" si="8"/>
        <v>0.85225743423085742</v>
      </c>
      <c r="N166" s="52">
        <f t="shared" si="9"/>
        <v>0.9060511215440793</v>
      </c>
      <c r="O166" s="29">
        <v>16102275</v>
      </c>
      <c r="P166" s="29">
        <v>1236985</v>
      </c>
      <c r="Q166" s="29">
        <v>7806276</v>
      </c>
      <c r="R166" s="29">
        <v>561437</v>
      </c>
      <c r="S166" s="50">
        <f t="shared" si="10"/>
        <v>0.48479335994447992</v>
      </c>
      <c r="T166" s="50">
        <f t="shared" si="11"/>
        <v>0.45387535014571723</v>
      </c>
    </row>
    <row r="167" spans="1:20" s="37" customFormat="1" ht="12" x14ac:dyDescent="0.2">
      <c r="A167" s="61" t="s">
        <v>224</v>
      </c>
      <c r="B167" s="61" t="s">
        <v>3</v>
      </c>
      <c r="C167" s="61" t="s">
        <v>194</v>
      </c>
      <c r="D167" s="61" t="s">
        <v>353</v>
      </c>
      <c r="E167" s="61" t="s">
        <v>134</v>
      </c>
      <c r="F167" s="61" t="s">
        <v>194</v>
      </c>
      <c r="G167" s="29">
        <v>1191</v>
      </c>
      <c r="H167" s="29">
        <v>87</v>
      </c>
      <c r="I167" s="29">
        <v>78890</v>
      </c>
      <c r="J167" s="29">
        <v>5446</v>
      </c>
      <c r="K167" s="29">
        <v>58556</v>
      </c>
      <c r="L167" s="29">
        <v>3478</v>
      </c>
      <c r="M167" s="52">
        <f t="shared" si="8"/>
        <v>0.74224870072252502</v>
      </c>
      <c r="N167" s="52">
        <f t="shared" si="9"/>
        <v>0.63863385971355124</v>
      </c>
      <c r="O167" s="29">
        <v>1278934</v>
      </c>
      <c r="P167" s="29">
        <v>99110</v>
      </c>
      <c r="Q167" s="29">
        <v>30681</v>
      </c>
      <c r="R167" s="29">
        <v>1082</v>
      </c>
      <c r="S167" s="50">
        <f t="shared" si="10"/>
        <v>2.3989510013808373E-2</v>
      </c>
      <c r="T167" s="50">
        <f t="shared" si="11"/>
        <v>1.0917162748461306E-2</v>
      </c>
    </row>
    <row r="168" spans="1:20" s="37" customFormat="1" ht="12" x14ac:dyDescent="0.2">
      <c r="A168" s="61" t="s">
        <v>224</v>
      </c>
      <c r="B168" s="61" t="s">
        <v>3</v>
      </c>
      <c r="C168" s="61" t="s">
        <v>194</v>
      </c>
      <c r="D168" s="61" t="s">
        <v>364</v>
      </c>
      <c r="E168" s="61" t="s">
        <v>145</v>
      </c>
      <c r="F168" s="61" t="s">
        <v>194</v>
      </c>
      <c r="G168" s="29">
        <v>800</v>
      </c>
      <c r="H168" s="29">
        <v>77</v>
      </c>
      <c r="I168" s="29">
        <v>39885</v>
      </c>
      <c r="J168" s="29">
        <v>3756</v>
      </c>
      <c r="K168" s="29">
        <v>31753</v>
      </c>
      <c r="L168" s="29">
        <v>2419</v>
      </c>
      <c r="M168" s="52">
        <f t="shared" si="8"/>
        <v>0.79611382725335345</v>
      </c>
      <c r="N168" s="52">
        <f t="shared" si="9"/>
        <v>0.6440362087326944</v>
      </c>
      <c r="O168" s="29">
        <v>627385</v>
      </c>
      <c r="P168" s="29">
        <v>36200</v>
      </c>
      <c r="Q168" s="29">
        <v>20428</v>
      </c>
      <c r="R168" s="29">
        <v>2210</v>
      </c>
      <c r="S168" s="50">
        <f t="shared" si="10"/>
        <v>3.2560548945225018E-2</v>
      </c>
      <c r="T168" s="50">
        <f t="shared" si="11"/>
        <v>6.104972375690608E-2</v>
      </c>
    </row>
    <row r="169" spans="1:20" s="37" customFormat="1" ht="12" x14ac:dyDescent="0.2">
      <c r="A169" s="61" t="s">
        <v>224</v>
      </c>
      <c r="B169" s="61" t="s">
        <v>3</v>
      </c>
      <c r="C169" s="61" t="s">
        <v>194</v>
      </c>
      <c r="D169" s="61" t="s">
        <v>360</v>
      </c>
      <c r="E169" s="61" t="s">
        <v>141</v>
      </c>
      <c r="F169" s="61" t="s">
        <v>194</v>
      </c>
      <c r="G169" s="29">
        <v>210</v>
      </c>
      <c r="H169" s="29">
        <v>17</v>
      </c>
      <c r="I169" s="29">
        <v>9677</v>
      </c>
      <c r="J169" s="29">
        <v>830</v>
      </c>
      <c r="K169" s="29">
        <v>8344</v>
      </c>
      <c r="L169" s="29">
        <v>735</v>
      </c>
      <c r="M169" s="52">
        <f t="shared" si="8"/>
        <v>0.86225069753022632</v>
      </c>
      <c r="N169" s="52">
        <f t="shared" si="9"/>
        <v>0.88554216867469882</v>
      </c>
      <c r="O169" s="29">
        <v>331400</v>
      </c>
      <c r="P169" s="29">
        <v>29000</v>
      </c>
      <c r="Q169" s="29">
        <v>9687</v>
      </c>
      <c r="R169" s="29">
        <v>511</v>
      </c>
      <c r="S169" s="50">
        <f t="shared" si="10"/>
        <v>2.9230537115268556E-2</v>
      </c>
      <c r="T169" s="50">
        <f t="shared" si="11"/>
        <v>1.7620689655172415E-2</v>
      </c>
    </row>
    <row r="170" spans="1:20" s="37" customFormat="1" ht="12" x14ac:dyDescent="0.2">
      <c r="A170" s="61" t="s">
        <v>224</v>
      </c>
      <c r="B170" s="61" t="s">
        <v>3</v>
      </c>
      <c r="C170" s="61" t="s">
        <v>194</v>
      </c>
      <c r="D170" s="61" t="s">
        <v>362</v>
      </c>
      <c r="E170" s="61" t="s">
        <v>143</v>
      </c>
      <c r="F170" s="61" t="s">
        <v>194</v>
      </c>
      <c r="G170" s="29">
        <v>253</v>
      </c>
      <c r="H170" s="29">
        <v>22</v>
      </c>
      <c r="I170" s="29">
        <v>12451</v>
      </c>
      <c r="J170" s="29">
        <v>1080</v>
      </c>
      <c r="K170" s="29">
        <v>10408</v>
      </c>
      <c r="L170" s="29">
        <v>815</v>
      </c>
      <c r="M170" s="52">
        <f t="shared" si="8"/>
        <v>0.83591679383182071</v>
      </c>
      <c r="N170" s="52">
        <f t="shared" si="9"/>
        <v>0.75462962962962965</v>
      </c>
      <c r="O170" s="29">
        <v>330300</v>
      </c>
      <c r="P170" s="29">
        <v>29400</v>
      </c>
      <c r="Q170" s="29">
        <v>5105</v>
      </c>
      <c r="R170" s="29">
        <v>604</v>
      </c>
      <c r="S170" s="50">
        <f t="shared" si="10"/>
        <v>1.54556463820769E-2</v>
      </c>
      <c r="T170" s="50">
        <f t="shared" si="11"/>
        <v>2.0544217687074831E-2</v>
      </c>
    </row>
    <row r="171" spans="1:20" s="37" customFormat="1" ht="12" x14ac:dyDescent="0.2">
      <c r="A171" s="61" t="s">
        <v>390</v>
      </c>
      <c r="B171" s="61" t="s">
        <v>166</v>
      </c>
      <c r="C171" s="61" t="s">
        <v>194</v>
      </c>
      <c r="D171" s="61" t="s">
        <v>437</v>
      </c>
      <c r="E171" s="61" t="s">
        <v>436</v>
      </c>
      <c r="F171" s="61" t="s">
        <v>194</v>
      </c>
      <c r="G171" s="29">
        <v>1</v>
      </c>
      <c r="H171" s="63"/>
      <c r="I171" s="29">
        <v>9</v>
      </c>
      <c r="J171" s="63"/>
      <c r="K171" s="29">
        <v>9</v>
      </c>
      <c r="L171" s="63"/>
      <c r="M171" s="52">
        <f t="shared" si="8"/>
        <v>1</v>
      </c>
      <c r="N171" s="52" t="e">
        <f t="shared" si="9"/>
        <v>#DIV/0!</v>
      </c>
      <c r="O171" s="29">
        <v>1345</v>
      </c>
      <c r="P171" s="63"/>
      <c r="Q171" s="29">
        <v>70</v>
      </c>
      <c r="R171" s="63"/>
      <c r="S171" s="50">
        <f t="shared" si="10"/>
        <v>5.204460966542751E-2</v>
      </c>
      <c r="T171" s="50" t="e">
        <f t="shared" si="11"/>
        <v>#DIV/0!</v>
      </c>
    </row>
    <row r="172" spans="1:20" s="37" customFormat="1" ht="12" x14ac:dyDescent="0.2">
      <c r="A172" s="61" t="s">
        <v>229</v>
      </c>
      <c r="B172" s="61" t="s">
        <v>8</v>
      </c>
      <c r="C172" s="61" t="s">
        <v>194</v>
      </c>
      <c r="D172" s="61" t="s">
        <v>375</v>
      </c>
      <c r="E172" s="61" t="s">
        <v>157</v>
      </c>
      <c r="F172" s="61" t="s">
        <v>194</v>
      </c>
      <c r="G172" s="29">
        <v>4</v>
      </c>
      <c r="H172" s="63"/>
      <c r="I172" s="29">
        <v>752</v>
      </c>
      <c r="J172" s="63"/>
      <c r="K172" s="29">
        <v>684</v>
      </c>
      <c r="L172" s="63"/>
      <c r="M172" s="52">
        <f t="shared" si="8"/>
        <v>0.90957446808510634</v>
      </c>
      <c r="N172" s="52" t="e">
        <f t="shared" si="9"/>
        <v>#DIV/0!</v>
      </c>
      <c r="O172" s="29">
        <v>0</v>
      </c>
      <c r="P172" s="63"/>
      <c r="Q172" s="29">
        <v>0</v>
      </c>
      <c r="R172" s="63"/>
      <c r="S172" s="50" t="e">
        <f t="shared" si="10"/>
        <v>#DIV/0!</v>
      </c>
      <c r="T172" s="50" t="e">
        <f t="shared" si="11"/>
        <v>#DIV/0!</v>
      </c>
    </row>
    <row r="173" spans="1:20" s="37" customFormat="1" ht="12" x14ac:dyDescent="0.2">
      <c r="A173" s="61" t="s">
        <v>229</v>
      </c>
      <c r="B173" s="61" t="s">
        <v>8</v>
      </c>
      <c r="C173" s="61" t="s">
        <v>194</v>
      </c>
      <c r="D173" s="61" t="s">
        <v>222</v>
      </c>
      <c r="E173" s="61" t="s">
        <v>1</v>
      </c>
      <c r="F173" s="61" t="s">
        <v>194</v>
      </c>
      <c r="G173" s="29">
        <v>8</v>
      </c>
      <c r="H173" s="29">
        <v>1</v>
      </c>
      <c r="I173" s="29">
        <v>1472</v>
      </c>
      <c r="J173" s="29">
        <v>120</v>
      </c>
      <c r="K173" s="29">
        <v>996</v>
      </c>
      <c r="L173" s="29">
        <v>109</v>
      </c>
      <c r="M173" s="52">
        <f t="shared" si="8"/>
        <v>0.67663043478260865</v>
      </c>
      <c r="N173" s="52">
        <f t="shared" si="9"/>
        <v>0.90833333333333333</v>
      </c>
      <c r="O173" s="29">
        <v>8065</v>
      </c>
      <c r="P173" s="29">
        <v>2759</v>
      </c>
      <c r="Q173" s="29">
        <v>0</v>
      </c>
      <c r="R173" s="29">
        <v>0</v>
      </c>
      <c r="S173" s="50">
        <f t="shared" si="10"/>
        <v>0</v>
      </c>
      <c r="T173" s="50">
        <f t="shared" si="11"/>
        <v>0</v>
      </c>
    </row>
    <row r="174" spans="1:20" s="37" customFormat="1" ht="12" x14ac:dyDescent="0.2">
      <c r="A174" s="61" t="s">
        <v>229</v>
      </c>
      <c r="B174" s="61" t="s">
        <v>8</v>
      </c>
      <c r="C174" s="61" t="s">
        <v>194</v>
      </c>
      <c r="D174" s="61" t="s">
        <v>300</v>
      </c>
      <c r="E174" s="61" t="s">
        <v>79</v>
      </c>
      <c r="F174" s="61" t="s">
        <v>194</v>
      </c>
      <c r="G174" s="29">
        <v>300</v>
      </c>
      <c r="H174" s="29">
        <v>8</v>
      </c>
      <c r="I174" s="29">
        <v>56344</v>
      </c>
      <c r="J174" s="29">
        <v>1504</v>
      </c>
      <c r="K174" s="29">
        <v>47165</v>
      </c>
      <c r="L174" s="29">
        <v>1479</v>
      </c>
      <c r="M174" s="52">
        <f t="shared" si="8"/>
        <v>0.83709001845804343</v>
      </c>
      <c r="N174" s="52">
        <f t="shared" si="9"/>
        <v>0.9833776595744681</v>
      </c>
      <c r="O174" s="29">
        <v>142099</v>
      </c>
      <c r="P174" s="29">
        <v>13784</v>
      </c>
      <c r="Q174" s="29">
        <v>142099</v>
      </c>
      <c r="R174" s="29">
        <v>13784</v>
      </c>
      <c r="S174" s="50">
        <f t="shared" si="10"/>
        <v>1</v>
      </c>
      <c r="T174" s="50">
        <f t="shared" si="11"/>
        <v>1</v>
      </c>
    </row>
    <row r="175" spans="1:20" s="37" customFormat="1" ht="12" x14ac:dyDescent="0.2">
      <c r="A175" s="61" t="s">
        <v>229</v>
      </c>
      <c r="B175" s="61" t="s">
        <v>8</v>
      </c>
      <c r="C175" s="61" t="s">
        <v>194</v>
      </c>
      <c r="D175" s="61" t="s">
        <v>315</v>
      </c>
      <c r="E175" s="61" t="s">
        <v>96</v>
      </c>
      <c r="F175" s="61" t="s">
        <v>194</v>
      </c>
      <c r="G175" s="29">
        <v>769</v>
      </c>
      <c r="H175" s="29">
        <v>33</v>
      </c>
      <c r="I175" s="29">
        <v>131519</v>
      </c>
      <c r="J175" s="29">
        <v>6196</v>
      </c>
      <c r="K175" s="29">
        <v>101119</v>
      </c>
      <c r="L175" s="29">
        <v>6017</v>
      </c>
      <c r="M175" s="52">
        <f t="shared" si="8"/>
        <v>0.76885469019685371</v>
      </c>
      <c r="N175" s="52">
        <f t="shared" si="9"/>
        <v>0.97111039380245323</v>
      </c>
      <c r="O175" s="29">
        <v>1502337</v>
      </c>
      <c r="P175" s="29">
        <v>0</v>
      </c>
      <c r="Q175" s="29">
        <v>987</v>
      </c>
      <c r="R175" s="29">
        <v>0</v>
      </c>
      <c r="S175" s="50">
        <f t="shared" si="10"/>
        <v>6.5697643072093676E-4</v>
      </c>
      <c r="T175" s="50" t="e">
        <f t="shared" si="11"/>
        <v>#DIV/0!</v>
      </c>
    </row>
    <row r="176" spans="1:20" s="37" customFormat="1" ht="12" x14ac:dyDescent="0.2">
      <c r="A176" s="61" t="s">
        <v>229</v>
      </c>
      <c r="B176" s="61" t="s">
        <v>8</v>
      </c>
      <c r="C176" s="61" t="s">
        <v>194</v>
      </c>
      <c r="D176" s="61" t="s">
        <v>224</v>
      </c>
      <c r="E176" s="61" t="s">
        <v>3</v>
      </c>
      <c r="F176" s="61" t="s">
        <v>194</v>
      </c>
      <c r="G176" s="29">
        <v>4938</v>
      </c>
      <c r="H176" s="29">
        <v>419</v>
      </c>
      <c r="I176" s="29">
        <v>843368</v>
      </c>
      <c r="J176" s="29">
        <v>73176</v>
      </c>
      <c r="K176" s="29">
        <v>695075</v>
      </c>
      <c r="L176" s="29">
        <v>60229</v>
      </c>
      <c r="M176" s="52">
        <f t="shared" si="8"/>
        <v>0.82416572599387217</v>
      </c>
      <c r="N176" s="52">
        <f t="shared" si="9"/>
        <v>0.82307040559746369</v>
      </c>
      <c r="O176" s="29">
        <v>28648092</v>
      </c>
      <c r="P176" s="29">
        <v>2002041</v>
      </c>
      <c r="Q176" s="29">
        <v>551919</v>
      </c>
      <c r="R176" s="29">
        <v>34941</v>
      </c>
      <c r="S176" s="50">
        <f t="shared" si="10"/>
        <v>1.926547150155759E-2</v>
      </c>
      <c r="T176" s="50">
        <f t="shared" si="11"/>
        <v>1.7452689530334294E-2</v>
      </c>
    </row>
    <row r="177" spans="1:20" s="37" customFormat="1" ht="12" x14ac:dyDescent="0.2">
      <c r="A177" s="61" t="s">
        <v>229</v>
      </c>
      <c r="B177" s="61" t="s">
        <v>8</v>
      </c>
      <c r="C177" s="61" t="s">
        <v>194</v>
      </c>
      <c r="D177" s="61" t="s">
        <v>227</v>
      </c>
      <c r="E177" s="61" t="s">
        <v>6</v>
      </c>
      <c r="F177" s="61" t="s">
        <v>194</v>
      </c>
      <c r="G177" s="29">
        <v>1308</v>
      </c>
      <c r="H177" s="29">
        <v>54</v>
      </c>
      <c r="I177" s="29">
        <v>223176</v>
      </c>
      <c r="J177" s="29">
        <v>8776</v>
      </c>
      <c r="K177" s="29">
        <v>170520</v>
      </c>
      <c r="L177" s="29">
        <v>8136</v>
      </c>
      <c r="M177" s="52">
        <f t="shared" si="8"/>
        <v>0.76406065168297665</v>
      </c>
      <c r="N177" s="52">
        <f t="shared" si="9"/>
        <v>0.92707383773928898</v>
      </c>
      <c r="O177" s="29">
        <v>5468614</v>
      </c>
      <c r="P177" s="29">
        <v>57258</v>
      </c>
      <c r="Q177" s="29">
        <v>2868</v>
      </c>
      <c r="R177" s="29">
        <v>1038</v>
      </c>
      <c r="S177" s="50">
        <f t="shared" si="10"/>
        <v>5.2444732797012191E-4</v>
      </c>
      <c r="T177" s="50">
        <f t="shared" si="11"/>
        <v>1.8128471130671696E-2</v>
      </c>
    </row>
    <row r="178" spans="1:20" s="37" customFormat="1" ht="12" x14ac:dyDescent="0.2">
      <c r="A178" s="61" t="s">
        <v>229</v>
      </c>
      <c r="B178" s="61" t="s">
        <v>8</v>
      </c>
      <c r="C178" s="61" t="s">
        <v>194</v>
      </c>
      <c r="D178" s="61" t="s">
        <v>314</v>
      </c>
      <c r="E178" s="61" t="s">
        <v>126</v>
      </c>
      <c r="F178" s="61" t="s">
        <v>194</v>
      </c>
      <c r="G178" s="29">
        <v>72</v>
      </c>
      <c r="H178" s="29">
        <v>8</v>
      </c>
      <c r="I178" s="29">
        <v>3468</v>
      </c>
      <c r="J178" s="29">
        <v>384</v>
      </c>
      <c r="K178" s="29">
        <v>2282</v>
      </c>
      <c r="L178" s="29">
        <v>261</v>
      </c>
      <c r="M178" s="52">
        <f t="shared" si="8"/>
        <v>0.65801614763552485</v>
      </c>
      <c r="N178" s="52">
        <f t="shared" si="9"/>
        <v>0.6796875</v>
      </c>
      <c r="O178" s="29">
        <v>36265</v>
      </c>
      <c r="P178" s="29">
        <v>0</v>
      </c>
      <c r="Q178" s="29">
        <v>0</v>
      </c>
      <c r="R178" s="29">
        <v>0</v>
      </c>
      <c r="S178" s="50">
        <f t="shared" si="10"/>
        <v>0</v>
      </c>
      <c r="T178" s="50" t="e">
        <f t="shared" si="11"/>
        <v>#DIV/0!</v>
      </c>
    </row>
    <row r="179" spans="1:20" s="37" customFormat="1" ht="12" x14ac:dyDescent="0.2">
      <c r="A179" s="61" t="s">
        <v>229</v>
      </c>
      <c r="B179" s="61" t="s">
        <v>8</v>
      </c>
      <c r="C179" s="61" t="s">
        <v>194</v>
      </c>
      <c r="D179" s="61" t="s">
        <v>361</v>
      </c>
      <c r="E179" s="61" t="s">
        <v>142</v>
      </c>
      <c r="F179" s="61" t="s">
        <v>194</v>
      </c>
      <c r="G179" s="29">
        <v>1605</v>
      </c>
      <c r="H179" s="29">
        <v>109</v>
      </c>
      <c r="I179" s="29">
        <v>77832</v>
      </c>
      <c r="J179" s="29">
        <v>5232</v>
      </c>
      <c r="K179" s="29">
        <v>57113</v>
      </c>
      <c r="L179" s="29">
        <v>3572</v>
      </c>
      <c r="M179" s="52">
        <f t="shared" si="8"/>
        <v>0.73379843766060238</v>
      </c>
      <c r="N179" s="52">
        <f t="shared" si="9"/>
        <v>0.68272171253822633</v>
      </c>
      <c r="O179" s="29">
        <v>526221</v>
      </c>
      <c r="P179" s="29">
        <v>0</v>
      </c>
      <c r="Q179" s="29">
        <v>0</v>
      </c>
      <c r="R179" s="29">
        <v>0</v>
      </c>
      <c r="S179" s="50">
        <f t="shared" si="10"/>
        <v>0</v>
      </c>
      <c r="T179" s="50" t="e">
        <f t="shared" si="11"/>
        <v>#DIV/0!</v>
      </c>
    </row>
    <row r="180" spans="1:20" s="37" customFormat="1" ht="12" x14ac:dyDescent="0.2">
      <c r="A180" s="61" t="s">
        <v>229</v>
      </c>
      <c r="B180" s="61" t="s">
        <v>8</v>
      </c>
      <c r="C180" s="61" t="s">
        <v>194</v>
      </c>
      <c r="D180" s="61" t="s">
        <v>228</v>
      </c>
      <c r="E180" s="61" t="s">
        <v>7</v>
      </c>
      <c r="F180" s="61" t="s">
        <v>194</v>
      </c>
      <c r="G180" s="29">
        <v>1213</v>
      </c>
      <c r="H180" s="29">
        <v>142</v>
      </c>
      <c r="I180" s="29">
        <v>186905</v>
      </c>
      <c r="J180" s="29">
        <v>24542</v>
      </c>
      <c r="K180" s="29">
        <v>144944</v>
      </c>
      <c r="L180" s="29">
        <v>17559</v>
      </c>
      <c r="M180" s="52">
        <f t="shared" si="8"/>
        <v>0.775495572617105</v>
      </c>
      <c r="N180" s="52">
        <f t="shared" si="9"/>
        <v>0.71546736207318062</v>
      </c>
      <c r="O180" s="29">
        <v>9337284</v>
      </c>
      <c r="P180" s="29">
        <v>1163285</v>
      </c>
      <c r="Q180" s="29">
        <v>1037</v>
      </c>
      <c r="R180" s="29">
        <v>215</v>
      </c>
      <c r="S180" s="50">
        <f t="shared" si="10"/>
        <v>1.1106013268954869E-4</v>
      </c>
      <c r="T180" s="50">
        <f t="shared" si="11"/>
        <v>1.848214324090829E-4</v>
      </c>
    </row>
    <row r="181" spans="1:20" s="37" customFormat="1" ht="12" x14ac:dyDescent="0.2">
      <c r="A181" s="61" t="s">
        <v>229</v>
      </c>
      <c r="B181" s="61" t="s">
        <v>8</v>
      </c>
      <c r="C181" s="61" t="s">
        <v>194</v>
      </c>
      <c r="D181" s="61" t="s">
        <v>226</v>
      </c>
      <c r="E181" s="61" t="s">
        <v>5</v>
      </c>
      <c r="F181" s="61" t="s">
        <v>194</v>
      </c>
      <c r="G181" s="29">
        <v>3</v>
      </c>
      <c r="H181" s="63"/>
      <c r="I181" s="29">
        <v>530</v>
      </c>
      <c r="J181" s="63"/>
      <c r="K181" s="29">
        <v>446</v>
      </c>
      <c r="L181" s="63"/>
      <c r="M181" s="52">
        <f t="shared" si="8"/>
        <v>0.84150943396226419</v>
      </c>
      <c r="N181" s="52" t="e">
        <f t="shared" si="9"/>
        <v>#DIV/0!</v>
      </c>
      <c r="O181" s="29">
        <v>24516</v>
      </c>
      <c r="P181" s="63"/>
      <c r="Q181" s="29">
        <v>0</v>
      </c>
      <c r="R181" s="63"/>
      <c r="S181" s="50">
        <f t="shared" si="10"/>
        <v>0</v>
      </c>
      <c r="T181" s="50" t="e">
        <f t="shared" si="11"/>
        <v>#DIV/0!</v>
      </c>
    </row>
    <row r="182" spans="1:20" s="37" customFormat="1" ht="12" x14ac:dyDescent="0.2">
      <c r="A182" s="61" t="s">
        <v>344</v>
      </c>
      <c r="B182" s="61" t="s">
        <v>124</v>
      </c>
      <c r="C182" s="61" t="s">
        <v>194</v>
      </c>
      <c r="D182" s="61" t="s">
        <v>314</v>
      </c>
      <c r="E182" s="61" t="s">
        <v>126</v>
      </c>
      <c r="F182" s="61" t="s">
        <v>194</v>
      </c>
      <c r="G182" s="29">
        <v>196</v>
      </c>
      <c r="H182" s="29">
        <v>18</v>
      </c>
      <c r="I182" s="29">
        <v>11754</v>
      </c>
      <c r="J182" s="29">
        <v>1138</v>
      </c>
      <c r="K182" s="29">
        <v>9022</v>
      </c>
      <c r="L182" s="29">
        <v>1000</v>
      </c>
      <c r="M182" s="52">
        <f t="shared" si="8"/>
        <v>0.76756848732346439</v>
      </c>
      <c r="N182" s="52">
        <f t="shared" si="9"/>
        <v>0.87873462214411246</v>
      </c>
      <c r="O182" s="29">
        <v>337785</v>
      </c>
      <c r="P182" s="29">
        <v>34690</v>
      </c>
      <c r="Q182" s="29">
        <v>2913</v>
      </c>
      <c r="R182" s="29">
        <v>190</v>
      </c>
      <c r="S182" s="50">
        <f t="shared" si="10"/>
        <v>8.6238287668191308E-3</v>
      </c>
      <c r="T182" s="50">
        <f t="shared" si="11"/>
        <v>5.4770827327760164E-3</v>
      </c>
    </row>
    <row r="183" spans="1:20" s="37" customFormat="1" ht="12" x14ac:dyDescent="0.2">
      <c r="A183" s="61" t="s">
        <v>344</v>
      </c>
      <c r="B183" s="61" t="s">
        <v>124</v>
      </c>
      <c r="C183" s="61" t="s">
        <v>194</v>
      </c>
      <c r="D183" s="61" t="s">
        <v>346</v>
      </c>
      <c r="E183" s="61" t="s">
        <v>127</v>
      </c>
      <c r="F183" s="61" t="s">
        <v>194</v>
      </c>
      <c r="G183" s="29">
        <v>41</v>
      </c>
      <c r="H183" s="29">
        <v>2</v>
      </c>
      <c r="I183" s="29">
        <v>539</v>
      </c>
      <c r="J183" s="29">
        <v>18</v>
      </c>
      <c r="K183" s="29">
        <v>240</v>
      </c>
      <c r="L183" s="29">
        <v>15</v>
      </c>
      <c r="M183" s="52">
        <f t="shared" si="8"/>
        <v>0.44526901669758812</v>
      </c>
      <c r="N183" s="52">
        <f t="shared" si="9"/>
        <v>0.83333333333333337</v>
      </c>
      <c r="O183" s="29">
        <v>100640</v>
      </c>
      <c r="P183" s="29">
        <v>2690</v>
      </c>
      <c r="Q183" s="29">
        <v>24585</v>
      </c>
      <c r="R183" s="29">
        <v>540</v>
      </c>
      <c r="S183" s="50">
        <f t="shared" si="10"/>
        <v>0.24428656597774245</v>
      </c>
      <c r="T183" s="50">
        <f t="shared" si="11"/>
        <v>0.20074349442379183</v>
      </c>
    </row>
    <row r="184" spans="1:20" s="37" customFormat="1" ht="12" x14ac:dyDescent="0.2">
      <c r="A184" s="61" t="s">
        <v>344</v>
      </c>
      <c r="B184" s="61" t="s">
        <v>124</v>
      </c>
      <c r="C184" s="61" t="s">
        <v>194</v>
      </c>
      <c r="D184" s="61" t="s">
        <v>359</v>
      </c>
      <c r="E184" s="61" t="s">
        <v>140</v>
      </c>
      <c r="F184" s="61" t="s">
        <v>194</v>
      </c>
      <c r="G184" s="29">
        <v>2</v>
      </c>
      <c r="H184" s="63"/>
      <c r="I184" s="29">
        <v>28</v>
      </c>
      <c r="J184" s="63"/>
      <c r="K184" s="29">
        <v>10</v>
      </c>
      <c r="L184" s="63"/>
      <c r="M184" s="52">
        <f t="shared" si="8"/>
        <v>0.35714285714285715</v>
      </c>
      <c r="N184" s="52" t="e">
        <f t="shared" si="9"/>
        <v>#DIV/0!</v>
      </c>
      <c r="O184" s="29">
        <v>5450</v>
      </c>
      <c r="P184" s="63"/>
      <c r="Q184" s="29">
        <v>0</v>
      </c>
      <c r="R184" s="63"/>
      <c r="S184" s="50">
        <f t="shared" si="10"/>
        <v>0</v>
      </c>
      <c r="T184" s="50" t="e">
        <f t="shared" si="11"/>
        <v>#DIV/0!</v>
      </c>
    </row>
    <row r="185" spans="1:20" s="37" customFormat="1" ht="12" x14ac:dyDescent="0.2">
      <c r="A185" s="61" t="s">
        <v>344</v>
      </c>
      <c r="B185" s="61" t="s">
        <v>124</v>
      </c>
      <c r="C185" s="61" t="s">
        <v>194</v>
      </c>
      <c r="D185" s="61" t="s">
        <v>343</v>
      </c>
      <c r="E185" s="61" t="s">
        <v>123</v>
      </c>
      <c r="F185" s="61" t="s">
        <v>194</v>
      </c>
      <c r="G185" s="29">
        <v>69</v>
      </c>
      <c r="H185" s="29">
        <v>4</v>
      </c>
      <c r="I185" s="29">
        <v>811</v>
      </c>
      <c r="J185" s="29">
        <v>36</v>
      </c>
      <c r="K185" s="29">
        <v>437</v>
      </c>
      <c r="L185" s="29">
        <v>26</v>
      </c>
      <c r="M185" s="52">
        <f t="shared" si="8"/>
        <v>0.53884093711467329</v>
      </c>
      <c r="N185" s="52">
        <f t="shared" si="9"/>
        <v>0.72222222222222221</v>
      </c>
      <c r="O185" s="29">
        <v>143970</v>
      </c>
      <c r="P185" s="29">
        <v>5380</v>
      </c>
      <c r="Q185" s="29">
        <v>76045</v>
      </c>
      <c r="R185" s="29">
        <v>1595</v>
      </c>
      <c r="S185" s="50">
        <f t="shared" si="10"/>
        <v>0.52820031951100921</v>
      </c>
      <c r="T185" s="50">
        <f t="shared" si="11"/>
        <v>0.29646840148698883</v>
      </c>
    </row>
    <row r="186" spans="1:20" s="37" customFormat="1" ht="12" x14ac:dyDescent="0.2">
      <c r="A186" s="61" t="s">
        <v>344</v>
      </c>
      <c r="B186" s="61" t="s">
        <v>124</v>
      </c>
      <c r="C186" s="61" t="s">
        <v>194</v>
      </c>
      <c r="D186" s="61" t="s">
        <v>378</v>
      </c>
      <c r="E186" s="61" t="s">
        <v>140</v>
      </c>
      <c r="F186" s="61" t="s">
        <v>194</v>
      </c>
      <c r="G186" s="29">
        <v>1</v>
      </c>
      <c r="H186" s="63"/>
      <c r="I186" s="29">
        <v>50</v>
      </c>
      <c r="J186" s="63"/>
      <c r="K186" s="29">
        <v>43</v>
      </c>
      <c r="L186" s="63"/>
      <c r="M186" s="52">
        <f t="shared" si="8"/>
        <v>0.86</v>
      </c>
      <c r="N186" s="52" t="e">
        <f t="shared" si="9"/>
        <v>#DIV/0!</v>
      </c>
      <c r="O186" s="29">
        <v>1200</v>
      </c>
      <c r="P186" s="63"/>
      <c r="Q186" s="29">
        <v>0</v>
      </c>
      <c r="R186" s="63"/>
      <c r="S186" s="50">
        <f t="shared" si="10"/>
        <v>0</v>
      </c>
      <c r="T186" s="50" t="e">
        <f t="shared" si="11"/>
        <v>#DIV/0!</v>
      </c>
    </row>
    <row r="187" spans="1:20" s="37" customFormat="1" ht="12" x14ac:dyDescent="0.2">
      <c r="A187" s="61" t="s">
        <v>344</v>
      </c>
      <c r="B187" s="61" t="s">
        <v>124</v>
      </c>
      <c r="C187" s="61" t="s">
        <v>194</v>
      </c>
      <c r="D187" s="61" t="s">
        <v>224</v>
      </c>
      <c r="E187" s="61" t="s">
        <v>3</v>
      </c>
      <c r="F187" s="61" t="s">
        <v>194</v>
      </c>
      <c r="G187" s="29">
        <v>588</v>
      </c>
      <c r="H187" s="29">
        <v>47</v>
      </c>
      <c r="I187" s="29">
        <v>18026</v>
      </c>
      <c r="J187" s="29">
        <v>1750</v>
      </c>
      <c r="K187" s="29">
        <v>16635</v>
      </c>
      <c r="L187" s="29">
        <v>1664</v>
      </c>
      <c r="M187" s="52">
        <f t="shared" si="8"/>
        <v>0.92283368467768778</v>
      </c>
      <c r="N187" s="52">
        <f t="shared" si="9"/>
        <v>0.95085714285714285</v>
      </c>
      <c r="O187" s="29">
        <v>5101200</v>
      </c>
      <c r="P187" s="29">
        <v>282000</v>
      </c>
      <c r="Q187" s="29">
        <v>1213192</v>
      </c>
      <c r="R187" s="29">
        <v>73414</v>
      </c>
      <c r="S187" s="50">
        <f t="shared" si="10"/>
        <v>0.23782482553124756</v>
      </c>
      <c r="T187" s="50">
        <f t="shared" si="11"/>
        <v>0.26033333333333336</v>
      </c>
    </row>
    <row r="188" spans="1:20" s="37" customFormat="1" ht="12" x14ac:dyDescent="0.2">
      <c r="A188" s="61" t="s">
        <v>344</v>
      </c>
      <c r="B188" s="61" t="s">
        <v>124</v>
      </c>
      <c r="C188" s="61" t="s">
        <v>194</v>
      </c>
      <c r="D188" s="61" t="s">
        <v>368</v>
      </c>
      <c r="E188" s="61" t="s">
        <v>149</v>
      </c>
      <c r="F188" s="61" t="s">
        <v>194</v>
      </c>
      <c r="G188" s="29">
        <v>1</v>
      </c>
      <c r="H188" s="63"/>
      <c r="I188" s="29">
        <v>0</v>
      </c>
      <c r="J188" s="63"/>
      <c r="K188" s="29">
        <v>0</v>
      </c>
      <c r="L188" s="63"/>
      <c r="M188" s="52" t="e">
        <f t="shared" si="8"/>
        <v>#DIV/0!</v>
      </c>
      <c r="N188" s="52" t="e">
        <f t="shared" si="9"/>
        <v>#DIV/0!</v>
      </c>
      <c r="O188" s="29">
        <v>24000</v>
      </c>
      <c r="P188" s="63"/>
      <c r="Q188" s="29">
        <v>5162</v>
      </c>
      <c r="R188" s="63"/>
      <c r="S188" s="50">
        <f t="shared" si="10"/>
        <v>0.21508333333333332</v>
      </c>
      <c r="T188" s="50" t="e">
        <f t="shared" si="11"/>
        <v>#DIV/0!</v>
      </c>
    </row>
    <row r="189" spans="1:20" s="37" customFormat="1" ht="12" x14ac:dyDescent="0.2">
      <c r="A189" s="61" t="s">
        <v>348</v>
      </c>
      <c r="B189" s="61" t="s">
        <v>129</v>
      </c>
      <c r="C189" s="61" t="s">
        <v>194</v>
      </c>
      <c r="D189" s="61" t="s">
        <v>314</v>
      </c>
      <c r="E189" s="61" t="s">
        <v>126</v>
      </c>
      <c r="F189" s="61" t="s">
        <v>194</v>
      </c>
      <c r="G189" s="29">
        <v>204</v>
      </c>
      <c r="H189" s="29">
        <v>17</v>
      </c>
      <c r="I189" s="29">
        <v>9366</v>
      </c>
      <c r="J189" s="29">
        <v>946</v>
      </c>
      <c r="K189" s="29">
        <v>6720</v>
      </c>
      <c r="L189" s="29">
        <v>702</v>
      </c>
      <c r="M189" s="52">
        <f t="shared" si="8"/>
        <v>0.71748878923766812</v>
      </c>
      <c r="N189" s="52">
        <f t="shared" si="9"/>
        <v>0.74207188160676529</v>
      </c>
      <c r="O189" s="29">
        <v>356885</v>
      </c>
      <c r="P189" s="29">
        <v>31380</v>
      </c>
      <c r="Q189" s="29">
        <v>20707</v>
      </c>
      <c r="R189" s="29">
        <v>1408</v>
      </c>
      <c r="S189" s="50">
        <f t="shared" si="10"/>
        <v>5.8021491516875183E-2</v>
      </c>
      <c r="T189" s="50">
        <f t="shared" si="11"/>
        <v>4.4869343530911411E-2</v>
      </c>
    </row>
    <row r="190" spans="1:20" s="37" customFormat="1" ht="12" x14ac:dyDescent="0.2">
      <c r="A190" s="61" t="s">
        <v>348</v>
      </c>
      <c r="B190" s="61" t="s">
        <v>129</v>
      </c>
      <c r="C190" s="61" t="s">
        <v>194</v>
      </c>
      <c r="D190" s="61" t="s">
        <v>354</v>
      </c>
      <c r="E190" s="61" t="s">
        <v>135</v>
      </c>
      <c r="F190" s="61" t="s">
        <v>194</v>
      </c>
      <c r="G190" s="29">
        <v>31</v>
      </c>
      <c r="H190" s="29">
        <v>2</v>
      </c>
      <c r="I190" s="29">
        <v>279</v>
      </c>
      <c r="J190" s="29">
        <v>18</v>
      </c>
      <c r="K190" s="29">
        <v>87</v>
      </c>
      <c r="L190" s="29">
        <v>9</v>
      </c>
      <c r="M190" s="52">
        <f t="shared" si="8"/>
        <v>0.31182795698924731</v>
      </c>
      <c r="N190" s="52">
        <f t="shared" si="9"/>
        <v>0.5</v>
      </c>
      <c r="O190" s="29">
        <v>41785</v>
      </c>
      <c r="P190" s="29">
        <v>2690</v>
      </c>
      <c r="Q190" s="29">
        <v>10690</v>
      </c>
      <c r="R190" s="29">
        <v>850</v>
      </c>
      <c r="S190" s="50">
        <f t="shared" si="10"/>
        <v>0.25583343305013762</v>
      </c>
      <c r="T190" s="50">
        <f t="shared" si="11"/>
        <v>0.31598513011152418</v>
      </c>
    </row>
    <row r="191" spans="1:20" s="37" customFormat="1" ht="12" x14ac:dyDescent="0.2">
      <c r="A191" s="61" t="s">
        <v>348</v>
      </c>
      <c r="B191" s="61" t="s">
        <v>129</v>
      </c>
      <c r="C191" s="61" t="s">
        <v>194</v>
      </c>
      <c r="D191" s="61" t="s">
        <v>388</v>
      </c>
      <c r="E191" s="61" t="s">
        <v>129</v>
      </c>
      <c r="F191" s="61" t="s">
        <v>194</v>
      </c>
      <c r="G191" s="29">
        <v>3</v>
      </c>
      <c r="H191" s="63"/>
      <c r="I191" s="29">
        <v>27</v>
      </c>
      <c r="J191" s="63"/>
      <c r="K191" s="29">
        <v>4</v>
      </c>
      <c r="L191" s="63"/>
      <c r="M191" s="52">
        <f t="shared" si="8"/>
        <v>0.14814814814814814</v>
      </c>
      <c r="N191" s="52" t="e">
        <f t="shared" si="9"/>
        <v>#DIV/0!</v>
      </c>
      <c r="O191" s="29">
        <v>4035</v>
      </c>
      <c r="P191" s="63"/>
      <c r="Q191" s="29">
        <v>1400</v>
      </c>
      <c r="R191" s="63"/>
      <c r="S191" s="50">
        <f t="shared" si="10"/>
        <v>0.34696406443618338</v>
      </c>
      <c r="T191" s="50" t="e">
        <f t="shared" si="11"/>
        <v>#DIV/0!</v>
      </c>
    </row>
    <row r="192" spans="1:20" s="37" customFormat="1" ht="12" x14ac:dyDescent="0.2">
      <c r="A192" s="61" t="s">
        <v>348</v>
      </c>
      <c r="B192" s="61" t="s">
        <v>129</v>
      </c>
      <c r="C192" s="61" t="s">
        <v>194</v>
      </c>
      <c r="D192" s="61" t="s">
        <v>224</v>
      </c>
      <c r="E192" s="61" t="s">
        <v>3</v>
      </c>
      <c r="F192" s="61" t="s">
        <v>194</v>
      </c>
      <c r="G192" s="29">
        <v>298</v>
      </c>
      <c r="H192" s="29">
        <v>24</v>
      </c>
      <c r="I192" s="29">
        <v>10698</v>
      </c>
      <c r="J192" s="29">
        <v>932</v>
      </c>
      <c r="K192" s="29">
        <v>9292</v>
      </c>
      <c r="L192" s="29">
        <v>810</v>
      </c>
      <c r="M192" s="52">
        <f t="shared" si="8"/>
        <v>0.86857356515236495</v>
      </c>
      <c r="N192" s="52">
        <f t="shared" si="9"/>
        <v>0.86909871244635195</v>
      </c>
      <c r="O192" s="29">
        <v>1800500</v>
      </c>
      <c r="P192" s="29">
        <v>148800</v>
      </c>
      <c r="Q192" s="29">
        <v>443457</v>
      </c>
      <c r="R192" s="29">
        <v>44781</v>
      </c>
      <c r="S192" s="50">
        <f t="shared" si="10"/>
        <v>0.24629658428214385</v>
      </c>
      <c r="T192" s="50">
        <f t="shared" si="11"/>
        <v>0.30094758064516131</v>
      </c>
    </row>
    <row r="193" spans="1:20" s="37" customFormat="1" ht="12" x14ac:dyDescent="0.2">
      <c r="A193" s="61" t="s">
        <v>348</v>
      </c>
      <c r="B193" s="61" t="s">
        <v>129</v>
      </c>
      <c r="C193" s="61" t="s">
        <v>194</v>
      </c>
      <c r="D193" s="61" t="s">
        <v>458</v>
      </c>
      <c r="E193" s="61" t="s">
        <v>129</v>
      </c>
      <c r="F193" s="61" t="s">
        <v>194</v>
      </c>
      <c r="G193" s="29">
        <v>1</v>
      </c>
      <c r="H193" s="63"/>
      <c r="I193" s="29">
        <v>9</v>
      </c>
      <c r="J193" s="63"/>
      <c r="K193" s="29">
        <v>2</v>
      </c>
      <c r="L193" s="63"/>
      <c r="M193" s="52">
        <f t="shared" si="8"/>
        <v>0.22222222222222221</v>
      </c>
      <c r="N193" s="52" t="e">
        <f t="shared" si="9"/>
        <v>#DIV/0!</v>
      </c>
      <c r="O193" s="29">
        <v>1345</v>
      </c>
      <c r="P193" s="63"/>
      <c r="Q193" s="29">
        <v>375</v>
      </c>
      <c r="R193" s="63"/>
      <c r="S193" s="50">
        <f t="shared" si="10"/>
        <v>0.27881040892193309</v>
      </c>
      <c r="T193" s="50" t="e">
        <f t="shared" si="11"/>
        <v>#DIV/0!</v>
      </c>
    </row>
    <row r="194" spans="1:20" s="37" customFormat="1" ht="12" x14ac:dyDescent="0.2">
      <c r="A194" s="61" t="s">
        <v>348</v>
      </c>
      <c r="B194" s="61" t="s">
        <v>129</v>
      </c>
      <c r="C194" s="61" t="s">
        <v>194</v>
      </c>
      <c r="D194" s="61" t="s">
        <v>355</v>
      </c>
      <c r="E194" s="61" t="s">
        <v>136</v>
      </c>
      <c r="F194" s="61" t="s">
        <v>194</v>
      </c>
      <c r="G194" s="29">
        <v>17</v>
      </c>
      <c r="H194" s="29">
        <v>2</v>
      </c>
      <c r="I194" s="29">
        <v>153</v>
      </c>
      <c r="J194" s="29">
        <v>18</v>
      </c>
      <c r="K194" s="29">
        <v>75</v>
      </c>
      <c r="L194" s="29">
        <v>12</v>
      </c>
      <c r="M194" s="52">
        <f t="shared" si="8"/>
        <v>0.49019607843137253</v>
      </c>
      <c r="N194" s="52">
        <f t="shared" si="9"/>
        <v>0.66666666666666663</v>
      </c>
      <c r="O194" s="29">
        <v>23135</v>
      </c>
      <c r="P194" s="29">
        <v>2690</v>
      </c>
      <c r="Q194" s="29">
        <v>4515</v>
      </c>
      <c r="R194" s="29">
        <v>720</v>
      </c>
      <c r="S194" s="50">
        <f t="shared" si="10"/>
        <v>0.19515885022692889</v>
      </c>
      <c r="T194" s="50">
        <f t="shared" si="11"/>
        <v>0.26765799256505574</v>
      </c>
    </row>
    <row r="195" spans="1:20" s="37" customFormat="1" ht="12" x14ac:dyDescent="0.2">
      <c r="A195" s="61" t="s">
        <v>348</v>
      </c>
      <c r="B195" s="61" t="s">
        <v>129</v>
      </c>
      <c r="C195" s="61" t="s">
        <v>194</v>
      </c>
      <c r="D195" s="61" t="s">
        <v>349</v>
      </c>
      <c r="E195" s="61" t="s">
        <v>130</v>
      </c>
      <c r="F195" s="61" t="s">
        <v>194</v>
      </c>
      <c r="G195" s="29">
        <v>12</v>
      </c>
      <c r="H195" s="63"/>
      <c r="I195" s="29">
        <v>148</v>
      </c>
      <c r="J195" s="63"/>
      <c r="K195" s="29">
        <v>41</v>
      </c>
      <c r="L195" s="63"/>
      <c r="M195" s="52">
        <f t="shared" si="8"/>
        <v>0.27702702702702703</v>
      </c>
      <c r="N195" s="52" t="e">
        <f t="shared" si="9"/>
        <v>#DIV/0!</v>
      </c>
      <c r="O195" s="29">
        <v>26850</v>
      </c>
      <c r="P195" s="63"/>
      <c r="Q195" s="29">
        <v>1845</v>
      </c>
      <c r="R195" s="63"/>
      <c r="S195" s="50">
        <f t="shared" si="10"/>
        <v>6.8715083798882678E-2</v>
      </c>
      <c r="T195" s="50" t="e">
        <f t="shared" si="11"/>
        <v>#DIV/0!</v>
      </c>
    </row>
    <row r="196" spans="1:20" s="37" customFormat="1" ht="12" x14ac:dyDescent="0.2">
      <c r="A196" s="61" t="s">
        <v>348</v>
      </c>
      <c r="B196" s="61" t="s">
        <v>129</v>
      </c>
      <c r="C196" s="61" t="s">
        <v>194</v>
      </c>
      <c r="D196" s="61" t="s">
        <v>438</v>
      </c>
      <c r="E196" s="61" t="s">
        <v>129</v>
      </c>
      <c r="F196" s="61" t="s">
        <v>194</v>
      </c>
      <c r="G196" s="29">
        <v>1</v>
      </c>
      <c r="H196" s="63"/>
      <c r="I196" s="29">
        <v>9</v>
      </c>
      <c r="J196" s="63"/>
      <c r="K196" s="29">
        <v>0</v>
      </c>
      <c r="L196" s="63"/>
      <c r="M196" s="52">
        <f t="shared" si="8"/>
        <v>0</v>
      </c>
      <c r="N196" s="52" t="e">
        <f t="shared" si="9"/>
        <v>#DIV/0!</v>
      </c>
      <c r="O196" s="29">
        <v>1345</v>
      </c>
      <c r="P196" s="63"/>
      <c r="Q196" s="29">
        <v>700</v>
      </c>
      <c r="R196" s="63"/>
      <c r="S196" s="50">
        <f t="shared" si="10"/>
        <v>0.5204460966542751</v>
      </c>
      <c r="T196" s="50" t="e">
        <f t="shared" si="11"/>
        <v>#DIV/0!</v>
      </c>
    </row>
    <row r="197" spans="1:20" s="37" customFormat="1" ht="12" x14ac:dyDescent="0.2">
      <c r="A197" s="61" t="s">
        <v>348</v>
      </c>
      <c r="B197" s="61" t="s">
        <v>129</v>
      </c>
      <c r="C197" s="61" t="s">
        <v>194</v>
      </c>
      <c r="D197" s="61" t="s">
        <v>387</v>
      </c>
      <c r="E197" s="61" t="s">
        <v>129</v>
      </c>
      <c r="F197" s="61" t="s">
        <v>194</v>
      </c>
      <c r="G197" s="29">
        <v>2</v>
      </c>
      <c r="H197" s="63"/>
      <c r="I197" s="29">
        <v>18</v>
      </c>
      <c r="J197" s="63"/>
      <c r="K197" s="29">
        <v>0</v>
      </c>
      <c r="L197" s="63"/>
      <c r="M197" s="52">
        <f t="shared" si="8"/>
        <v>0</v>
      </c>
      <c r="N197" s="52" t="e">
        <f t="shared" si="9"/>
        <v>#DIV/0!</v>
      </c>
      <c r="O197" s="29">
        <v>2690</v>
      </c>
      <c r="P197" s="63"/>
      <c r="Q197" s="29">
        <v>1420</v>
      </c>
      <c r="R197" s="63"/>
      <c r="S197" s="50">
        <f t="shared" si="10"/>
        <v>0.52788104089219334</v>
      </c>
      <c r="T197" s="50" t="e">
        <f t="shared" si="11"/>
        <v>#DIV/0!</v>
      </c>
    </row>
    <row r="198" spans="1:20" s="37" customFormat="1" ht="12" x14ac:dyDescent="0.2">
      <c r="A198" s="61" t="s">
        <v>348</v>
      </c>
      <c r="B198" s="61" t="s">
        <v>129</v>
      </c>
      <c r="C198" s="61" t="s">
        <v>194</v>
      </c>
      <c r="D198" s="61" t="s">
        <v>343</v>
      </c>
      <c r="E198" s="61" t="s">
        <v>123</v>
      </c>
      <c r="F198" s="61" t="s">
        <v>194</v>
      </c>
      <c r="G198" s="29">
        <v>1</v>
      </c>
      <c r="H198" s="63"/>
      <c r="I198" s="29">
        <v>9</v>
      </c>
      <c r="J198" s="63"/>
      <c r="K198" s="29">
        <v>0</v>
      </c>
      <c r="L198" s="63"/>
      <c r="M198" s="52">
        <f t="shared" si="8"/>
        <v>0</v>
      </c>
      <c r="N198" s="52" t="e">
        <f t="shared" si="9"/>
        <v>#DIV/0!</v>
      </c>
      <c r="O198" s="29">
        <v>1345</v>
      </c>
      <c r="P198" s="63"/>
      <c r="Q198" s="29">
        <v>600</v>
      </c>
      <c r="R198" s="63"/>
      <c r="S198" s="50">
        <f t="shared" si="10"/>
        <v>0.44609665427509293</v>
      </c>
      <c r="T198" s="50" t="e">
        <f t="shared" si="11"/>
        <v>#DIV/0!</v>
      </c>
    </row>
    <row r="199" spans="1:20" s="37" customFormat="1" ht="12" x14ac:dyDescent="0.2">
      <c r="A199" s="61" t="s">
        <v>348</v>
      </c>
      <c r="B199" s="61" t="s">
        <v>129</v>
      </c>
      <c r="C199" s="61" t="s">
        <v>194</v>
      </c>
      <c r="D199" s="61" t="s">
        <v>345</v>
      </c>
      <c r="E199" s="61" t="s">
        <v>125</v>
      </c>
      <c r="F199" s="61" t="s">
        <v>194</v>
      </c>
      <c r="G199" s="29">
        <v>1</v>
      </c>
      <c r="H199" s="63"/>
      <c r="I199" s="29">
        <v>0</v>
      </c>
      <c r="J199" s="63"/>
      <c r="K199" s="29">
        <v>0</v>
      </c>
      <c r="L199" s="63"/>
      <c r="M199" s="52" t="e">
        <f t="shared" si="8"/>
        <v>#DIV/0!</v>
      </c>
      <c r="N199" s="52" t="e">
        <f t="shared" si="9"/>
        <v>#DIV/0!</v>
      </c>
      <c r="O199" s="29">
        <v>15000</v>
      </c>
      <c r="P199" s="63"/>
      <c r="Q199" s="29">
        <v>2358</v>
      </c>
      <c r="R199" s="63"/>
      <c r="S199" s="50">
        <f t="shared" si="10"/>
        <v>0.15720000000000001</v>
      </c>
      <c r="T199" s="50" t="e">
        <f t="shared" si="11"/>
        <v>#DIV/0!</v>
      </c>
    </row>
    <row r="200" spans="1:20" s="37" customFormat="1" ht="12" x14ac:dyDescent="0.2">
      <c r="A200" s="61" t="s">
        <v>348</v>
      </c>
      <c r="B200" s="61" t="s">
        <v>129</v>
      </c>
      <c r="C200" s="61" t="s">
        <v>194</v>
      </c>
      <c r="D200" s="61" t="s">
        <v>377</v>
      </c>
      <c r="E200" s="61" t="s">
        <v>129</v>
      </c>
      <c r="F200" s="61" t="s">
        <v>194</v>
      </c>
      <c r="G200" s="29">
        <v>21</v>
      </c>
      <c r="H200" s="63"/>
      <c r="I200" s="29">
        <v>189</v>
      </c>
      <c r="J200" s="63"/>
      <c r="K200" s="29">
        <v>10</v>
      </c>
      <c r="L200" s="63"/>
      <c r="M200" s="52">
        <f t="shared" si="8"/>
        <v>5.2910052910052907E-2</v>
      </c>
      <c r="N200" s="52" t="e">
        <f t="shared" si="9"/>
        <v>#DIV/0!</v>
      </c>
      <c r="O200" s="29">
        <v>28245</v>
      </c>
      <c r="P200" s="63"/>
      <c r="Q200" s="29">
        <v>13045</v>
      </c>
      <c r="R200" s="63"/>
      <c r="S200" s="50">
        <f t="shared" si="10"/>
        <v>0.46185165516020532</v>
      </c>
      <c r="T200" s="50" t="e">
        <f t="shared" si="11"/>
        <v>#DIV/0!</v>
      </c>
    </row>
    <row r="201" spans="1:20" s="37" customFormat="1" ht="12" x14ac:dyDescent="0.2">
      <c r="A201" s="61" t="s">
        <v>348</v>
      </c>
      <c r="B201" s="61" t="s">
        <v>129</v>
      </c>
      <c r="C201" s="61" t="s">
        <v>194</v>
      </c>
      <c r="D201" s="61" t="s">
        <v>368</v>
      </c>
      <c r="E201" s="61" t="s">
        <v>149</v>
      </c>
      <c r="F201" s="61" t="s">
        <v>194</v>
      </c>
      <c r="G201" s="29">
        <v>1</v>
      </c>
      <c r="H201" s="63"/>
      <c r="I201" s="29">
        <v>9</v>
      </c>
      <c r="J201" s="63"/>
      <c r="K201" s="29">
        <v>1</v>
      </c>
      <c r="L201" s="63"/>
      <c r="M201" s="52">
        <f t="shared" si="8"/>
        <v>0.1111111111111111</v>
      </c>
      <c r="N201" s="52" t="e">
        <f t="shared" si="9"/>
        <v>#DIV/0!</v>
      </c>
      <c r="O201" s="29">
        <v>1345</v>
      </c>
      <c r="P201" s="63"/>
      <c r="Q201" s="29">
        <v>470</v>
      </c>
      <c r="R201" s="63"/>
      <c r="S201" s="50">
        <f t="shared" si="10"/>
        <v>0.34944237918215615</v>
      </c>
      <c r="T201" s="50" t="e">
        <f t="shared" si="11"/>
        <v>#DIV/0!</v>
      </c>
    </row>
    <row r="202" spans="1:20" s="37" customFormat="1" ht="12" x14ac:dyDescent="0.2">
      <c r="A202" s="61" t="s">
        <v>348</v>
      </c>
      <c r="B202" s="61" t="s">
        <v>129</v>
      </c>
      <c r="C202" s="61" t="s">
        <v>194</v>
      </c>
      <c r="D202" s="61" t="s">
        <v>290</v>
      </c>
      <c r="E202" s="61" t="s">
        <v>70</v>
      </c>
      <c r="F202" s="61" t="s">
        <v>194</v>
      </c>
      <c r="G202" s="29">
        <v>6</v>
      </c>
      <c r="H202" s="63"/>
      <c r="I202" s="29">
        <v>9</v>
      </c>
      <c r="J202" s="63"/>
      <c r="K202" s="29">
        <v>1</v>
      </c>
      <c r="L202" s="63"/>
      <c r="M202" s="52">
        <f t="shared" ref="M202:M265" si="12">K202/I202</f>
        <v>0.1111111111111111</v>
      </c>
      <c r="N202" s="52" t="e">
        <f t="shared" ref="N202:N265" si="13">L202/J202</f>
        <v>#DIV/0!</v>
      </c>
      <c r="O202" s="29">
        <v>76345</v>
      </c>
      <c r="P202" s="63"/>
      <c r="Q202" s="29">
        <v>5911</v>
      </c>
      <c r="R202" s="63"/>
      <c r="S202" s="50">
        <f t="shared" ref="S202:S265" si="14">Q202/O202</f>
        <v>7.7424847730696175E-2</v>
      </c>
      <c r="T202" s="50" t="e">
        <f t="shared" ref="T202:T265" si="15">R202/P202</f>
        <v>#DIV/0!</v>
      </c>
    </row>
    <row r="203" spans="1:20" s="37" customFormat="1" ht="12" x14ac:dyDescent="0.2">
      <c r="A203" s="61" t="s">
        <v>348</v>
      </c>
      <c r="B203" s="61" t="s">
        <v>129</v>
      </c>
      <c r="C203" s="61" t="s">
        <v>194</v>
      </c>
      <c r="D203" s="61" t="s">
        <v>393</v>
      </c>
      <c r="E203" s="61" t="s">
        <v>129</v>
      </c>
      <c r="F203" s="61" t="s">
        <v>194</v>
      </c>
      <c r="G203" s="29">
        <v>3</v>
      </c>
      <c r="H203" s="63"/>
      <c r="I203" s="29">
        <v>27</v>
      </c>
      <c r="J203" s="63"/>
      <c r="K203" s="29">
        <v>0</v>
      </c>
      <c r="L203" s="63"/>
      <c r="M203" s="52">
        <f t="shared" si="12"/>
        <v>0</v>
      </c>
      <c r="N203" s="52" t="e">
        <f t="shared" si="13"/>
        <v>#DIV/0!</v>
      </c>
      <c r="O203" s="29">
        <v>4035</v>
      </c>
      <c r="P203" s="63"/>
      <c r="Q203" s="29">
        <v>1985</v>
      </c>
      <c r="R203" s="63"/>
      <c r="S203" s="50">
        <f t="shared" si="14"/>
        <v>0.49194547707558861</v>
      </c>
      <c r="T203" s="50" t="e">
        <f t="shared" si="15"/>
        <v>#DIV/0!</v>
      </c>
    </row>
    <row r="204" spans="1:20" s="37" customFormat="1" ht="12" x14ac:dyDescent="0.2">
      <c r="A204" s="61" t="s">
        <v>227</v>
      </c>
      <c r="B204" s="61" t="s">
        <v>6</v>
      </c>
      <c r="C204" s="61" t="s">
        <v>194</v>
      </c>
      <c r="D204" s="61" t="s">
        <v>314</v>
      </c>
      <c r="E204" s="61" t="s">
        <v>126</v>
      </c>
      <c r="F204" s="61" t="s">
        <v>194</v>
      </c>
      <c r="G204" s="29">
        <v>75</v>
      </c>
      <c r="H204" s="63"/>
      <c r="I204" s="29">
        <v>14100</v>
      </c>
      <c r="J204" s="63"/>
      <c r="K204" s="29">
        <v>9305</v>
      </c>
      <c r="L204" s="63"/>
      <c r="M204" s="52">
        <f t="shared" si="12"/>
        <v>0.65992907801418443</v>
      </c>
      <c r="N204" s="52" t="e">
        <f t="shared" si="13"/>
        <v>#DIV/0!</v>
      </c>
      <c r="O204" s="29">
        <v>0</v>
      </c>
      <c r="P204" s="63"/>
      <c r="Q204" s="29">
        <v>0</v>
      </c>
      <c r="R204" s="63"/>
      <c r="S204" s="50" t="e">
        <f t="shared" si="14"/>
        <v>#DIV/0!</v>
      </c>
      <c r="T204" s="50" t="e">
        <f t="shared" si="15"/>
        <v>#DIV/0!</v>
      </c>
    </row>
    <row r="205" spans="1:20" s="37" customFormat="1" ht="12" x14ac:dyDescent="0.2">
      <c r="A205" s="61" t="s">
        <v>227</v>
      </c>
      <c r="B205" s="61" t="s">
        <v>6</v>
      </c>
      <c r="C205" s="61" t="s">
        <v>194</v>
      </c>
      <c r="D205" s="61" t="s">
        <v>337</v>
      </c>
      <c r="E205" s="61" t="s">
        <v>117</v>
      </c>
      <c r="F205" s="61" t="s">
        <v>194</v>
      </c>
      <c r="G205" s="29">
        <v>164</v>
      </c>
      <c r="H205" s="29">
        <v>27</v>
      </c>
      <c r="I205" s="29">
        <v>29872</v>
      </c>
      <c r="J205" s="29">
        <v>5060</v>
      </c>
      <c r="K205" s="29">
        <v>21440</v>
      </c>
      <c r="L205" s="29">
        <v>4809</v>
      </c>
      <c r="M205" s="52">
        <f t="shared" si="12"/>
        <v>0.71772897696839855</v>
      </c>
      <c r="N205" s="52">
        <f t="shared" si="13"/>
        <v>0.950395256916996</v>
      </c>
      <c r="O205" s="29">
        <v>0</v>
      </c>
      <c r="P205" s="29">
        <v>0</v>
      </c>
      <c r="Q205" s="29">
        <v>0</v>
      </c>
      <c r="R205" s="29">
        <v>0</v>
      </c>
      <c r="S205" s="50" t="e">
        <f t="shared" si="14"/>
        <v>#DIV/0!</v>
      </c>
      <c r="T205" s="50" t="e">
        <f t="shared" si="15"/>
        <v>#DIV/0!</v>
      </c>
    </row>
    <row r="206" spans="1:20" s="37" customFormat="1" ht="12" x14ac:dyDescent="0.2">
      <c r="A206" s="61" t="s">
        <v>227</v>
      </c>
      <c r="B206" s="61" t="s">
        <v>6</v>
      </c>
      <c r="C206" s="61" t="s">
        <v>194</v>
      </c>
      <c r="D206" s="61" t="s">
        <v>224</v>
      </c>
      <c r="E206" s="61" t="s">
        <v>3</v>
      </c>
      <c r="F206" s="61" t="s">
        <v>194</v>
      </c>
      <c r="G206" s="29">
        <v>10316</v>
      </c>
      <c r="H206" s="29">
        <v>892</v>
      </c>
      <c r="I206" s="29">
        <v>1826020</v>
      </c>
      <c r="J206" s="29">
        <v>157194</v>
      </c>
      <c r="K206" s="29">
        <v>1470084</v>
      </c>
      <c r="L206" s="29">
        <v>139163</v>
      </c>
      <c r="M206" s="52">
        <f t="shared" si="12"/>
        <v>0.80507551943571265</v>
      </c>
      <c r="N206" s="52">
        <f t="shared" si="13"/>
        <v>0.88529460411975014</v>
      </c>
      <c r="O206" s="29">
        <v>73862990</v>
      </c>
      <c r="P206" s="29">
        <v>6421064</v>
      </c>
      <c r="Q206" s="29">
        <v>456732</v>
      </c>
      <c r="R206" s="29">
        <v>36124</v>
      </c>
      <c r="S206" s="50">
        <f t="shared" si="14"/>
        <v>6.1835027257900067E-3</v>
      </c>
      <c r="T206" s="50">
        <f t="shared" si="15"/>
        <v>5.6258588919219617E-3</v>
      </c>
    </row>
    <row r="207" spans="1:20" s="37" customFormat="1" ht="12" x14ac:dyDescent="0.2">
      <c r="A207" s="61" t="s">
        <v>227</v>
      </c>
      <c r="B207" s="61" t="s">
        <v>6</v>
      </c>
      <c r="C207" s="61" t="s">
        <v>194</v>
      </c>
      <c r="D207" s="61" t="s">
        <v>372</v>
      </c>
      <c r="E207" s="61" t="s">
        <v>154</v>
      </c>
      <c r="F207" s="61" t="s">
        <v>194</v>
      </c>
      <c r="G207" s="29">
        <v>140</v>
      </c>
      <c r="H207" s="29">
        <v>14</v>
      </c>
      <c r="I207" s="29">
        <v>26288</v>
      </c>
      <c r="J207" s="29">
        <v>2624</v>
      </c>
      <c r="K207" s="29">
        <v>19571</v>
      </c>
      <c r="L207" s="29">
        <v>2411</v>
      </c>
      <c r="M207" s="52">
        <f t="shared" si="12"/>
        <v>0.74448417528910527</v>
      </c>
      <c r="N207" s="52">
        <f t="shared" si="13"/>
        <v>0.91882621951219512</v>
      </c>
      <c r="O207" s="29">
        <v>0</v>
      </c>
      <c r="P207" s="29">
        <v>0</v>
      </c>
      <c r="Q207" s="29">
        <v>0</v>
      </c>
      <c r="R207" s="29">
        <v>0</v>
      </c>
      <c r="S207" s="50" t="e">
        <f t="shared" si="14"/>
        <v>#DIV/0!</v>
      </c>
      <c r="T207" s="50" t="e">
        <f t="shared" si="15"/>
        <v>#DIV/0!</v>
      </c>
    </row>
    <row r="208" spans="1:20" s="37" customFormat="1" ht="12" x14ac:dyDescent="0.2">
      <c r="A208" s="61" t="s">
        <v>227</v>
      </c>
      <c r="B208" s="61" t="s">
        <v>6</v>
      </c>
      <c r="C208" s="61" t="s">
        <v>194</v>
      </c>
      <c r="D208" s="61" t="s">
        <v>366</v>
      </c>
      <c r="E208" s="61" t="s">
        <v>147</v>
      </c>
      <c r="F208" s="61" t="s">
        <v>194</v>
      </c>
      <c r="G208" s="63"/>
      <c r="H208" s="29">
        <v>1</v>
      </c>
      <c r="I208" s="63"/>
      <c r="J208" s="29">
        <v>176</v>
      </c>
      <c r="K208" s="63"/>
      <c r="L208" s="29">
        <v>40</v>
      </c>
      <c r="M208" s="52" t="e">
        <f t="shared" si="12"/>
        <v>#DIV/0!</v>
      </c>
      <c r="N208" s="52">
        <f t="shared" si="13"/>
        <v>0.22727272727272727</v>
      </c>
      <c r="O208" s="63"/>
      <c r="P208" s="29">
        <v>14876</v>
      </c>
      <c r="Q208" s="63"/>
      <c r="R208" s="29">
        <v>0</v>
      </c>
      <c r="S208" s="50" t="e">
        <f t="shared" si="14"/>
        <v>#DIV/0!</v>
      </c>
      <c r="T208" s="50">
        <f t="shared" si="15"/>
        <v>0</v>
      </c>
    </row>
    <row r="209" spans="1:20" s="37" customFormat="1" ht="12" x14ac:dyDescent="0.2">
      <c r="A209" s="61" t="s">
        <v>227</v>
      </c>
      <c r="B209" s="61" t="s">
        <v>6</v>
      </c>
      <c r="C209" s="61" t="s">
        <v>194</v>
      </c>
      <c r="D209" s="61" t="s">
        <v>226</v>
      </c>
      <c r="E209" s="61" t="s">
        <v>5</v>
      </c>
      <c r="F209" s="61" t="s">
        <v>194</v>
      </c>
      <c r="G209" s="29">
        <v>2273</v>
      </c>
      <c r="H209" s="29">
        <v>111</v>
      </c>
      <c r="I209" s="29">
        <v>394359</v>
      </c>
      <c r="J209" s="29">
        <v>19718</v>
      </c>
      <c r="K209" s="29">
        <v>308302</v>
      </c>
      <c r="L209" s="29">
        <v>17420</v>
      </c>
      <c r="M209" s="52">
        <f t="shared" si="12"/>
        <v>0.78178005320025656</v>
      </c>
      <c r="N209" s="52">
        <f t="shared" si="13"/>
        <v>0.88345674003448627</v>
      </c>
      <c r="O209" s="29">
        <v>18853358</v>
      </c>
      <c r="P209" s="29">
        <v>1006406</v>
      </c>
      <c r="Q209" s="29">
        <v>37188</v>
      </c>
      <c r="R209" s="29">
        <v>2149</v>
      </c>
      <c r="S209" s="50">
        <f t="shared" si="14"/>
        <v>1.9724868111028284E-3</v>
      </c>
      <c r="T209" s="50">
        <f t="shared" si="15"/>
        <v>2.1353211328231348E-3</v>
      </c>
    </row>
    <row r="210" spans="1:20" s="37" customFormat="1" ht="12" x14ac:dyDescent="0.2">
      <c r="A210" s="61" t="s">
        <v>227</v>
      </c>
      <c r="B210" s="61" t="s">
        <v>6</v>
      </c>
      <c r="C210" s="61" t="s">
        <v>194</v>
      </c>
      <c r="D210" s="61" t="s">
        <v>222</v>
      </c>
      <c r="E210" s="61" t="s">
        <v>1</v>
      </c>
      <c r="F210" s="61" t="s">
        <v>194</v>
      </c>
      <c r="G210" s="29">
        <v>4</v>
      </c>
      <c r="H210" s="63"/>
      <c r="I210" s="29">
        <v>492</v>
      </c>
      <c r="J210" s="63"/>
      <c r="K210" s="29">
        <v>354</v>
      </c>
      <c r="L210" s="63"/>
      <c r="M210" s="52">
        <f t="shared" si="12"/>
        <v>0.71951219512195119</v>
      </c>
      <c r="N210" s="52" t="e">
        <f t="shared" si="13"/>
        <v>#DIV/0!</v>
      </c>
      <c r="O210" s="29">
        <v>50685</v>
      </c>
      <c r="P210" s="63"/>
      <c r="Q210" s="29">
        <v>19334</v>
      </c>
      <c r="R210" s="63"/>
      <c r="S210" s="50">
        <f t="shared" si="14"/>
        <v>0.38145407911610929</v>
      </c>
      <c r="T210" s="50" t="e">
        <f t="shared" si="15"/>
        <v>#DIV/0!</v>
      </c>
    </row>
    <row r="211" spans="1:20" s="37" customFormat="1" ht="12" x14ac:dyDescent="0.2">
      <c r="A211" s="61" t="s">
        <v>227</v>
      </c>
      <c r="B211" s="61" t="s">
        <v>6</v>
      </c>
      <c r="C211" s="61" t="s">
        <v>194</v>
      </c>
      <c r="D211" s="61" t="s">
        <v>228</v>
      </c>
      <c r="E211" s="61" t="s">
        <v>7</v>
      </c>
      <c r="F211" s="61" t="s">
        <v>194</v>
      </c>
      <c r="G211" s="29">
        <v>4556</v>
      </c>
      <c r="H211" s="29">
        <v>331</v>
      </c>
      <c r="I211" s="29">
        <v>804439</v>
      </c>
      <c r="J211" s="29">
        <v>58232</v>
      </c>
      <c r="K211" s="29">
        <v>613513</v>
      </c>
      <c r="L211" s="29">
        <v>53569</v>
      </c>
      <c r="M211" s="52">
        <f t="shared" si="12"/>
        <v>0.76265944341336012</v>
      </c>
      <c r="N211" s="52">
        <f t="shared" si="13"/>
        <v>0.91992375326281084</v>
      </c>
      <c r="O211" s="29">
        <v>27796306</v>
      </c>
      <c r="P211" s="29">
        <v>1536402</v>
      </c>
      <c r="Q211" s="29">
        <v>44021</v>
      </c>
      <c r="R211" s="29">
        <v>4523</v>
      </c>
      <c r="S211" s="50">
        <f t="shared" si="14"/>
        <v>1.5836996469962591E-3</v>
      </c>
      <c r="T211" s="50">
        <f t="shared" si="15"/>
        <v>2.943890986864115E-3</v>
      </c>
    </row>
    <row r="212" spans="1:20" s="37" customFormat="1" ht="12" x14ac:dyDescent="0.2">
      <c r="A212" s="61" t="s">
        <v>227</v>
      </c>
      <c r="B212" s="61" t="s">
        <v>6</v>
      </c>
      <c r="C212" s="61" t="s">
        <v>194</v>
      </c>
      <c r="D212" s="61" t="s">
        <v>301</v>
      </c>
      <c r="E212" s="61" t="s">
        <v>80</v>
      </c>
      <c r="F212" s="61" t="s">
        <v>194</v>
      </c>
      <c r="G212" s="29">
        <v>430</v>
      </c>
      <c r="H212" s="29">
        <v>13</v>
      </c>
      <c r="I212" s="29">
        <v>59131</v>
      </c>
      <c r="J212" s="29">
        <v>2348</v>
      </c>
      <c r="K212" s="29">
        <v>47462</v>
      </c>
      <c r="L212" s="29">
        <v>2106</v>
      </c>
      <c r="M212" s="52">
        <f t="shared" si="12"/>
        <v>0.80265850399959415</v>
      </c>
      <c r="N212" s="52">
        <f t="shared" si="13"/>
        <v>0.89693356047700168</v>
      </c>
      <c r="O212" s="29">
        <v>1041741</v>
      </c>
      <c r="P212" s="29">
        <v>46228</v>
      </c>
      <c r="Q212" s="29">
        <v>187</v>
      </c>
      <c r="R212" s="29">
        <v>0</v>
      </c>
      <c r="S212" s="50">
        <f t="shared" si="14"/>
        <v>1.7950719036689543E-4</v>
      </c>
      <c r="T212" s="50">
        <f t="shared" si="15"/>
        <v>0</v>
      </c>
    </row>
    <row r="213" spans="1:20" s="37" customFormat="1" ht="12" x14ac:dyDescent="0.2">
      <c r="A213" s="61" t="s">
        <v>227</v>
      </c>
      <c r="B213" s="61" t="s">
        <v>6</v>
      </c>
      <c r="C213" s="61" t="s">
        <v>194</v>
      </c>
      <c r="D213" s="61" t="s">
        <v>298</v>
      </c>
      <c r="E213" s="61" t="s">
        <v>77</v>
      </c>
      <c r="F213" s="61" t="s">
        <v>194</v>
      </c>
      <c r="G213" s="29">
        <v>60</v>
      </c>
      <c r="H213" s="63"/>
      <c r="I213" s="29">
        <v>11280</v>
      </c>
      <c r="J213" s="63"/>
      <c r="K213" s="29">
        <v>6232</v>
      </c>
      <c r="L213" s="63"/>
      <c r="M213" s="52">
        <f t="shared" si="12"/>
        <v>0.55248226950354606</v>
      </c>
      <c r="N213" s="52" t="e">
        <f t="shared" si="13"/>
        <v>#DIV/0!</v>
      </c>
      <c r="O213" s="29">
        <v>0</v>
      </c>
      <c r="P213" s="63"/>
      <c r="Q213" s="29">
        <v>0</v>
      </c>
      <c r="R213" s="63"/>
      <c r="S213" s="50" t="e">
        <f t="shared" si="14"/>
        <v>#DIV/0!</v>
      </c>
      <c r="T213" s="50" t="e">
        <f t="shared" si="15"/>
        <v>#DIV/0!</v>
      </c>
    </row>
    <row r="214" spans="1:20" s="37" customFormat="1" ht="12" x14ac:dyDescent="0.2">
      <c r="A214" s="61" t="s">
        <v>227</v>
      </c>
      <c r="B214" s="61" t="s">
        <v>6</v>
      </c>
      <c r="C214" s="61" t="s">
        <v>194</v>
      </c>
      <c r="D214" s="61" t="s">
        <v>369</v>
      </c>
      <c r="E214" s="61" t="s">
        <v>150</v>
      </c>
      <c r="F214" s="61" t="s">
        <v>194</v>
      </c>
      <c r="G214" s="29">
        <v>1</v>
      </c>
      <c r="H214" s="63"/>
      <c r="I214" s="29">
        <v>176</v>
      </c>
      <c r="J214" s="63"/>
      <c r="K214" s="29">
        <v>134</v>
      </c>
      <c r="L214" s="63"/>
      <c r="M214" s="52">
        <f t="shared" si="12"/>
        <v>0.76136363636363635</v>
      </c>
      <c r="N214" s="52" t="e">
        <f t="shared" si="13"/>
        <v>#DIV/0!</v>
      </c>
      <c r="O214" s="29">
        <v>5683</v>
      </c>
      <c r="P214" s="63"/>
      <c r="Q214" s="29">
        <v>172</v>
      </c>
      <c r="R214" s="63"/>
      <c r="S214" s="50">
        <f t="shared" si="14"/>
        <v>3.0265704733415451E-2</v>
      </c>
      <c r="T214" s="50" t="e">
        <f t="shared" si="15"/>
        <v>#DIV/0!</v>
      </c>
    </row>
    <row r="215" spans="1:20" s="37" customFormat="1" ht="12" x14ac:dyDescent="0.2">
      <c r="A215" s="61" t="s">
        <v>227</v>
      </c>
      <c r="B215" s="61" t="s">
        <v>6</v>
      </c>
      <c r="C215" s="61" t="s">
        <v>194</v>
      </c>
      <c r="D215" s="61" t="s">
        <v>315</v>
      </c>
      <c r="E215" s="61" t="s">
        <v>96</v>
      </c>
      <c r="F215" s="61" t="s">
        <v>194</v>
      </c>
      <c r="G215" s="29">
        <v>2</v>
      </c>
      <c r="H215" s="63"/>
      <c r="I215" s="29">
        <v>346</v>
      </c>
      <c r="J215" s="63"/>
      <c r="K215" s="29">
        <v>232</v>
      </c>
      <c r="L215" s="63"/>
      <c r="M215" s="52">
        <f t="shared" si="12"/>
        <v>0.67052023121387283</v>
      </c>
      <c r="N215" s="52" t="e">
        <f t="shared" si="13"/>
        <v>#DIV/0!</v>
      </c>
      <c r="O215" s="29">
        <v>15778</v>
      </c>
      <c r="P215" s="63"/>
      <c r="Q215" s="29">
        <v>525</v>
      </c>
      <c r="R215" s="63"/>
      <c r="S215" s="50">
        <f t="shared" si="14"/>
        <v>3.3274179236912158E-2</v>
      </c>
      <c r="T215" s="50" t="e">
        <f t="shared" si="15"/>
        <v>#DIV/0!</v>
      </c>
    </row>
    <row r="216" spans="1:20" s="37" customFormat="1" ht="12" x14ac:dyDescent="0.2">
      <c r="A216" s="61" t="s">
        <v>227</v>
      </c>
      <c r="B216" s="61" t="s">
        <v>6</v>
      </c>
      <c r="C216" s="61" t="s">
        <v>194</v>
      </c>
      <c r="D216" s="61" t="s">
        <v>300</v>
      </c>
      <c r="E216" s="61" t="s">
        <v>79</v>
      </c>
      <c r="F216" s="61" t="s">
        <v>194</v>
      </c>
      <c r="G216" s="29">
        <v>928</v>
      </c>
      <c r="H216" s="29">
        <v>53</v>
      </c>
      <c r="I216" s="29">
        <v>160518</v>
      </c>
      <c r="J216" s="29">
        <v>9046</v>
      </c>
      <c r="K216" s="29">
        <v>132489</v>
      </c>
      <c r="L216" s="29">
        <v>8769</v>
      </c>
      <c r="M216" s="52">
        <f t="shared" si="12"/>
        <v>0.8253840690763653</v>
      </c>
      <c r="N216" s="52">
        <f t="shared" si="13"/>
        <v>0.96937873093079818</v>
      </c>
      <c r="O216" s="29">
        <v>10986076</v>
      </c>
      <c r="P216" s="29">
        <v>806120</v>
      </c>
      <c r="Q216" s="29">
        <v>1002926</v>
      </c>
      <c r="R216" s="29">
        <v>74682</v>
      </c>
      <c r="S216" s="50">
        <f t="shared" si="14"/>
        <v>9.1290648271502947E-2</v>
      </c>
      <c r="T216" s="50">
        <f t="shared" si="15"/>
        <v>9.264377512032948E-2</v>
      </c>
    </row>
    <row r="217" spans="1:20" s="37" customFormat="1" ht="12" x14ac:dyDescent="0.2">
      <c r="A217" s="61" t="s">
        <v>227</v>
      </c>
      <c r="B217" s="61" t="s">
        <v>6</v>
      </c>
      <c r="C217" s="61" t="s">
        <v>194</v>
      </c>
      <c r="D217" s="61" t="s">
        <v>374</v>
      </c>
      <c r="E217" s="61" t="s">
        <v>156</v>
      </c>
      <c r="F217" s="61" t="s">
        <v>194</v>
      </c>
      <c r="G217" s="29">
        <v>97</v>
      </c>
      <c r="H217" s="29">
        <v>7</v>
      </c>
      <c r="I217" s="29">
        <v>18236</v>
      </c>
      <c r="J217" s="29">
        <v>1316</v>
      </c>
      <c r="K217" s="29">
        <v>13572</v>
      </c>
      <c r="L217" s="29">
        <v>1164</v>
      </c>
      <c r="M217" s="52">
        <f t="shared" si="12"/>
        <v>0.74424215836806318</v>
      </c>
      <c r="N217" s="52">
        <f t="shared" si="13"/>
        <v>0.88449848024316113</v>
      </c>
      <c r="O217" s="29">
        <v>0</v>
      </c>
      <c r="P217" s="29">
        <v>0</v>
      </c>
      <c r="Q217" s="29">
        <v>0</v>
      </c>
      <c r="R217" s="29">
        <v>0</v>
      </c>
      <c r="S217" s="50" t="e">
        <f t="shared" si="14"/>
        <v>#DIV/0!</v>
      </c>
      <c r="T217" s="50" t="e">
        <f t="shared" si="15"/>
        <v>#DIV/0!</v>
      </c>
    </row>
    <row r="218" spans="1:20" s="37" customFormat="1" ht="12" x14ac:dyDescent="0.2">
      <c r="A218" s="61" t="s">
        <v>227</v>
      </c>
      <c r="B218" s="61" t="s">
        <v>6</v>
      </c>
      <c r="C218" s="61" t="s">
        <v>194</v>
      </c>
      <c r="D218" s="61" t="s">
        <v>229</v>
      </c>
      <c r="E218" s="61" t="s">
        <v>8</v>
      </c>
      <c r="F218" s="61" t="s">
        <v>194</v>
      </c>
      <c r="G218" s="29">
        <v>1310</v>
      </c>
      <c r="H218" s="29">
        <v>56</v>
      </c>
      <c r="I218" s="29">
        <v>223176</v>
      </c>
      <c r="J218" s="29">
        <v>9084</v>
      </c>
      <c r="K218" s="29">
        <v>169380</v>
      </c>
      <c r="L218" s="29">
        <v>8432</v>
      </c>
      <c r="M218" s="52">
        <f t="shared" si="12"/>
        <v>0.75895257554575757</v>
      </c>
      <c r="N218" s="52">
        <f t="shared" si="13"/>
        <v>0.9282254513430207</v>
      </c>
      <c r="O218" s="29">
        <v>5362736</v>
      </c>
      <c r="P218" s="29">
        <v>61914</v>
      </c>
      <c r="Q218" s="29">
        <v>701</v>
      </c>
      <c r="R218" s="29">
        <v>6</v>
      </c>
      <c r="S218" s="50">
        <f t="shared" si="14"/>
        <v>1.307168579620552E-4</v>
      </c>
      <c r="T218" s="50">
        <f t="shared" si="15"/>
        <v>9.6908615175889139E-5</v>
      </c>
    </row>
    <row r="219" spans="1:20" s="37" customFormat="1" ht="12" x14ac:dyDescent="0.2">
      <c r="A219" s="61" t="s">
        <v>346</v>
      </c>
      <c r="B219" s="61" t="s">
        <v>127</v>
      </c>
      <c r="C219" s="61" t="s">
        <v>194</v>
      </c>
      <c r="D219" s="61" t="s">
        <v>314</v>
      </c>
      <c r="E219" s="61" t="s">
        <v>126</v>
      </c>
      <c r="F219" s="61" t="s">
        <v>194</v>
      </c>
      <c r="G219" s="29">
        <v>51</v>
      </c>
      <c r="H219" s="29">
        <v>2</v>
      </c>
      <c r="I219" s="29">
        <v>679</v>
      </c>
      <c r="J219" s="29">
        <v>18</v>
      </c>
      <c r="K219" s="29">
        <v>345</v>
      </c>
      <c r="L219" s="29">
        <v>15</v>
      </c>
      <c r="M219" s="52">
        <f t="shared" si="12"/>
        <v>0.50810014727540498</v>
      </c>
      <c r="N219" s="52">
        <f t="shared" si="13"/>
        <v>0.83333333333333337</v>
      </c>
      <c r="O219" s="29">
        <v>127470</v>
      </c>
      <c r="P219" s="29">
        <v>2690</v>
      </c>
      <c r="Q219" s="29">
        <v>41053</v>
      </c>
      <c r="R219" s="29">
        <v>360</v>
      </c>
      <c r="S219" s="50">
        <f t="shared" si="14"/>
        <v>0.32206009257080098</v>
      </c>
      <c r="T219" s="50">
        <f t="shared" si="15"/>
        <v>0.13382899628252787</v>
      </c>
    </row>
    <row r="220" spans="1:20" s="37" customFormat="1" ht="12" x14ac:dyDescent="0.2">
      <c r="A220" s="61" t="s">
        <v>346</v>
      </c>
      <c r="B220" s="61" t="s">
        <v>127</v>
      </c>
      <c r="C220" s="61" t="s">
        <v>194</v>
      </c>
      <c r="D220" s="61" t="s">
        <v>349</v>
      </c>
      <c r="E220" s="61" t="s">
        <v>130</v>
      </c>
      <c r="F220" s="61" t="s">
        <v>194</v>
      </c>
      <c r="G220" s="29">
        <v>1</v>
      </c>
      <c r="H220" s="63"/>
      <c r="I220" s="29">
        <v>19</v>
      </c>
      <c r="J220" s="63"/>
      <c r="K220" s="29">
        <v>0</v>
      </c>
      <c r="L220" s="63"/>
      <c r="M220" s="52">
        <f t="shared" si="12"/>
        <v>0</v>
      </c>
      <c r="N220" s="52" t="e">
        <f t="shared" si="13"/>
        <v>#DIV/0!</v>
      </c>
      <c r="O220" s="29">
        <v>4000</v>
      </c>
      <c r="P220" s="63"/>
      <c r="Q220" s="29">
        <v>0</v>
      </c>
      <c r="R220" s="63"/>
      <c r="S220" s="50">
        <f t="shared" si="14"/>
        <v>0</v>
      </c>
      <c r="T220" s="50" t="e">
        <f t="shared" si="15"/>
        <v>#DIV/0!</v>
      </c>
    </row>
    <row r="221" spans="1:20" s="37" customFormat="1" ht="12" x14ac:dyDescent="0.2">
      <c r="A221" s="61" t="s">
        <v>346</v>
      </c>
      <c r="B221" s="61" t="s">
        <v>127</v>
      </c>
      <c r="C221" s="61" t="s">
        <v>194</v>
      </c>
      <c r="D221" s="61" t="s">
        <v>344</v>
      </c>
      <c r="E221" s="61" t="s">
        <v>124</v>
      </c>
      <c r="F221" s="61" t="s">
        <v>194</v>
      </c>
      <c r="G221" s="29">
        <v>5</v>
      </c>
      <c r="H221" s="63"/>
      <c r="I221" s="29">
        <v>45</v>
      </c>
      <c r="J221" s="63"/>
      <c r="K221" s="29">
        <v>25</v>
      </c>
      <c r="L221" s="63"/>
      <c r="M221" s="52">
        <f t="shared" si="12"/>
        <v>0.55555555555555558</v>
      </c>
      <c r="N221" s="52" t="e">
        <f t="shared" si="13"/>
        <v>#DIV/0!</v>
      </c>
      <c r="O221" s="29">
        <v>6725</v>
      </c>
      <c r="P221" s="63"/>
      <c r="Q221" s="29">
        <v>1105</v>
      </c>
      <c r="R221" s="63"/>
      <c r="S221" s="50">
        <f t="shared" si="14"/>
        <v>0.16431226765799256</v>
      </c>
      <c r="T221" s="50" t="e">
        <f t="shared" si="15"/>
        <v>#DIV/0!</v>
      </c>
    </row>
    <row r="222" spans="1:20" s="37" customFormat="1" ht="12" x14ac:dyDescent="0.2">
      <c r="A222" s="61" t="s">
        <v>470</v>
      </c>
      <c r="B222" s="61" t="s">
        <v>167</v>
      </c>
      <c r="C222" s="61" t="s">
        <v>194</v>
      </c>
      <c r="D222" s="61" t="s">
        <v>314</v>
      </c>
      <c r="E222" s="61" t="s">
        <v>126</v>
      </c>
      <c r="F222" s="61" t="s">
        <v>194</v>
      </c>
      <c r="G222" s="29">
        <v>1</v>
      </c>
      <c r="H222" s="63"/>
      <c r="I222" s="29">
        <v>9</v>
      </c>
      <c r="J222" s="63"/>
      <c r="K222" s="29">
        <v>9</v>
      </c>
      <c r="L222" s="63"/>
      <c r="M222" s="52">
        <f t="shared" si="12"/>
        <v>1</v>
      </c>
      <c r="N222" s="52" t="e">
        <f t="shared" si="13"/>
        <v>#DIV/0!</v>
      </c>
      <c r="O222" s="29">
        <v>1345</v>
      </c>
      <c r="P222" s="63"/>
      <c r="Q222" s="29">
        <v>90</v>
      </c>
      <c r="R222" s="63"/>
      <c r="S222" s="50">
        <f t="shared" si="14"/>
        <v>6.6914498141263934E-2</v>
      </c>
      <c r="T222" s="50" t="e">
        <f t="shared" si="15"/>
        <v>#DIV/0!</v>
      </c>
    </row>
    <row r="223" spans="1:20" s="37" customFormat="1" ht="12" x14ac:dyDescent="0.2">
      <c r="A223" s="61" t="s">
        <v>367</v>
      </c>
      <c r="B223" s="61" t="s">
        <v>148</v>
      </c>
      <c r="C223" s="61" t="s">
        <v>194</v>
      </c>
      <c r="D223" s="61" t="s">
        <v>361</v>
      </c>
      <c r="E223" s="61" t="s">
        <v>142</v>
      </c>
      <c r="F223" s="61" t="s">
        <v>194</v>
      </c>
      <c r="G223" s="29">
        <v>512</v>
      </c>
      <c r="H223" s="29">
        <v>108</v>
      </c>
      <c r="I223" s="29">
        <v>24367</v>
      </c>
      <c r="J223" s="29">
        <v>5202</v>
      </c>
      <c r="K223" s="29">
        <v>17642</v>
      </c>
      <c r="L223" s="29">
        <v>4588</v>
      </c>
      <c r="M223" s="52">
        <f t="shared" si="12"/>
        <v>0.72401198342019946</v>
      </c>
      <c r="N223" s="52">
        <f t="shared" si="13"/>
        <v>0.88196847366397535</v>
      </c>
      <c r="O223" s="29">
        <v>449085</v>
      </c>
      <c r="P223" s="29">
        <v>33000</v>
      </c>
      <c r="Q223" s="29">
        <v>145</v>
      </c>
      <c r="R223" s="29">
        <v>0</v>
      </c>
      <c r="S223" s="50">
        <f t="shared" si="14"/>
        <v>3.2287874233162989E-4</v>
      </c>
      <c r="T223" s="50">
        <f t="shared" si="15"/>
        <v>0</v>
      </c>
    </row>
    <row r="224" spans="1:20" s="37" customFormat="1" ht="12" x14ac:dyDescent="0.2">
      <c r="A224" s="61" t="s">
        <v>367</v>
      </c>
      <c r="B224" s="61" t="s">
        <v>148</v>
      </c>
      <c r="C224" s="61" t="s">
        <v>194</v>
      </c>
      <c r="D224" s="61" t="s">
        <v>224</v>
      </c>
      <c r="E224" s="61" t="s">
        <v>3</v>
      </c>
      <c r="F224" s="61" t="s">
        <v>194</v>
      </c>
      <c r="G224" s="29">
        <v>56</v>
      </c>
      <c r="H224" s="29">
        <v>9</v>
      </c>
      <c r="I224" s="29">
        <v>2311</v>
      </c>
      <c r="J224" s="29">
        <v>409</v>
      </c>
      <c r="K224" s="29">
        <v>1871</v>
      </c>
      <c r="L224" s="29">
        <v>407</v>
      </c>
      <c r="M224" s="52">
        <f t="shared" si="12"/>
        <v>0.80960623106880136</v>
      </c>
      <c r="N224" s="52">
        <f t="shared" si="13"/>
        <v>0.99511002444987773</v>
      </c>
      <c r="O224" s="29">
        <v>82400</v>
      </c>
      <c r="P224" s="29">
        <v>13500</v>
      </c>
      <c r="Q224" s="29">
        <v>0</v>
      </c>
      <c r="R224" s="29">
        <v>0</v>
      </c>
      <c r="S224" s="50">
        <f t="shared" si="14"/>
        <v>0</v>
      </c>
      <c r="T224" s="50">
        <f t="shared" si="15"/>
        <v>0</v>
      </c>
    </row>
    <row r="225" spans="1:20" s="37" customFormat="1" ht="12" x14ac:dyDescent="0.2">
      <c r="A225" s="61" t="s">
        <v>367</v>
      </c>
      <c r="B225" s="61" t="s">
        <v>148</v>
      </c>
      <c r="C225" s="61" t="s">
        <v>194</v>
      </c>
      <c r="D225" s="61" t="s">
        <v>228</v>
      </c>
      <c r="E225" s="61" t="s">
        <v>7</v>
      </c>
      <c r="F225" s="61" t="s">
        <v>194</v>
      </c>
      <c r="G225" s="29">
        <v>2</v>
      </c>
      <c r="H225" s="63"/>
      <c r="I225" s="29">
        <v>90</v>
      </c>
      <c r="J225" s="63"/>
      <c r="K225" s="29">
        <v>77</v>
      </c>
      <c r="L225" s="63"/>
      <c r="M225" s="52">
        <f t="shared" si="12"/>
        <v>0.85555555555555551</v>
      </c>
      <c r="N225" s="52" t="e">
        <f t="shared" si="13"/>
        <v>#DIV/0!</v>
      </c>
      <c r="O225" s="29">
        <v>3000</v>
      </c>
      <c r="P225" s="63"/>
      <c r="Q225" s="29">
        <v>0</v>
      </c>
      <c r="R225" s="63"/>
      <c r="S225" s="50">
        <f t="shared" si="14"/>
        <v>0</v>
      </c>
      <c r="T225" s="50" t="e">
        <f t="shared" si="15"/>
        <v>#DIV/0!</v>
      </c>
    </row>
    <row r="226" spans="1:20" s="37" customFormat="1" ht="12" x14ac:dyDescent="0.2">
      <c r="A226" s="61" t="s">
        <v>362</v>
      </c>
      <c r="B226" s="61" t="s">
        <v>143</v>
      </c>
      <c r="C226" s="61" t="s">
        <v>194</v>
      </c>
      <c r="D226" s="61" t="s">
        <v>361</v>
      </c>
      <c r="E226" s="61" t="s">
        <v>142</v>
      </c>
      <c r="F226" s="61" t="s">
        <v>194</v>
      </c>
      <c r="G226" s="29">
        <v>2775</v>
      </c>
      <c r="H226" s="29">
        <v>182</v>
      </c>
      <c r="I226" s="29">
        <v>134044</v>
      </c>
      <c r="J226" s="29">
        <v>8812</v>
      </c>
      <c r="K226" s="29">
        <v>109424</v>
      </c>
      <c r="L226" s="29">
        <v>6596</v>
      </c>
      <c r="M226" s="52">
        <f t="shared" si="12"/>
        <v>0.81632896660797949</v>
      </c>
      <c r="N226" s="52">
        <f t="shared" si="13"/>
        <v>0.74852473899228322</v>
      </c>
      <c r="O226" s="29">
        <v>2518599</v>
      </c>
      <c r="P226" s="29">
        <v>152100</v>
      </c>
      <c r="Q226" s="29">
        <v>2942</v>
      </c>
      <c r="R226" s="29">
        <v>6</v>
      </c>
      <c r="S226" s="50">
        <f t="shared" si="14"/>
        <v>1.1681097308463952E-3</v>
      </c>
      <c r="T226" s="50">
        <f t="shared" si="15"/>
        <v>3.944773175542406E-5</v>
      </c>
    </row>
    <row r="227" spans="1:20" s="37" customFormat="1" ht="12" x14ac:dyDescent="0.2">
      <c r="A227" s="61" t="s">
        <v>362</v>
      </c>
      <c r="B227" s="61" t="s">
        <v>143</v>
      </c>
      <c r="C227" s="61" t="s">
        <v>194</v>
      </c>
      <c r="D227" s="61" t="s">
        <v>224</v>
      </c>
      <c r="E227" s="61" t="s">
        <v>3</v>
      </c>
      <c r="F227" s="61" t="s">
        <v>194</v>
      </c>
      <c r="G227" s="29">
        <v>246</v>
      </c>
      <c r="H227" s="29">
        <v>22</v>
      </c>
      <c r="I227" s="29">
        <v>12172</v>
      </c>
      <c r="J227" s="29">
        <v>1084</v>
      </c>
      <c r="K227" s="29">
        <v>10882</v>
      </c>
      <c r="L227" s="29">
        <v>940</v>
      </c>
      <c r="M227" s="52">
        <f t="shared" si="12"/>
        <v>0.89401906013802168</v>
      </c>
      <c r="N227" s="52">
        <f t="shared" si="13"/>
        <v>0.86715867158671589</v>
      </c>
      <c r="O227" s="29">
        <v>318000</v>
      </c>
      <c r="P227" s="29">
        <v>28800</v>
      </c>
      <c r="Q227" s="29">
        <v>71</v>
      </c>
      <c r="R227" s="29">
        <v>0</v>
      </c>
      <c r="S227" s="50">
        <f t="shared" si="14"/>
        <v>2.2327044025157233E-4</v>
      </c>
      <c r="T227" s="50">
        <f t="shared" si="15"/>
        <v>0</v>
      </c>
    </row>
    <row r="228" spans="1:20" s="37" customFormat="1" ht="12" x14ac:dyDescent="0.2">
      <c r="A228" s="61" t="s">
        <v>362</v>
      </c>
      <c r="B228" s="61" t="s">
        <v>143</v>
      </c>
      <c r="C228" s="61" t="s">
        <v>194</v>
      </c>
      <c r="D228" s="61" t="s">
        <v>228</v>
      </c>
      <c r="E228" s="61" t="s">
        <v>7</v>
      </c>
      <c r="F228" s="61" t="s">
        <v>194</v>
      </c>
      <c r="G228" s="29">
        <v>221</v>
      </c>
      <c r="H228" s="29">
        <v>5</v>
      </c>
      <c r="I228" s="29">
        <v>10745</v>
      </c>
      <c r="J228" s="29">
        <v>242</v>
      </c>
      <c r="K228" s="29">
        <v>7616</v>
      </c>
      <c r="L228" s="29">
        <v>206</v>
      </c>
      <c r="M228" s="52">
        <f t="shared" si="12"/>
        <v>0.70879478827361564</v>
      </c>
      <c r="N228" s="52">
        <f t="shared" si="13"/>
        <v>0.85123966942148765</v>
      </c>
      <c r="O228" s="29">
        <v>148473</v>
      </c>
      <c r="P228" s="29">
        <v>7200</v>
      </c>
      <c r="Q228" s="29">
        <v>43</v>
      </c>
      <c r="R228" s="29">
        <v>46</v>
      </c>
      <c r="S228" s="50">
        <f t="shared" si="14"/>
        <v>2.896149468253487E-4</v>
      </c>
      <c r="T228" s="50">
        <f t="shared" si="15"/>
        <v>6.3888888888888893E-3</v>
      </c>
    </row>
    <row r="229" spans="1:20" s="37" customFormat="1" ht="12" x14ac:dyDescent="0.2">
      <c r="A229" s="61" t="s">
        <v>362</v>
      </c>
      <c r="B229" s="61" t="s">
        <v>143</v>
      </c>
      <c r="C229" s="61" t="s">
        <v>194</v>
      </c>
      <c r="D229" s="61" t="s">
        <v>364</v>
      </c>
      <c r="E229" s="61" t="s">
        <v>145</v>
      </c>
      <c r="F229" s="61" t="s">
        <v>194</v>
      </c>
      <c r="G229" s="29">
        <v>87</v>
      </c>
      <c r="H229" s="29">
        <v>14</v>
      </c>
      <c r="I229" s="29">
        <v>4189</v>
      </c>
      <c r="J229" s="29">
        <v>672</v>
      </c>
      <c r="K229" s="29">
        <v>2976</v>
      </c>
      <c r="L229" s="29">
        <v>526</v>
      </c>
      <c r="M229" s="52">
        <f t="shared" si="12"/>
        <v>0.71043208402960134</v>
      </c>
      <c r="N229" s="52">
        <f t="shared" si="13"/>
        <v>0.78273809523809523</v>
      </c>
      <c r="O229" s="29">
        <v>8448</v>
      </c>
      <c r="P229" s="29">
        <v>0</v>
      </c>
      <c r="Q229" s="29">
        <v>0</v>
      </c>
      <c r="R229" s="29">
        <v>0</v>
      </c>
      <c r="S229" s="50">
        <f t="shared" si="14"/>
        <v>0</v>
      </c>
      <c r="T229" s="50" t="e">
        <f t="shared" si="15"/>
        <v>#DIV/0!</v>
      </c>
    </row>
    <row r="230" spans="1:20" s="37" customFormat="1" ht="12" x14ac:dyDescent="0.2">
      <c r="A230" s="61" t="s">
        <v>365</v>
      </c>
      <c r="B230" s="61" t="s">
        <v>146</v>
      </c>
      <c r="C230" s="61" t="s">
        <v>194</v>
      </c>
      <c r="D230" s="61" t="s">
        <v>361</v>
      </c>
      <c r="E230" s="61" t="s">
        <v>142</v>
      </c>
      <c r="F230" s="61" t="s">
        <v>194</v>
      </c>
      <c r="G230" s="29">
        <v>296</v>
      </c>
      <c r="H230" s="29">
        <v>22</v>
      </c>
      <c r="I230" s="29">
        <v>14408</v>
      </c>
      <c r="J230" s="29">
        <v>1056</v>
      </c>
      <c r="K230" s="29">
        <v>10148</v>
      </c>
      <c r="L230" s="29">
        <v>844</v>
      </c>
      <c r="M230" s="52">
        <f t="shared" si="12"/>
        <v>0.70433092726263191</v>
      </c>
      <c r="N230" s="52">
        <f t="shared" si="13"/>
        <v>0.7992424242424242</v>
      </c>
      <c r="O230" s="29">
        <v>81184</v>
      </c>
      <c r="P230" s="29">
        <v>0</v>
      </c>
      <c r="Q230" s="29">
        <v>0</v>
      </c>
      <c r="R230" s="29">
        <v>0</v>
      </c>
      <c r="S230" s="50">
        <f t="shared" si="14"/>
        <v>0</v>
      </c>
      <c r="T230" s="50" t="e">
        <f t="shared" si="15"/>
        <v>#DIV/0!</v>
      </c>
    </row>
    <row r="231" spans="1:20" s="37" customFormat="1" ht="12" x14ac:dyDescent="0.2">
      <c r="A231" s="61" t="s">
        <v>365</v>
      </c>
      <c r="B231" s="61" t="s">
        <v>146</v>
      </c>
      <c r="C231" s="61" t="s">
        <v>194</v>
      </c>
      <c r="D231" s="61" t="s">
        <v>224</v>
      </c>
      <c r="E231" s="61" t="s">
        <v>3</v>
      </c>
      <c r="F231" s="61" t="s">
        <v>194</v>
      </c>
      <c r="G231" s="29">
        <v>223</v>
      </c>
      <c r="H231" s="29">
        <v>16</v>
      </c>
      <c r="I231" s="29">
        <v>25510</v>
      </c>
      <c r="J231" s="29">
        <v>754</v>
      </c>
      <c r="K231" s="29">
        <v>17696</v>
      </c>
      <c r="L231" s="29">
        <v>713</v>
      </c>
      <c r="M231" s="52">
        <f t="shared" si="12"/>
        <v>0.69368874950999604</v>
      </c>
      <c r="N231" s="52">
        <f t="shared" si="13"/>
        <v>0.94562334217506627</v>
      </c>
      <c r="O231" s="29">
        <v>525907</v>
      </c>
      <c r="P231" s="29">
        <v>21000</v>
      </c>
      <c r="Q231" s="29">
        <v>0</v>
      </c>
      <c r="R231" s="29">
        <v>0</v>
      </c>
      <c r="S231" s="50">
        <f t="shared" si="14"/>
        <v>0</v>
      </c>
      <c r="T231" s="50">
        <f t="shared" si="15"/>
        <v>0</v>
      </c>
    </row>
    <row r="232" spans="1:20" s="37" customFormat="1" ht="12" x14ac:dyDescent="0.2">
      <c r="A232" s="61" t="s">
        <v>351</v>
      </c>
      <c r="B232" s="61" t="s">
        <v>132</v>
      </c>
      <c r="C232" s="61" t="s">
        <v>194</v>
      </c>
      <c r="D232" s="61" t="s">
        <v>347</v>
      </c>
      <c r="E232" s="61" t="s">
        <v>128</v>
      </c>
      <c r="F232" s="61" t="s">
        <v>194</v>
      </c>
      <c r="G232" s="29">
        <v>1</v>
      </c>
      <c r="H232" s="63"/>
      <c r="I232" s="29">
        <v>9</v>
      </c>
      <c r="J232" s="63"/>
      <c r="K232" s="29">
        <v>0</v>
      </c>
      <c r="L232" s="63"/>
      <c r="M232" s="52">
        <f t="shared" si="12"/>
        <v>0</v>
      </c>
      <c r="N232" s="52" t="e">
        <f t="shared" si="13"/>
        <v>#DIV/0!</v>
      </c>
      <c r="O232" s="29">
        <v>1345</v>
      </c>
      <c r="P232" s="63"/>
      <c r="Q232" s="29">
        <v>0</v>
      </c>
      <c r="R232" s="63"/>
      <c r="S232" s="50">
        <f t="shared" si="14"/>
        <v>0</v>
      </c>
      <c r="T232" s="50" t="e">
        <f t="shared" si="15"/>
        <v>#DIV/0!</v>
      </c>
    </row>
    <row r="233" spans="1:20" s="37" customFormat="1" ht="12" x14ac:dyDescent="0.2">
      <c r="A233" s="61" t="s">
        <v>351</v>
      </c>
      <c r="B233" s="61" t="s">
        <v>132</v>
      </c>
      <c r="C233" s="61" t="s">
        <v>194</v>
      </c>
      <c r="D233" s="61" t="s">
        <v>349</v>
      </c>
      <c r="E233" s="61" t="s">
        <v>130</v>
      </c>
      <c r="F233" s="61" t="s">
        <v>194</v>
      </c>
      <c r="G233" s="29">
        <v>26</v>
      </c>
      <c r="H233" s="29">
        <v>2</v>
      </c>
      <c r="I233" s="29">
        <v>494</v>
      </c>
      <c r="J233" s="29">
        <v>38</v>
      </c>
      <c r="K233" s="29">
        <v>356</v>
      </c>
      <c r="L233" s="29">
        <v>37</v>
      </c>
      <c r="M233" s="52">
        <f t="shared" si="12"/>
        <v>0.72064777327935226</v>
      </c>
      <c r="N233" s="52">
        <f t="shared" si="13"/>
        <v>0.97368421052631582</v>
      </c>
      <c r="O233" s="29">
        <v>23800</v>
      </c>
      <c r="P233" s="29">
        <v>1600</v>
      </c>
      <c r="Q233" s="29">
        <v>0</v>
      </c>
      <c r="R233" s="29">
        <v>0</v>
      </c>
      <c r="S233" s="50">
        <f t="shared" si="14"/>
        <v>0</v>
      </c>
      <c r="T233" s="50">
        <f t="shared" si="15"/>
        <v>0</v>
      </c>
    </row>
    <row r="234" spans="1:20" s="37" customFormat="1" ht="12" x14ac:dyDescent="0.2">
      <c r="A234" s="61" t="s">
        <v>351</v>
      </c>
      <c r="B234" s="61" t="s">
        <v>132</v>
      </c>
      <c r="C234" s="61" t="s">
        <v>194</v>
      </c>
      <c r="D234" s="61" t="s">
        <v>314</v>
      </c>
      <c r="E234" s="61" t="s">
        <v>126</v>
      </c>
      <c r="F234" s="61" t="s">
        <v>194</v>
      </c>
      <c r="G234" s="29">
        <v>3</v>
      </c>
      <c r="H234" s="63"/>
      <c r="I234" s="29">
        <v>27</v>
      </c>
      <c r="J234" s="63"/>
      <c r="K234" s="29">
        <v>9</v>
      </c>
      <c r="L234" s="63"/>
      <c r="M234" s="52">
        <f t="shared" si="12"/>
        <v>0.33333333333333331</v>
      </c>
      <c r="N234" s="52" t="e">
        <f t="shared" si="13"/>
        <v>#DIV/0!</v>
      </c>
      <c r="O234" s="29">
        <v>4035</v>
      </c>
      <c r="P234" s="63"/>
      <c r="Q234" s="29">
        <v>425</v>
      </c>
      <c r="R234" s="63"/>
      <c r="S234" s="50">
        <f t="shared" si="14"/>
        <v>0.10532837670384139</v>
      </c>
      <c r="T234" s="50" t="e">
        <f t="shared" si="15"/>
        <v>#DIV/0!</v>
      </c>
    </row>
    <row r="235" spans="1:20" s="37" customFormat="1" ht="12" x14ac:dyDescent="0.2">
      <c r="A235" s="61" t="s">
        <v>351</v>
      </c>
      <c r="B235" s="61" t="s">
        <v>132</v>
      </c>
      <c r="C235" s="61" t="s">
        <v>194</v>
      </c>
      <c r="D235" s="61" t="s">
        <v>290</v>
      </c>
      <c r="E235" s="61" t="s">
        <v>70</v>
      </c>
      <c r="F235" s="61" t="s">
        <v>194</v>
      </c>
      <c r="G235" s="29">
        <v>25</v>
      </c>
      <c r="H235" s="29">
        <v>2</v>
      </c>
      <c r="I235" s="29">
        <v>453</v>
      </c>
      <c r="J235" s="29">
        <v>36</v>
      </c>
      <c r="K235" s="29">
        <v>395</v>
      </c>
      <c r="L235" s="29">
        <v>36</v>
      </c>
      <c r="M235" s="52">
        <f t="shared" si="12"/>
        <v>0.87196467991169979</v>
      </c>
      <c r="N235" s="52">
        <f t="shared" si="13"/>
        <v>1</v>
      </c>
      <c r="O235" s="29">
        <v>23000</v>
      </c>
      <c r="P235" s="29">
        <v>1600</v>
      </c>
      <c r="Q235" s="29">
        <v>0</v>
      </c>
      <c r="R235" s="29">
        <v>0</v>
      </c>
      <c r="S235" s="50">
        <f t="shared" si="14"/>
        <v>0</v>
      </c>
      <c r="T235" s="50">
        <f t="shared" si="15"/>
        <v>0</v>
      </c>
    </row>
    <row r="236" spans="1:20" s="37" customFormat="1" ht="12" x14ac:dyDescent="0.2">
      <c r="A236" s="61" t="s">
        <v>385</v>
      </c>
      <c r="B236" s="61" t="s">
        <v>165</v>
      </c>
      <c r="C236" s="61" t="s">
        <v>194</v>
      </c>
      <c r="D236" s="61" t="s">
        <v>374</v>
      </c>
      <c r="E236" s="61" t="s">
        <v>156</v>
      </c>
      <c r="F236" s="61" t="s">
        <v>194</v>
      </c>
      <c r="G236" s="29">
        <v>2</v>
      </c>
      <c r="H236" s="63"/>
      <c r="I236" s="29">
        <v>96</v>
      </c>
      <c r="J236" s="63"/>
      <c r="K236" s="29">
        <v>57</v>
      </c>
      <c r="L236" s="63"/>
      <c r="M236" s="52">
        <f t="shared" si="12"/>
        <v>0.59375</v>
      </c>
      <c r="N236" s="52" t="e">
        <f t="shared" si="13"/>
        <v>#DIV/0!</v>
      </c>
      <c r="O236" s="29">
        <v>3000</v>
      </c>
      <c r="P236" s="63"/>
      <c r="Q236" s="29">
        <v>0</v>
      </c>
      <c r="R236" s="63"/>
      <c r="S236" s="50">
        <f t="shared" si="14"/>
        <v>0</v>
      </c>
      <c r="T236" s="50" t="e">
        <f t="shared" si="15"/>
        <v>#DIV/0!</v>
      </c>
    </row>
    <row r="237" spans="1:20" s="37" customFormat="1" ht="12" x14ac:dyDescent="0.2">
      <c r="A237" s="61" t="s">
        <v>385</v>
      </c>
      <c r="B237" s="61" t="s">
        <v>165</v>
      </c>
      <c r="C237" s="61" t="s">
        <v>194</v>
      </c>
      <c r="D237" s="61" t="s">
        <v>383</v>
      </c>
      <c r="E237" s="61" t="s">
        <v>163</v>
      </c>
      <c r="F237" s="61" t="s">
        <v>194</v>
      </c>
      <c r="G237" s="29">
        <v>102</v>
      </c>
      <c r="H237" s="29">
        <v>9</v>
      </c>
      <c r="I237" s="29">
        <v>3854</v>
      </c>
      <c r="J237" s="29">
        <v>344</v>
      </c>
      <c r="K237" s="29">
        <v>3488</v>
      </c>
      <c r="L237" s="29">
        <v>331</v>
      </c>
      <c r="M237" s="52">
        <f t="shared" si="12"/>
        <v>0.90503373118837571</v>
      </c>
      <c r="N237" s="52">
        <f t="shared" si="13"/>
        <v>0.96220930232558144</v>
      </c>
      <c r="O237" s="29">
        <v>153000</v>
      </c>
      <c r="P237" s="29">
        <v>13500</v>
      </c>
      <c r="Q237" s="29">
        <v>1506</v>
      </c>
      <c r="R237" s="29">
        <v>588</v>
      </c>
      <c r="S237" s="50">
        <f t="shared" si="14"/>
        <v>9.8431372549019607E-3</v>
      </c>
      <c r="T237" s="50">
        <f t="shared" si="15"/>
        <v>4.3555555555555556E-2</v>
      </c>
    </row>
    <row r="238" spans="1:20" s="37" customFormat="1" ht="12" x14ac:dyDescent="0.2">
      <c r="A238" s="61" t="s">
        <v>385</v>
      </c>
      <c r="B238" s="61" t="s">
        <v>165</v>
      </c>
      <c r="C238" s="61" t="s">
        <v>194</v>
      </c>
      <c r="D238" s="61" t="s">
        <v>356</v>
      </c>
      <c r="E238" s="61" t="s">
        <v>137</v>
      </c>
      <c r="F238" s="61" t="s">
        <v>194</v>
      </c>
      <c r="G238" s="29">
        <v>98</v>
      </c>
      <c r="H238" s="29">
        <v>4</v>
      </c>
      <c r="I238" s="29">
        <v>4983</v>
      </c>
      <c r="J238" s="29">
        <v>192</v>
      </c>
      <c r="K238" s="29">
        <v>4296</v>
      </c>
      <c r="L238" s="29">
        <v>177</v>
      </c>
      <c r="M238" s="52">
        <f t="shared" si="12"/>
        <v>0.86213124623720649</v>
      </c>
      <c r="N238" s="52">
        <f t="shared" si="13"/>
        <v>0.921875</v>
      </c>
      <c r="O238" s="29">
        <v>155500</v>
      </c>
      <c r="P238" s="29">
        <v>6000</v>
      </c>
      <c r="Q238" s="29">
        <v>32316</v>
      </c>
      <c r="R238" s="29">
        <v>885</v>
      </c>
      <c r="S238" s="50">
        <f t="shared" si="14"/>
        <v>0.20781993569131832</v>
      </c>
      <c r="T238" s="50">
        <f t="shared" si="15"/>
        <v>0.14749999999999999</v>
      </c>
    </row>
    <row r="239" spans="1:20" s="37" customFormat="1" ht="12" x14ac:dyDescent="0.2">
      <c r="A239" s="61" t="s">
        <v>385</v>
      </c>
      <c r="B239" s="61" t="s">
        <v>165</v>
      </c>
      <c r="C239" s="61" t="s">
        <v>194</v>
      </c>
      <c r="D239" s="61" t="s">
        <v>226</v>
      </c>
      <c r="E239" s="61" t="s">
        <v>5</v>
      </c>
      <c r="F239" s="61" t="s">
        <v>194</v>
      </c>
      <c r="G239" s="29">
        <v>387</v>
      </c>
      <c r="H239" s="29">
        <v>43</v>
      </c>
      <c r="I239" s="29">
        <v>23267</v>
      </c>
      <c r="J239" s="29">
        <v>2585</v>
      </c>
      <c r="K239" s="29">
        <v>18027</v>
      </c>
      <c r="L239" s="29">
        <v>1863</v>
      </c>
      <c r="M239" s="52">
        <f t="shared" si="12"/>
        <v>0.77478832681480203</v>
      </c>
      <c r="N239" s="52">
        <f t="shared" si="13"/>
        <v>0.72069632495164415</v>
      </c>
      <c r="O239" s="29">
        <v>154630</v>
      </c>
      <c r="P239" s="29">
        <v>26000</v>
      </c>
      <c r="Q239" s="29">
        <v>0</v>
      </c>
      <c r="R239" s="29">
        <v>0</v>
      </c>
      <c r="S239" s="50">
        <f t="shared" si="14"/>
        <v>0</v>
      </c>
      <c r="T239" s="50">
        <f t="shared" si="15"/>
        <v>0</v>
      </c>
    </row>
    <row r="240" spans="1:20" s="37" customFormat="1" ht="12" x14ac:dyDescent="0.2">
      <c r="A240" s="61" t="s">
        <v>385</v>
      </c>
      <c r="B240" s="61" t="s">
        <v>165</v>
      </c>
      <c r="C240" s="61" t="s">
        <v>194</v>
      </c>
      <c r="D240" s="61" t="s">
        <v>224</v>
      </c>
      <c r="E240" s="61" t="s">
        <v>3</v>
      </c>
      <c r="F240" s="61" t="s">
        <v>194</v>
      </c>
      <c r="G240" s="29">
        <v>1080</v>
      </c>
      <c r="H240" s="29">
        <v>79</v>
      </c>
      <c r="I240" s="29">
        <v>56885</v>
      </c>
      <c r="J240" s="29">
        <v>3985</v>
      </c>
      <c r="K240" s="29">
        <v>46039</v>
      </c>
      <c r="L240" s="29">
        <v>3312</v>
      </c>
      <c r="M240" s="52">
        <f t="shared" si="12"/>
        <v>0.80933462248395882</v>
      </c>
      <c r="N240" s="52">
        <f t="shared" si="13"/>
        <v>0.83111668757841906</v>
      </c>
      <c r="O240" s="29">
        <v>1029649</v>
      </c>
      <c r="P240" s="29">
        <v>67500</v>
      </c>
      <c r="Q240" s="29">
        <v>433</v>
      </c>
      <c r="R240" s="29">
        <v>54</v>
      </c>
      <c r="S240" s="50">
        <f t="shared" si="14"/>
        <v>4.2053165690444027E-4</v>
      </c>
      <c r="T240" s="50">
        <f t="shared" si="15"/>
        <v>8.0000000000000004E-4</v>
      </c>
    </row>
    <row r="241" spans="1:20" s="37" customFormat="1" ht="12" x14ac:dyDescent="0.2">
      <c r="A241" s="61" t="s">
        <v>315</v>
      </c>
      <c r="B241" s="61" t="s">
        <v>96</v>
      </c>
      <c r="C241" s="61" t="s">
        <v>194</v>
      </c>
      <c r="D241" s="61" t="s">
        <v>228</v>
      </c>
      <c r="E241" s="61" t="s">
        <v>7</v>
      </c>
      <c r="F241" s="61" t="s">
        <v>194</v>
      </c>
      <c r="G241" s="29">
        <v>3208</v>
      </c>
      <c r="H241" s="29">
        <v>227</v>
      </c>
      <c r="I241" s="29">
        <v>564017</v>
      </c>
      <c r="J241" s="29">
        <v>40934</v>
      </c>
      <c r="K241" s="29">
        <v>431958</v>
      </c>
      <c r="L241" s="29">
        <v>39293</v>
      </c>
      <c r="M241" s="52">
        <f t="shared" si="12"/>
        <v>0.76585989429396628</v>
      </c>
      <c r="N241" s="52">
        <f t="shared" si="13"/>
        <v>0.95991107636683437</v>
      </c>
      <c r="O241" s="29">
        <v>19473781</v>
      </c>
      <c r="P241" s="29">
        <v>1149246</v>
      </c>
      <c r="Q241" s="29">
        <v>10188</v>
      </c>
      <c r="R241" s="29">
        <v>921</v>
      </c>
      <c r="S241" s="50">
        <f t="shared" si="14"/>
        <v>5.231649672962842E-4</v>
      </c>
      <c r="T241" s="50">
        <f t="shared" si="15"/>
        <v>8.0139500159234843E-4</v>
      </c>
    </row>
    <row r="242" spans="1:20" s="37" customFormat="1" ht="12" x14ac:dyDescent="0.2">
      <c r="A242" s="61" t="s">
        <v>315</v>
      </c>
      <c r="B242" s="61" t="s">
        <v>96</v>
      </c>
      <c r="C242" s="61" t="s">
        <v>194</v>
      </c>
      <c r="D242" s="61" t="s">
        <v>222</v>
      </c>
      <c r="E242" s="61" t="s">
        <v>1</v>
      </c>
      <c r="F242" s="61" t="s">
        <v>194</v>
      </c>
      <c r="G242" s="29">
        <v>1</v>
      </c>
      <c r="H242" s="63"/>
      <c r="I242" s="29">
        <v>186</v>
      </c>
      <c r="J242" s="63"/>
      <c r="K242" s="29">
        <v>170</v>
      </c>
      <c r="L242" s="63"/>
      <c r="M242" s="52">
        <f t="shared" si="12"/>
        <v>0.91397849462365588</v>
      </c>
      <c r="N242" s="52" t="e">
        <f t="shared" si="13"/>
        <v>#DIV/0!</v>
      </c>
      <c r="O242" s="29">
        <v>0</v>
      </c>
      <c r="P242" s="63"/>
      <c r="Q242" s="29">
        <v>0</v>
      </c>
      <c r="R242" s="63"/>
      <c r="S242" s="50" t="e">
        <f t="shared" si="14"/>
        <v>#DIV/0!</v>
      </c>
      <c r="T242" s="50" t="e">
        <f t="shared" si="15"/>
        <v>#DIV/0!</v>
      </c>
    </row>
    <row r="243" spans="1:20" s="37" customFormat="1" ht="12" x14ac:dyDescent="0.2">
      <c r="A243" s="61" t="s">
        <v>315</v>
      </c>
      <c r="B243" s="61" t="s">
        <v>96</v>
      </c>
      <c r="C243" s="61" t="s">
        <v>194</v>
      </c>
      <c r="D243" s="61" t="s">
        <v>226</v>
      </c>
      <c r="E243" s="61" t="s">
        <v>5</v>
      </c>
      <c r="F243" s="61" t="s">
        <v>194</v>
      </c>
      <c r="G243" s="29">
        <v>1021</v>
      </c>
      <c r="H243" s="29">
        <v>73</v>
      </c>
      <c r="I243" s="29">
        <v>177564</v>
      </c>
      <c r="J243" s="29">
        <v>13158</v>
      </c>
      <c r="K243" s="29">
        <v>141049</v>
      </c>
      <c r="L243" s="29">
        <v>11749</v>
      </c>
      <c r="M243" s="52">
        <f t="shared" si="12"/>
        <v>0.79435583789506881</v>
      </c>
      <c r="N243" s="52">
        <f t="shared" si="13"/>
        <v>0.89291685666514664</v>
      </c>
      <c r="O243" s="29">
        <v>5831198</v>
      </c>
      <c r="P243" s="29">
        <v>414065</v>
      </c>
      <c r="Q243" s="29">
        <v>1038</v>
      </c>
      <c r="R243" s="29">
        <v>520</v>
      </c>
      <c r="S243" s="50">
        <f t="shared" si="14"/>
        <v>1.7800801824942319E-4</v>
      </c>
      <c r="T243" s="50">
        <f t="shared" si="15"/>
        <v>1.2558414741646842E-3</v>
      </c>
    </row>
    <row r="244" spans="1:20" s="37" customFormat="1" ht="12" x14ac:dyDescent="0.2">
      <c r="A244" s="61" t="s">
        <v>315</v>
      </c>
      <c r="B244" s="61" t="s">
        <v>96</v>
      </c>
      <c r="C244" s="61" t="s">
        <v>194</v>
      </c>
      <c r="D244" s="61" t="s">
        <v>337</v>
      </c>
      <c r="E244" s="61" t="s">
        <v>117</v>
      </c>
      <c r="F244" s="61" t="s">
        <v>194</v>
      </c>
      <c r="G244" s="29">
        <v>1</v>
      </c>
      <c r="H244" s="63"/>
      <c r="I244" s="29">
        <v>188</v>
      </c>
      <c r="J244" s="63"/>
      <c r="K244" s="29">
        <v>37</v>
      </c>
      <c r="L244" s="63"/>
      <c r="M244" s="52">
        <f t="shared" si="12"/>
        <v>0.19680851063829788</v>
      </c>
      <c r="N244" s="52" t="e">
        <f t="shared" si="13"/>
        <v>#DIV/0!</v>
      </c>
      <c r="O244" s="29">
        <v>5342</v>
      </c>
      <c r="P244" s="63"/>
      <c r="Q244" s="29">
        <v>0</v>
      </c>
      <c r="R244" s="63"/>
      <c r="S244" s="50">
        <f t="shared" si="14"/>
        <v>0</v>
      </c>
      <c r="T244" s="50" t="e">
        <f t="shared" si="15"/>
        <v>#DIV/0!</v>
      </c>
    </row>
    <row r="245" spans="1:20" s="37" customFormat="1" ht="12" x14ac:dyDescent="0.2">
      <c r="A245" s="61" t="s">
        <v>315</v>
      </c>
      <c r="B245" s="61" t="s">
        <v>96</v>
      </c>
      <c r="C245" s="61" t="s">
        <v>194</v>
      </c>
      <c r="D245" s="61" t="s">
        <v>229</v>
      </c>
      <c r="E245" s="61" t="s">
        <v>8</v>
      </c>
      <c r="F245" s="61" t="s">
        <v>194</v>
      </c>
      <c r="G245" s="29">
        <v>769</v>
      </c>
      <c r="H245" s="29">
        <v>33</v>
      </c>
      <c r="I245" s="29">
        <v>131457</v>
      </c>
      <c r="J245" s="29">
        <v>6196</v>
      </c>
      <c r="K245" s="29">
        <v>102546</v>
      </c>
      <c r="L245" s="29">
        <v>6133</v>
      </c>
      <c r="M245" s="52">
        <f t="shared" si="12"/>
        <v>0.78007257125904284</v>
      </c>
      <c r="N245" s="52">
        <f t="shared" si="13"/>
        <v>0.98983214977404776</v>
      </c>
      <c r="O245" s="29">
        <v>1451951</v>
      </c>
      <c r="P245" s="29">
        <v>0</v>
      </c>
      <c r="Q245" s="29">
        <v>47179</v>
      </c>
      <c r="R245" s="29">
        <v>0</v>
      </c>
      <c r="S245" s="50">
        <f t="shared" si="14"/>
        <v>3.2493520786858507E-2</v>
      </c>
      <c r="T245" s="50" t="e">
        <f t="shared" si="15"/>
        <v>#DIV/0!</v>
      </c>
    </row>
    <row r="246" spans="1:20" s="37" customFormat="1" ht="12" x14ac:dyDescent="0.2">
      <c r="A246" s="61" t="s">
        <v>315</v>
      </c>
      <c r="B246" s="61" t="s">
        <v>96</v>
      </c>
      <c r="C246" s="61" t="s">
        <v>194</v>
      </c>
      <c r="D246" s="61" t="s">
        <v>301</v>
      </c>
      <c r="E246" s="61" t="s">
        <v>80</v>
      </c>
      <c r="F246" s="61" t="s">
        <v>194</v>
      </c>
      <c r="G246" s="29">
        <v>194</v>
      </c>
      <c r="H246" s="29">
        <v>28</v>
      </c>
      <c r="I246" s="29">
        <v>33265</v>
      </c>
      <c r="J246" s="29">
        <v>4926</v>
      </c>
      <c r="K246" s="29">
        <v>21443</v>
      </c>
      <c r="L246" s="29">
        <v>4194</v>
      </c>
      <c r="M246" s="52">
        <f t="shared" si="12"/>
        <v>0.64461145347963322</v>
      </c>
      <c r="N246" s="52">
        <f t="shared" si="13"/>
        <v>0.85140073081607792</v>
      </c>
      <c r="O246" s="29">
        <v>747686</v>
      </c>
      <c r="P246" s="29">
        <v>113266</v>
      </c>
      <c r="Q246" s="29">
        <v>131</v>
      </c>
      <c r="R246" s="29">
        <v>1</v>
      </c>
      <c r="S246" s="50">
        <f t="shared" si="14"/>
        <v>1.7520723940263693E-4</v>
      </c>
      <c r="T246" s="50">
        <f t="shared" si="15"/>
        <v>8.8287747426412168E-6</v>
      </c>
    </row>
    <row r="247" spans="1:20" s="37" customFormat="1" ht="12" x14ac:dyDescent="0.2">
      <c r="A247" s="61" t="s">
        <v>315</v>
      </c>
      <c r="B247" s="61" t="s">
        <v>96</v>
      </c>
      <c r="C247" s="61" t="s">
        <v>194</v>
      </c>
      <c r="D247" s="61" t="s">
        <v>298</v>
      </c>
      <c r="E247" s="61" t="s">
        <v>77</v>
      </c>
      <c r="F247" s="61" t="s">
        <v>194</v>
      </c>
      <c r="G247" s="29">
        <v>1</v>
      </c>
      <c r="H247" s="63"/>
      <c r="I247" s="29">
        <v>162</v>
      </c>
      <c r="J247" s="63"/>
      <c r="K247" s="29">
        <v>137</v>
      </c>
      <c r="L247" s="63"/>
      <c r="M247" s="52">
        <f t="shared" si="12"/>
        <v>0.84567901234567899</v>
      </c>
      <c r="N247" s="52" t="e">
        <f t="shared" si="13"/>
        <v>#DIV/0!</v>
      </c>
      <c r="O247" s="29">
        <v>4251</v>
      </c>
      <c r="P247" s="63"/>
      <c r="Q247" s="29">
        <v>0</v>
      </c>
      <c r="R247" s="63"/>
      <c r="S247" s="50">
        <f t="shared" si="14"/>
        <v>0</v>
      </c>
      <c r="T247" s="50" t="e">
        <f t="shared" si="15"/>
        <v>#DIV/0!</v>
      </c>
    </row>
    <row r="248" spans="1:20" s="37" customFormat="1" ht="12" x14ac:dyDescent="0.2">
      <c r="A248" s="61" t="s">
        <v>315</v>
      </c>
      <c r="B248" s="61" t="s">
        <v>96</v>
      </c>
      <c r="C248" s="61" t="s">
        <v>194</v>
      </c>
      <c r="D248" s="61" t="s">
        <v>224</v>
      </c>
      <c r="E248" s="61" t="s">
        <v>3</v>
      </c>
      <c r="F248" s="61" t="s">
        <v>194</v>
      </c>
      <c r="G248" s="29">
        <v>6970</v>
      </c>
      <c r="H248" s="29">
        <v>576</v>
      </c>
      <c r="I248" s="29">
        <v>1227576</v>
      </c>
      <c r="J248" s="29">
        <v>101680</v>
      </c>
      <c r="K248" s="29">
        <v>1004629</v>
      </c>
      <c r="L248" s="29">
        <v>95444</v>
      </c>
      <c r="M248" s="52">
        <f t="shared" si="12"/>
        <v>0.8183843607238982</v>
      </c>
      <c r="N248" s="52">
        <f t="shared" si="13"/>
        <v>0.93867033831628643</v>
      </c>
      <c r="O248" s="29">
        <v>47035678</v>
      </c>
      <c r="P248" s="29">
        <v>3653568</v>
      </c>
      <c r="Q248" s="29">
        <v>1808462</v>
      </c>
      <c r="R248" s="29">
        <v>63933</v>
      </c>
      <c r="S248" s="50">
        <f t="shared" si="14"/>
        <v>3.8448728218608862E-2</v>
      </c>
      <c r="T248" s="50">
        <f t="shared" si="15"/>
        <v>1.7498784749592728E-2</v>
      </c>
    </row>
    <row r="249" spans="1:20" s="37" customFormat="1" ht="12" x14ac:dyDescent="0.2">
      <c r="A249" s="61" t="s">
        <v>315</v>
      </c>
      <c r="B249" s="61" t="s">
        <v>96</v>
      </c>
      <c r="C249" s="61" t="s">
        <v>194</v>
      </c>
      <c r="D249" s="61" t="s">
        <v>370</v>
      </c>
      <c r="E249" s="61" t="s">
        <v>151</v>
      </c>
      <c r="F249" s="61" t="s">
        <v>194</v>
      </c>
      <c r="G249" s="29">
        <v>1</v>
      </c>
      <c r="H249" s="63"/>
      <c r="I249" s="29">
        <v>186</v>
      </c>
      <c r="J249" s="63"/>
      <c r="K249" s="29">
        <v>140</v>
      </c>
      <c r="L249" s="63"/>
      <c r="M249" s="52">
        <f t="shared" si="12"/>
        <v>0.75268817204301075</v>
      </c>
      <c r="N249" s="52" t="e">
        <f t="shared" si="13"/>
        <v>#DIV/0!</v>
      </c>
      <c r="O249" s="29">
        <v>0</v>
      </c>
      <c r="P249" s="63"/>
      <c r="Q249" s="29">
        <v>0</v>
      </c>
      <c r="R249" s="63"/>
      <c r="S249" s="50" t="e">
        <f t="shared" si="14"/>
        <v>#DIV/0!</v>
      </c>
      <c r="T249" s="50" t="e">
        <f t="shared" si="15"/>
        <v>#DIV/0!</v>
      </c>
    </row>
    <row r="250" spans="1:20" s="37" customFormat="1" ht="12" x14ac:dyDescent="0.2">
      <c r="A250" s="61" t="s">
        <v>314</v>
      </c>
      <c r="B250" s="61" t="s">
        <v>126</v>
      </c>
      <c r="C250" s="61" t="s">
        <v>194</v>
      </c>
      <c r="D250" s="61" t="s">
        <v>298</v>
      </c>
      <c r="E250" s="61" t="s">
        <v>77</v>
      </c>
      <c r="F250" s="61" t="s">
        <v>194</v>
      </c>
      <c r="G250" s="29">
        <v>1</v>
      </c>
      <c r="H250" s="63"/>
      <c r="I250" s="29">
        <v>162</v>
      </c>
      <c r="J250" s="63"/>
      <c r="K250" s="29">
        <v>97</v>
      </c>
      <c r="L250" s="63"/>
      <c r="M250" s="52">
        <f t="shared" si="12"/>
        <v>0.59876543209876543</v>
      </c>
      <c r="N250" s="52" t="e">
        <f t="shared" si="13"/>
        <v>#DIV/0!</v>
      </c>
      <c r="O250" s="29">
        <v>0</v>
      </c>
      <c r="P250" s="63"/>
      <c r="Q250" s="29">
        <v>0</v>
      </c>
      <c r="R250" s="63"/>
      <c r="S250" s="50" t="e">
        <f t="shared" si="14"/>
        <v>#DIV/0!</v>
      </c>
      <c r="T250" s="50" t="e">
        <f t="shared" si="15"/>
        <v>#DIV/0!</v>
      </c>
    </row>
    <row r="251" spans="1:20" s="37" customFormat="1" ht="12" x14ac:dyDescent="0.2">
      <c r="A251" s="61" t="s">
        <v>314</v>
      </c>
      <c r="B251" s="61" t="s">
        <v>126</v>
      </c>
      <c r="C251" s="61" t="s">
        <v>194</v>
      </c>
      <c r="D251" s="61" t="s">
        <v>226</v>
      </c>
      <c r="E251" s="61" t="s">
        <v>5</v>
      </c>
      <c r="F251" s="61" t="s">
        <v>194</v>
      </c>
      <c r="G251" s="29">
        <v>158</v>
      </c>
      <c r="H251" s="29">
        <v>15</v>
      </c>
      <c r="I251" s="29">
        <v>7706</v>
      </c>
      <c r="J251" s="29">
        <v>810</v>
      </c>
      <c r="K251" s="29">
        <v>5997</v>
      </c>
      <c r="L251" s="29">
        <v>523</v>
      </c>
      <c r="M251" s="52">
        <f t="shared" si="12"/>
        <v>0.77822475992732931</v>
      </c>
      <c r="N251" s="52">
        <f t="shared" si="13"/>
        <v>0.64567901234567904</v>
      </c>
      <c r="O251" s="29">
        <v>64380</v>
      </c>
      <c r="P251" s="29">
        <v>0</v>
      </c>
      <c r="Q251" s="29">
        <v>0</v>
      </c>
      <c r="R251" s="29">
        <v>0</v>
      </c>
      <c r="S251" s="50">
        <f t="shared" si="14"/>
        <v>0</v>
      </c>
      <c r="T251" s="50" t="e">
        <f t="shared" si="15"/>
        <v>#DIV/0!</v>
      </c>
    </row>
    <row r="252" spans="1:20" s="37" customFormat="1" ht="12" x14ac:dyDescent="0.2">
      <c r="A252" s="61" t="s">
        <v>314</v>
      </c>
      <c r="B252" s="61" t="s">
        <v>126</v>
      </c>
      <c r="C252" s="61" t="s">
        <v>194</v>
      </c>
      <c r="D252" s="61" t="s">
        <v>346</v>
      </c>
      <c r="E252" s="61" t="s">
        <v>127</v>
      </c>
      <c r="F252" s="61" t="s">
        <v>194</v>
      </c>
      <c r="G252" s="29">
        <v>16</v>
      </c>
      <c r="H252" s="63"/>
      <c r="I252" s="29">
        <v>204</v>
      </c>
      <c r="J252" s="63"/>
      <c r="K252" s="29">
        <v>171</v>
      </c>
      <c r="L252" s="63"/>
      <c r="M252" s="52">
        <f t="shared" si="12"/>
        <v>0.83823529411764708</v>
      </c>
      <c r="N252" s="52" t="e">
        <f t="shared" si="13"/>
        <v>#DIV/0!</v>
      </c>
      <c r="O252" s="29">
        <v>37555</v>
      </c>
      <c r="P252" s="63"/>
      <c r="Q252" s="29">
        <v>18375</v>
      </c>
      <c r="R252" s="63"/>
      <c r="S252" s="50">
        <f t="shared" si="14"/>
        <v>0.48928238583410999</v>
      </c>
      <c r="T252" s="50" t="e">
        <f t="shared" si="15"/>
        <v>#DIV/0!</v>
      </c>
    </row>
    <row r="253" spans="1:20" s="37" customFormat="1" ht="12" x14ac:dyDescent="0.2">
      <c r="A253" s="61" t="s">
        <v>314</v>
      </c>
      <c r="B253" s="61" t="s">
        <v>126</v>
      </c>
      <c r="C253" s="61" t="s">
        <v>194</v>
      </c>
      <c r="D253" s="61" t="s">
        <v>343</v>
      </c>
      <c r="E253" s="61" t="s">
        <v>123</v>
      </c>
      <c r="F253" s="61" t="s">
        <v>194</v>
      </c>
      <c r="G253" s="29">
        <v>1</v>
      </c>
      <c r="H253" s="63"/>
      <c r="I253" s="29">
        <v>9</v>
      </c>
      <c r="J253" s="63"/>
      <c r="K253" s="29">
        <v>1</v>
      </c>
      <c r="L253" s="63"/>
      <c r="M253" s="52">
        <f t="shared" si="12"/>
        <v>0.1111111111111111</v>
      </c>
      <c r="N253" s="52" t="e">
        <f t="shared" si="13"/>
        <v>#DIV/0!</v>
      </c>
      <c r="O253" s="29">
        <v>1345</v>
      </c>
      <c r="P253" s="63"/>
      <c r="Q253" s="29">
        <v>130</v>
      </c>
      <c r="R253" s="63"/>
      <c r="S253" s="50">
        <f t="shared" si="14"/>
        <v>9.6654275092936809E-2</v>
      </c>
      <c r="T253" s="50" t="e">
        <f t="shared" si="15"/>
        <v>#DIV/0!</v>
      </c>
    </row>
    <row r="254" spans="1:20" s="37" customFormat="1" ht="12" x14ac:dyDescent="0.2">
      <c r="A254" s="61" t="s">
        <v>314</v>
      </c>
      <c r="B254" s="61" t="s">
        <v>126</v>
      </c>
      <c r="C254" s="61" t="s">
        <v>194</v>
      </c>
      <c r="D254" s="61" t="s">
        <v>228</v>
      </c>
      <c r="E254" s="61" t="s">
        <v>7</v>
      </c>
      <c r="F254" s="61" t="s">
        <v>194</v>
      </c>
      <c r="G254" s="29">
        <v>191</v>
      </c>
      <c r="H254" s="29">
        <v>27</v>
      </c>
      <c r="I254" s="29">
        <v>35852</v>
      </c>
      <c r="J254" s="29">
        <v>5068</v>
      </c>
      <c r="K254" s="29">
        <v>29299</v>
      </c>
      <c r="L254" s="29">
        <v>4467</v>
      </c>
      <c r="M254" s="52">
        <f t="shared" si="12"/>
        <v>0.81722079660827851</v>
      </c>
      <c r="N254" s="52">
        <f t="shared" si="13"/>
        <v>0.88141278610891871</v>
      </c>
      <c r="O254" s="29">
        <v>0</v>
      </c>
      <c r="P254" s="29">
        <v>0</v>
      </c>
      <c r="Q254" s="29">
        <v>0</v>
      </c>
      <c r="R254" s="29">
        <v>0</v>
      </c>
      <c r="S254" s="50" t="e">
        <f t="shared" si="14"/>
        <v>#DIV/0!</v>
      </c>
      <c r="T254" s="50" t="e">
        <f t="shared" si="15"/>
        <v>#DIV/0!</v>
      </c>
    </row>
    <row r="255" spans="1:20" s="37" customFormat="1" ht="12" x14ac:dyDescent="0.2">
      <c r="A255" s="61" t="s">
        <v>314</v>
      </c>
      <c r="B255" s="61" t="s">
        <v>126</v>
      </c>
      <c r="C255" s="61" t="s">
        <v>194</v>
      </c>
      <c r="D255" s="61" t="s">
        <v>351</v>
      </c>
      <c r="E255" s="61" t="s">
        <v>132</v>
      </c>
      <c r="F255" s="61" t="s">
        <v>194</v>
      </c>
      <c r="G255" s="29">
        <v>2</v>
      </c>
      <c r="H255" s="63"/>
      <c r="I255" s="29">
        <v>18</v>
      </c>
      <c r="J255" s="63"/>
      <c r="K255" s="29">
        <v>0</v>
      </c>
      <c r="L255" s="63"/>
      <c r="M255" s="52">
        <f t="shared" si="12"/>
        <v>0</v>
      </c>
      <c r="N255" s="52" t="e">
        <f t="shared" si="13"/>
        <v>#DIV/0!</v>
      </c>
      <c r="O255" s="29">
        <v>2690</v>
      </c>
      <c r="P255" s="63"/>
      <c r="Q255" s="29">
        <v>0</v>
      </c>
      <c r="R255" s="63"/>
      <c r="S255" s="50">
        <f t="shared" si="14"/>
        <v>0</v>
      </c>
      <c r="T255" s="50" t="e">
        <f t="shared" si="15"/>
        <v>#DIV/0!</v>
      </c>
    </row>
    <row r="256" spans="1:20" s="37" customFormat="1" ht="12" x14ac:dyDescent="0.2">
      <c r="A256" s="61" t="s">
        <v>314</v>
      </c>
      <c r="B256" s="61" t="s">
        <v>126</v>
      </c>
      <c r="C256" s="61" t="s">
        <v>194</v>
      </c>
      <c r="D256" s="61" t="s">
        <v>344</v>
      </c>
      <c r="E256" s="61" t="s">
        <v>124</v>
      </c>
      <c r="F256" s="61" t="s">
        <v>194</v>
      </c>
      <c r="G256" s="29">
        <v>235</v>
      </c>
      <c r="H256" s="29">
        <v>20</v>
      </c>
      <c r="I256" s="29">
        <v>11779</v>
      </c>
      <c r="J256" s="29">
        <v>1119</v>
      </c>
      <c r="K256" s="29">
        <v>9939</v>
      </c>
      <c r="L256" s="29">
        <v>1096</v>
      </c>
      <c r="M256" s="52">
        <f t="shared" si="12"/>
        <v>0.84378979539859067</v>
      </c>
      <c r="N256" s="52">
        <f t="shared" si="13"/>
        <v>0.97944593386952639</v>
      </c>
      <c r="O256" s="29">
        <v>438445</v>
      </c>
      <c r="P256" s="29">
        <v>37380</v>
      </c>
      <c r="Q256" s="29">
        <v>62490</v>
      </c>
      <c r="R256" s="29">
        <v>1375</v>
      </c>
      <c r="S256" s="50">
        <f t="shared" si="14"/>
        <v>0.14252642862844828</v>
      </c>
      <c r="T256" s="50">
        <f t="shared" si="15"/>
        <v>3.6784376672017123E-2</v>
      </c>
    </row>
    <row r="257" spans="1:20" s="37" customFormat="1" ht="12" x14ac:dyDescent="0.2">
      <c r="A257" s="61" t="s">
        <v>314</v>
      </c>
      <c r="B257" s="61" t="s">
        <v>126</v>
      </c>
      <c r="C257" s="61" t="s">
        <v>194</v>
      </c>
      <c r="D257" s="61" t="s">
        <v>348</v>
      </c>
      <c r="E257" s="61" t="s">
        <v>129</v>
      </c>
      <c r="F257" s="61" t="s">
        <v>194</v>
      </c>
      <c r="G257" s="29">
        <v>206</v>
      </c>
      <c r="H257" s="29">
        <v>16</v>
      </c>
      <c r="I257" s="29">
        <v>9174</v>
      </c>
      <c r="J257" s="29">
        <v>876</v>
      </c>
      <c r="K257" s="29">
        <v>7588</v>
      </c>
      <c r="L257" s="29">
        <v>807</v>
      </c>
      <c r="M257" s="52">
        <f t="shared" si="12"/>
        <v>0.82712012208415087</v>
      </c>
      <c r="N257" s="52">
        <f t="shared" si="13"/>
        <v>0.92123287671232879</v>
      </c>
      <c r="O257" s="29">
        <v>350575</v>
      </c>
      <c r="P257" s="29">
        <v>29380</v>
      </c>
      <c r="Q257" s="29">
        <v>58591</v>
      </c>
      <c r="R257" s="29">
        <v>4006</v>
      </c>
      <c r="S257" s="50">
        <f t="shared" si="14"/>
        <v>0.16712828923910719</v>
      </c>
      <c r="T257" s="50">
        <f t="shared" si="15"/>
        <v>0.13635125936010892</v>
      </c>
    </row>
    <row r="258" spans="1:20" s="37" customFormat="1" ht="12" x14ac:dyDescent="0.2">
      <c r="A258" s="61" t="s">
        <v>314</v>
      </c>
      <c r="B258" s="61" t="s">
        <v>126</v>
      </c>
      <c r="C258" s="61" t="s">
        <v>194</v>
      </c>
      <c r="D258" s="61" t="s">
        <v>359</v>
      </c>
      <c r="E258" s="61" t="s">
        <v>140</v>
      </c>
      <c r="F258" s="61" t="s">
        <v>194</v>
      </c>
      <c r="G258" s="29">
        <v>3</v>
      </c>
      <c r="H258" s="63"/>
      <c r="I258" s="29">
        <v>37</v>
      </c>
      <c r="J258" s="63"/>
      <c r="K258" s="29">
        <v>15</v>
      </c>
      <c r="L258" s="63"/>
      <c r="M258" s="52">
        <f t="shared" si="12"/>
        <v>0.40540540540540543</v>
      </c>
      <c r="N258" s="52" t="e">
        <f t="shared" si="13"/>
        <v>#DIV/0!</v>
      </c>
      <c r="O258" s="29">
        <v>6795</v>
      </c>
      <c r="P258" s="63"/>
      <c r="Q258" s="29">
        <v>4510</v>
      </c>
      <c r="R258" s="63"/>
      <c r="S258" s="50">
        <f t="shared" si="14"/>
        <v>0.66372332597498163</v>
      </c>
      <c r="T258" s="50" t="e">
        <f t="shared" si="15"/>
        <v>#DIV/0!</v>
      </c>
    </row>
    <row r="259" spans="1:20" s="37" customFormat="1" ht="12" x14ac:dyDescent="0.2">
      <c r="A259" s="61" t="s">
        <v>314</v>
      </c>
      <c r="B259" s="61" t="s">
        <v>126</v>
      </c>
      <c r="C259" s="61" t="s">
        <v>194</v>
      </c>
      <c r="D259" s="61" t="s">
        <v>227</v>
      </c>
      <c r="E259" s="61" t="s">
        <v>6</v>
      </c>
      <c r="F259" s="61" t="s">
        <v>194</v>
      </c>
      <c r="G259" s="29">
        <v>75</v>
      </c>
      <c r="H259" s="63"/>
      <c r="I259" s="29">
        <v>14100</v>
      </c>
      <c r="J259" s="63"/>
      <c r="K259" s="29">
        <v>10808</v>
      </c>
      <c r="L259" s="63"/>
      <c r="M259" s="52">
        <f t="shared" si="12"/>
        <v>0.76652482269503541</v>
      </c>
      <c r="N259" s="52" t="e">
        <f t="shared" si="13"/>
        <v>#DIV/0!</v>
      </c>
      <c r="O259" s="29">
        <v>0</v>
      </c>
      <c r="P259" s="63"/>
      <c r="Q259" s="29">
        <v>0</v>
      </c>
      <c r="R259" s="63"/>
      <c r="S259" s="50" t="e">
        <f t="shared" si="14"/>
        <v>#DIV/0!</v>
      </c>
      <c r="T259" s="50" t="e">
        <f t="shared" si="15"/>
        <v>#DIV/0!</v>
      </c>
    </row>
    <row r="260" spans="1:20" s="37" customFormat="1" ht="12" x14ac:dyDescent="0.2">
      <c r="A260" s="61" t="s">
        <v>314</v>
      </c>
      <c r="B260" s="61" t="s">
        <v>126</v>
      </c>
      <c r="C260" s="61" t="s">
        <v>194</v>
      </c>
      <c r="D260" s="61" t="s">
        <v>229</v>
      </c>
      <c r="E260" s="61" t="s">
        <v>8</v>
      </c>
      <c r="F260" s="61" t="s">
        <v>194</v>
      </c>
      <c r="G260" s="29">
        <v>72</v>
      </c>
      <c r="H260" s="29">
        <v>8</v>
      </c>
      <c r="I260" s="29">
        <v>3493</v>
      </c>
      <c r="J260" s="29">
        <v>384</v>
      </c>
      <c r="K260" s="29">
        <v>2266</v>
      </c>
      <c r="L260" s="29">
        <v>238</v>
      </c>
      <c r="M260" s="52">
        <f t="shared" si="12"/>
        <v>0.64872602347552244</v>
      </c>
      <c r="N260" s="52">
        <f t="shared" si="13"/>
        <v>0.61979166666666663</v>
      </c>
      <c r="O260" s="29">
        <v>36200</v>
      </c>
      <c r="P260" s="29">
        <v>0</v>
      </c>
      <c r="Q260" s="29">
        <v>0</v>
      </c>
      <c r="R260" s="29">
        <v>0</v>
      </c>
      <c r="S260" s="50">
        <f t="shared" si="14"/>
        <v>0</v>
      </c>
      <c r="T260" s="50" t="e">
        <f t="shared" si="15"/>
        <v>#DIV/0!</v>
      </c>
    </row>
    <row r="261" spans="1:20" s="37" customFormat="1" ht="12" x14ac:dyDescent="0.2">
      <c r="A261" s="61" t="s">
        <v>314</v>
      </c>
      <c r="B261" s="61" t="s">
        <v>126</v>
      </c>
      <c r="C261" s="61" t="s">
        <v>194</v>
      </c>
      <c r="D261" s="61" t="s">
        <v>301</v>
      </c>
      <c r="E261" s="61" t="s">
        <v>80</v>
      </c>
      <c r="F261" s="61" t="s">
        <v>194</v>
      </c>
      <c r="G261" s="29">
        <v>65</v>
      </c>
      <c r="H261" s="63"/>
      <c r="I261" s="29">
        <v>3326</v>
      </c>
      <c r="J261" s="63"/>
      <c r="K261" s="29">
        <v>2428</v>
      </c>
      <c r="L261" s="63"/>
      <c r="M261" s="52">
        <f t="shared" si="12"/>
        <v>0.73000601322910408</v>
      </c>
      <c r="N261" s="52" t="e">
        <f t="shared" si="13"/>
        <v>#DIV/0!</v>
      </c>
      <c r="O261" s="29">
        <v>34156</v>
      </c>
      <c r="P261" s="63"/>
      <c r="Q261" s="29">
        <v>0</v>
      </c>
      <c r="R261" s="63"/>
      <c r="S261" s="50">
        <f t="shared" si="14"/>
        <v>0</v>
      </c>
      <c r="T261" s="50" t="e">
        <f t="shared" si="15"/>
        <v>#DIV/0!</v>
      </c>
    </row>
    <row r="262" spans="1:20" s="37" customFormat="1" ht="12" x14ac:dyDescent="0.2">
      <c r="A262" s="61" t="s">
        <v>314</v>
      </c>
      <c r="B262" s="61" t="s">
        <v>126</v>
      </c>
      <c r="C262" s="61" t="s">
        <v>194</v>
      </c>
      <c r="D262" s="61" t="s">
        <v>370</v>
      </c>
      <c r="E262" s="61" t="s">
        <v>151</v>
      </c>
      <c r="F262" s="61" t="s">
        <v>194</v>
      </c>
      <c r="G262" s="29">
        <v>1</v>
      </c>
      <c r="H262" s="63"/>
      <c r="I262" s="29">
        <v>0</v>
      </c>
      <c r="J262" s="63"/>
      <c r="K262" s="29">
        <v>0</v>
      </c>
      <c r="L262" s="63"/>
      <c r="M262" s="52" t="e">
        <f t="shared" si="12"/>
        <v>#DIV/0!</v>
      </c>
      <c r="N262" s="52" t="e">
        <f t="shared" si="13"/>
        <v>#DIV/0!</v>
      </c>
      <c r="O262" s="29">
        <v>15000</v>
      </c>
      <c r="P262" s="63"/>
      <c r="Q262" s="29">
        <v>14500</v>
      </c>
      <c r="R262" s="63"/>
      <c r="S262" s="50">
        <f t="shared" si="14"/>
        <v>0.96666666666666667</v>
      </c>
      <c r="T262" s="50" t="e">
        <f t="shared" si="15"/>
        <v>#DIV/0!</v>
      </c>
    </row>
    <row r="263" spans="1:20" s="37" customFormat="1" ht="12" x14ac:dyDescent="0.2">
      <c r="A263" s="61" t="s">
        <v>314</v>
      </c>
      <c r="B263" s="61" t="s">
        <v>126</v>
      </c>
      <c r="C263" s="61" t="s">
        <v>194</v>
      </c>
      <c r="D263" s="61" t="s">
        <v>437</v>
      </c>
      <c r="E263" s="61" t="s">
        <v>436</v>
      </c>
      <c r="F263" s="61" t="s">
        <v>194</v>
      </c>
      <c r="G263" s="29">
        <v>1</v>
      </c>
      <c r="H263" s="63"/>
      <c r="I263" s="29">
        <v>9</v>
      </c>
      <c r="J263" s="63"/>
      <c r="K263" s="29">
        <v>1</v>
      </c>
      <c r="L263" s="63"/>
      <c r="M263" s="52">
        <f t="shared" si="12"/>
        <v>0.1111111111111111</v>
      </c>
      <c r="N263" s="52" t="e">
        <f t="shared" si="13"/>
        <v>#DIV/0!</v>
      </c>
      <c r="O263" s="29">
        <v>1345</v>
      </c>
      <c r="P263" s="63"/>
      <c r="Q263" s="29">
        <v>50</v>
      </c>
      <c r="R263" s="63"/>
      <c r="S263" s="50">
        <f t="shared" si="14"/>
        <v>3.717472118959108E-2</v>
      </c>
      <c r="T263" s="50" t="e">
        <f t="shared" si="15"/>
        <v>#DIV/0!</v>
      </c>
    </row>
    <row r="264" spans="1:20" s="37" customFormat="1" ht="12" x14ac:dyDescent="0.2">
      <c r="A264" s="61" t="s">
        <v>314</v>
      </c>
      <c r="B264" s="61" t="s">
        <v>126</v>
      </c>
      <c r="C264" s="61" t="s">
        <v>194</v>
      </c>
      <c r="D264" s="61" t="s">
        <v>224</v>
      </c>
      <c r="E264" s="61" t="s">
        <v>3</v>
      </c>
      <c r="F264" s="61" t="s">
        <v>194</v>
      </c>
      <c r="G264" s="29">
        <v>328</v>
      </c>
      <c r="H264" s="29">
        <v>30</v>
      </c>
      <c r="I264" s="29">
        <v>44967</v>
      </c>
      <c r="J264" s="29">
        <v>4636</v>
      </c>
      <c r="K264" s="29">
        <v>22526</v>
      </c>
      <c r="L264" s="29">
        <v>1516</v>
      </c>
      <c r="M264" s="52">
        <f t="shared" si="12"/>
        <v>0.500945137545311</v>
      </c>
      <c r="N264" s="52">
        <f t="shared" si="13"/>
        <v>0.32700603968938741</v>
      </c>
      <c r="O264" s="29">
        <v>1157846</v>
      </c>
      <c r="P264" s="29">
        <v>126387</v>
      </c>
      <c r="Q264" s="29">
        <v>0</v>
      </c>
      <c r="R264" s="29">
        <v>0</v>
      </c>
      <c r="S264" s="50">
        <f t="shared" si="14"/>
        <v>0</v>
      </c>
      <c r="T264" s="50">
        <f t="shared" si="15"/>
        <v>0</v>
      </c>
    </row>
    <row r="265" spans="1:20" s="37" customFormat="1" ht="12" x14ac:dyDescent="0.2">
      <c r="A265" s="61" t="s">
        <v>314</v>
      </c>
      <c r="B265" s="61" t="s">
        <v>126</v>
      </c>
      <c r="C265" s="61" t="s">
        <v>194</v>
      </c>
      <c r="D265" s="61" t="s">
        <v>390</v>
      </c>
      <c r="E265" s="61" t="s">
        <v>166</v>
      </c>
      <c r="F265" s="61" t="s">
        <v>194</v>
      </c>
      <c r="G265" s="29">
        <v>1</v>
      </c>
      <c r="H265" s="63"/>
      <c r="I265" s="29">
        <v>9</v>
      </c>
      <c r="J265" s="63"/>
      <c r="K265" s="29">
        <v>9</v>
      </c>
      <c r="L265" s="63"/>
      <c r="M265" s="52">
        <f t="shared" si="12"/>
        <v>1</v>
      </c>
      <c r="N265" s="52" t="e">
        <f t="shared" si="13"/>
        <v>#DIV/0!</v>
      </c>
      <c r="O265" s="29">
        <v>1345</v>
      </c>
      <c r="P265" s="63"/>
      <c r="Q265" s="29">
        <v>70</v>
      </c>
      <c r="R265" s="63"/>
      <c r="S265" s="50">
        <f t="shared" si="14"/>
        <v>5.204460966542751E-2</v>
      </c>
      <c r="T265" s="50" t="e">
        <f t="shared" si="15"/>
        <v>#DIV/0!</v>
      </c>
    </row>
    <row r="266" spans="1:20" s="37" customFormat="1" ht="12" x14ac:dyDescent="0.2">
      <c r="A266" s="61" t="s">
        <v>314</v>
      </c>
      <c r="B266" s="61" t="s">
        <v>126</v>
      </c>
      <c r="C266" s="61" t="s">
        <v>194</v>
      </c>
      <c r="D266" s="61" t="s">
        <v>388</v>
      </c>
      <c r="E266" s="61" t="s">
        <v>129</v>
      </c>
      <c r="F266" s="61" t="s">
        <v>194</v>
      </c>
      <c r="G266" s="29">
        <v>1</v>
      </c>
      <c r="H266" s="63"/>
      <c r="I266" s="29">
        <v>9</v>
      </c>
      <c r="J266" s="63"/>
      <c r="K266" s="29">
        <v>5</v>
      </c>
      <c r="L266" s="63"/>
      <c r="M266" s="52">
        <f t="shared" ref="M266:M329" si="16">K266/I266</f>
        <v>0.55555555555555558</v>
      </c>
      <c r="N266" s="52" t="e">
        <f t="shared" ref="N266:N329" si="17">L266/J266</f>
        <v>#DIV/0!</v>
      </c>
      <c r="O266" s="29">
        <v>1345</v>
      </c>
      <c r="P266" s="63"/>
      <c r="Q266" s="29">
        <v>215</v>
      </c>
      <c r="R266" s="63"/>
      <c r="S266" s="50">
        <f t="shared" ref="S266:S329" si="18">Q266/O266</f>
        <v>0.15985130111524162</v>
      </c>
      <c r="T266" s="50" t="e">
        <f t="shared" ref="T266:T329" si="19">R266/P266</f>
        <v>#DIV/0!</v>
      </c>
    </row>
    <row r="267" spans="1:20" s="37" customFormat="1" ht="12" x14ac:dyDescent="0.2">
      <c r="A267" s="61" t="s">
        <v>314</v>
      </c>
      <c r="B267" s="61" t="s">
        <v>126</v>
      </c>
      <c r="C267" s="61" t="s">
        <v>194</v>
      </c>
      <c r="D267" s="61" t="s">
        <v>378</v>
      </c>
      <c r="E267" s="61" t="s">
        <v>140</v>
      </c>
      <c r="F267" s="61" t="s">
        <v>194</v>
      </c>
      <c r="G267" s="29">
        <v>138</v>
      </c>
      <c r="H267" s="29">
        <v>12</v>
      </c>
      <c r="I267" s="29">
        <v>8611</v>
      </c>
      <c r="J267" s="29">
        <v>840</v>
      </c>
      <c r="K267" s="29">
        <v>7490</v>
      </c>
      <c r="L267" s="29">
        <v>804</v>
      </c>
      <c r="M267" s="52">
        <f t="shared" si="16"/>
        <v>0.8698176750667751</v>
      </c>
      <c r="N267" s="52">
        <f t="shared" si="17"/>
        <v>0.95714285714285718</v>
      </c>
      <c r="O267" s="29">
        <v>247000</v>
      </c>
      <c r="P267" s="29">
        <v>24000</v>
      </c>
      <c r="Q267" s="29">
        <v>7446</v>
      </c>
      <c r="R267" s="29">
        <v>1005</v>
      </c>
      <c r="S267" s="50">
        <f t="shared" si="18"/>
        <v>3.014574898785425E-2</v>
      </c>
      <c r="T267" s="50">
        <f t="shared" si="19"/>
        <v>4.1875000000000002E-2</v>
      </c>
    </row>
    <row r="268" spans="1:20" s="37" customFormat="1" ht="12" x14ac:dyDescent="0.2">
      <c r="A268" s="61" t="s">
        <v>314</v>
      </c>
      <c r="B268" s="61" t="s">
        <v>126</v>
      </c>
      <c r="C268" s="61" t="s">
        <v>194</v>
      </c>
      <c r="D268" s="61" t="s">
        <v>347</v>
      </c>
      <c r="E268" s="61" t="s">
        <v>128</v>
      </c>
      <c r="F268" s="61" t="s">
        <v>194</v>
      </c>
      <c r="G268" s="29">
        <v>4</v>
      </c>
      <c r="H268" s="63"/>
      <c r="I268" s="29">
        <v>36</v>
      </c>
      <c r="J268" s="63"/>
      <c r="K268" s="29">
        <v>16</v>
      </c>
      <c r="L268" s="63"/>
      <c r="M268" s="52">
        <f t="shared" si="16"/>
        <v>0.44444444444444442</v>
      </c>
      <c r="N268" s="52" t="e">
        <f t="shared" si="17"/>
        <v>#DIV/0!</v>
      </c>
      <c r="O268" s="29">
        <v>5380</v>
      </c>
      <c r="P268" s="63"/>
      <c r="Q268" s="29">
        <v>1750</v>
      </c>
      <c r="R268" s="63"/>
      <c r="S268" s="50">
        <f t="shared" si="18"/>
        <v>0.32527881040892193</v>
      </c>
      <c r="T268" s="50" t="e">
        <f t="shared" si="19"/>
        <v>#DIV/0!</v>
      </c>
    </row>
    <row r="269" spans="1:20" s="37" customFormat="1" ht="12" x14ac:dyDescent="0.2">
      <c r="A269" s="61" t="s">
        <v>314</v>
      </c>
      <c r="B269" s="61" t="s">
        <v>126</v>
      </c>
      <c r="C269" s="61" t="s">
        <v>194</v>
      </c>
      <c r="D269" s="61" t="s">
        <v>349</v>
      </c>
      <c r="E269" s="61" t="s">
        <v>130</v>
      </c>
      <c r="F269" s="61" t="s">
        <v>194</v>
      </c>
      <c r="G269" s="29">
        <v>12</v>
      </c>
      <c r="H269" s="63"/>
      <c r="I269" s="29">
        <v>198</v>
      </c>
      <c r="J269" s="63"/>
      <c r="K269" s="29">
        <v>19</v>
      </c>
      <c r="L269" s="63"/>
      <c r="M269" s="52">
        <f t="shared" si="16"/>
        <v>9.5959595959595953E-2</v>
      </c>
      <c r="N269" s="52" t="e">
        <f t="shared" si="17"/>
        <v>#DIV/0!</v>
      </c>
      <c r="O269" s="29">
        <v>40035</v>
      </c>
      <c r="P269" s="63"/>
      <c r="Q269" s="29">
        <v>1040</v>
      </c>
      <c r="R269" s="63"/>
      <c r="S269" s="50">
        <f t="shared" si="18"/>
        <v>2.5977269888847257E-2</v>
      </c>
      <c r="T269" s="50" t="e">
        <f t="shared" si="19"/>
        <v>#DIV/0!</v>
      </c>
    </row>
    <row r="270" spans="1:20" s="37" customFormat="1" ht="12" x14ac:dyDescent="0.2">
      <c r="A270" s="61" t="s">
        <v>314</v>
      </c>
      <c r="B270" s="61" t="s">
        <v>126</v>
      </c>
      <c r="C270" s="61" t="s">
        <v>194</v>
      </c>
      <c r="D270" s="61" t="s">
        <v>470</v>
      </c>
      <c r="E270" s="61" t="s">
        <v>167</v>
      </c>
      <c r="F270" s="61" t="s">
        <v>194</v>
      </c>
      <c r="G270" s="29">
        <v>1</v>
      </c>
      <c r="H270" s="63"/>
      <c r="I270" s="29">
        <v>9</v>
      </c>
      <c r="J270" s="63"/>
      <c r="K270" s="29">
        <v>9</v>
      </c>
      <c r="L270" s="63"/>
      <c r="M270" s="52">
        <f t="shared" si="16"/>
        <v>1</v>
      </c>
      <c r="N270" s="52" t="e">
        <f t="shared" si="17"/>
        <v>#DIV/0!</v>
      </c>
      <c r="O270" s="29">
        <v>1345</v>
      </c>
      <c r="P270" s="63"/>
      <c r="Q270" s="29">
        <v>90</v>
      </c>
      <c r="R270" s="63"/>
      <c r="S270" s="50">
        <f t="shared" si="18"/>
        <v>6.6914498141263934E-2</v>
      </c>
      <c r="T270" s="50" t="e">
        <f t="shared" si="19"/>
        <v>#DIV/0!</v>
      </c>
    </row>
    <row r="271" spans="1:20" s="37" customFormat="1" ht="12" x14ac:dyDescent="0.2">
      <c r="A271" s="61" t="s">
        <v>361</v>
      </c>
      <c r="B271" s="61" t="s">
        <v>142</v>
      </c>
      <c r="C271" s="61" t="s">
        <v>194</v>
      </c>
      <c r="D271" s="61" t="s">
        <v>229</v>
      </c>
      <c r="E271" s="61" t="s">
        <v>8</v>
      </c>
      <c r="F271" s="61" t="s">
        <v>194</v>
      </c>
      <c r="G271" s="29">
        <v>1451</v>
      </c>
      <c r="H271" s="29">
        <v>110</v>
      </c>
      <c r="I271" s="29">
        <v>70195</v>
      </c>
      <c r="J271" s="29">
        <v>5281</v>
      </c>
      <c r="K271" s="29">
        <v>54748</v>
      </c>
      <c r="L271" s="29">
        <v>3292</v>
      </c>
      <c r="M271" s="52">
        <f t="shared" si="16"/>
        <v>0.77994159128143026</v>
      </c>
      <c r="N271" s="52">
        <f t="shared" si="17"/>
        <v>0.62336678659344824</v>
      </c>
      <c r="O271" s="29">
        <v>486146</v>
      </c>
      <c r="P271" s="29">
        <v>0</v>
      </c>
      <c r="Q271" s="29">
        <v>0</v>
      </c>
      <c r="R271" s="29">
        <v>0</v>
      </c>
      <c r="S271" s="50">
        <f t="shared" si="18"/>
        <v>0</v>
      </c>
      <c r="T271" s="50" t="e">
        <f t="shared" si="19"/>
        <v>#DIV/0!</v>
      </c>
    </row>
    <row r="272" spans="1:20" s="37" customFormat="1" ht="12" x14ac:dyDescent="0.2">
      <c r="A272" s="61" t="s">
        <v>361</v>
      </c>
      <c r="B272" s="61" t="s">
        <v>142</v>
      </c>
      <c r="C272" s="61" t="s">
        <v>194</v>
      </c>
      <c r="D272" s="61" t="s">
        <v>367</v>
      </c>
      <c r="E272" s="61" t="s">
        <v>148</v>
      </c>
      <c r="F272" s="61" t="s">
        <v>194</v>
      </c>
      <c r="G272" s="29">
        <v>515</v>
      </c>
      <c r="H272" s="29">
        <v>108</v>
      </c>
      <c r="I272" s="29">
        <v>24520</v>
      </c>
      <c r="J272" s="29">
        <v>5184</v>
      </c>
      <c r="K272" s="29">
        <v>18476</v>
      </c>
      <c r="L272" s="29">
        <v>3537</v>
      </c>
      <c r="M272" s="52">
        <f t="shared" si="16"/>
        <v>0.75350734094616645</v>
      </c>
      <c r="N272" s="52">
        <f t="shared" si="17"/>
        <v>0.68229166666666663</v>
      </c>
      <c r="O272" s="29">
        <v>451615</v>
      </c>
      <c r="P272" s="29">
        <v>33000</v>
      </c>
      <c r="Q272" s="29">
        <v>4178</v>
      </c>
      <c r="R272" s="29">
        <v>57</v>
      </c>
      <c r="S272" s="50">
        <f t="shared" si="18"/>
        <v>9.2512427620871761E-3</v>
      </c>
      <c r="T272" s="50">
        <f t="shared" si="19"/>
        <v>1.7272727272727272E-3</v>
      </c>
    </row>
    <row r="273" spans="1:20" s="37" customFormat="1" ht="12" x14ac:dyDescent="0.2">
      <c r="A273" s="61" t="s">
        <v>361</v>
      </c>
      <c r="B273" s="61" t="s">
        <v>142</v>
      </c>
      <c r="C273" s="61" t="s">
        <v>194</v>
      </c>
      <c r="D273" s="61" t="s">
        <v>371</v>
      </c>
      <c r="E273" s="61" t="s">
        <v>153</v>
      </c>
      <c r="F273" s="61" t="s">
        <v>194</v>
      </c>
      <c r="G273" s="29">
        <v>686</v>
      </c>
      <c r="H273" s="29">
        <v>57</v>
      </c>
      <c r="I273" s="29">
        <v>33264</v>
      </c>
      <c r="J273" s="29">
        <v>2736</v>
      </c>
      <c r="K273" s="29">
        <v>24887</v>
      </c>
      <c r="L273" s="29">
        <v>1595</v>
      </c>
      <c r="M273" s="52">
        <f t="shared" si="16"/>
        <v>0.74816618566618565</v>
      </c>
      <c r="N273" s="52">
        <f t="shared" si="17"/>
        <v>0.58296783625730997</v>
      </c>
      <c r="O273" s="29">
        <v>243082</v>
      </c>
      <c r="P273" s="29">
        <v>0</v>
      </c>
      <c r="Q273" s="29">
        <v>0</v>
      </c>
      <c r="R273" s="29">
        <v>0</v>
      </c>
      <c r="S273" s="50">
        <f t="shared" si="18"/>
        <v>0</v>
      </c>
      <c r="T273" s="50" t="e">
        <f t="shared" si="19"/>
        <v>#DIV/0!</v>
      </c>
    </row>
    <row r="274" spans="1:20" s="37" customFormat="1" ht="12" x14ac:dyDescent="0.2">
      <c r="A274" s="61" t="s">
        <v>361</v>
      </c>
      <c r="B274" s="61" t="s">
        <v>142</v>
      </c>
      <c r="C274" s="61" t="s">
        <v>194</v>
      </c>
      <c r="D274" s="61" t="s">
        <v>372</v>
      </c>
      <c r="E274" s="61" t="s">
        <v>154</v>
      </c>
      <c r="F274" s="61" t="s">
        <v>194</v>
      </c>
      <c r="G274" s="29">
        <v>240</v>
      </c>
      <c r="H274" s="29">
        <v>8</v>
      </c>
      <c r="I274" s="29">
        <v>11676</v>
      </c>
      <c r="J274" s="29">
        <v>384</v>
      </c>
      <c r="K274" s="29">
        <v>8270</v>
      </c>
      <c r="L274" s="29">
        <v>193</v>
      </c>
      <c r="M274" s="52">
        <f t="shared" si="16"/>
        <v>0.70829051044878388</v>
      </c>
      <c r="N274" s="52">
        <f t="shared" si="17"/>
        <v>0.50260416666666663</v>
      </c>
      <c r="O274" s="29">
        <v>72952</v>
      </c>
      <c r="P274" s="29">
        <v>0</v>
      </c>
      <c r="Q274" s="29">
        <v>0</v>
      </c>
      <c r="R274" s="29">
        <v>0</v>
      </c>
      <c r="S274" s="50">
        <f t="shared" si="18"/>
        <v>0</v>
      </c>
      <c r="T274" s="50" t="e">
        <f t="shared" si="19"/>
        <v>#DIV/0!</v>
      </c>
    </row>
    <row r="275" spans="1:20" s="37" customFormat="1" ht="12" x14ac:dyDescent="0.2">
      <c r="A275" s="61" t="s">
        <v>361</v>
      </c>
      <c r="B275" s="61" t="s">
        <v>142</v>
      </c>
      <c r="C275" s="61" t="s">
        <v>194</v>
      </c>
      <c r="D275" s="61" t="s">
        <v>362</v>
      </c>
      <c r="E275" s="61" t="s">
        <v>143</v>
      </c>
      <c r="F275" s="61" t="s">
        <v>194</v>
      </c>
      <c r="G275" s="29">
        <v>2977</v>
      </c>
      <c r="H275" s="29">
        <v>185</v>
      </c>
      <c r="I275" s="29">
        <v>143901</v>
      </c>
      <c r="J275" s="29">
        <v>8958</v>
      </c>
      <c r="K275" s="29">
        <v>114723</v>
      </c>
      <c r="L275" s="29">
        <v>6067</v>
      </c>
      <c r="M275" s="52">
        <f t="shared" si="16"/>
        <v>0.79723559947463885</v>
      </c>
      <c r="N275" s="52">
        <f t="shared" si="17"/>
        <v>0.67727171243581152</v>
      </c>
      <c r="O275" s="29">
        <v>2636372</v>
      </c>
      <c r="P275" s="29">
        <v>156300</v>
      </c>
      <c r="Q275" s="29">
        <v>23058</v>
      </c>
      <c r="R275" s="29">
        <v>973</v>
      </c>
      <c r="S275" s="50">
        <f t="shared" si="18"/>
        <v>8.7461101847538959E-3</v>
      </c>
      <c r="T275" s="50">
        <f t="shared" si="19"/>
        <v>6.2252079334612926E-3</v>
      </c>
    </row>
    <row r="276" spans="1:20" s="37" customFormat="1" ht="12" x14ac:dyDescent="0.2">
      <c r="A276" s="61" t="s">
        <v>361</v>
      </c>
      <c r="B276" s="61" t="s">
        <v>142</v>
      </c>
      <c r="C276" s="61" t="s">
        <v>194</v>
      </c>
      <c r="D276" s="61" t="s">
        <v>337</v>
      </c>
      <c r="E276" s="61" t="s">
        <v>117</v>
      </c>
      <c r="F276" s="61" t="s">
        <v>194</v>
      </c>
      <c r="G276" s="29">
        <v>85</v>
      </c>
      <c r="H276" s="63"/>
      <c r="I276" s="29">
        <v>4138</v>
      </c>
      <c r="J276" s="63"/>
      <c r="K276" s="29">
        <v>2752</v>
      </c>
      <c r="L276" s="63"/>
      <c r="M276" s="52">
        <f t="shared" si="16"/>
        <v>0.66505558240695983</v>
      </c>
      <c r="N276" s="52" t="e">
        <f t="shared" si="17"/>
        <v>#DIV/0!</v>
      </c>
      <c r="O276" s="29">
        <v>36029</v>
      </c>
      <c r="P276" s="63"/>
      <c r="Q276" s="29">
        <v>0</v>
      </c>
      <c r="R276" s="63"/>
      <c r="S276" s="50">
        <f t="shared" si="18"/>
        <v>0</v>
      </c>
      <c r="T276" s="50" t="e">
        <f t="shared" si="19"/>
        <v>#DIV/0!</v>
      </c>
    </row>
    <row r="277" spans="1:20" s="37" customFormat="1" ht="12" x14ac:dyDescent="0.2">
      <c r="A277" s="61" t="s">
        <v>361</v>
      </c>
      <c r="B277" s="61" t="s">
        <v>142</v>
      </c>
      <c r="C277" s="61" t="s">
        <v>194</v>
      </c>
      <c r="D277" s="61" t="s">
        <v>301</v>
      </c>
      <c r="E277" s="61" t="s">
        <v>80</v>
      </c>
      <c r="F277" s="61" t="s">
        <v>194</v>
      </c>
      <c r="G277" s="29">
        <v>639</v>
      </c>
      <c r="H277" s="29">
        <v>36</v>
      </c>
      <c r="I277" s="29">
        <v>30888</v>
      </c>
      <c r="J277" s="29">
        <v>1728</v>
      </c>
      <c r="K277" s="29">
        <v>20094</v>
      </c>
      <c r="L277" s="29">
        <v>977</v>
      </c>
      <c r="M277" s="52">
        <f t="shared" si="16"/>
        <v>0.65054390054390054</v>
      </c>
      <c r="N277" s="52">
        <f t="shared" si="17"/>
        <v>0.56539351851851849</v>
      </c>
      <c r="O277" s="29">
        <v>231275</v>
      </c>
      <c r="P277" s="29">
        <v>0</v>
      </c>
      <c r="Q277" s="29">
        <v>0</v>
      </c>
      <c r="R277" s="29">
        <v>0</v>
      </c>
      <c r="S277" s="50">
        <f t="shared" si="18"/>
        <v>0</v>
      </c>
      <c r="T277" s="50" t="e">
        <f t="shared" si="19"/>
        <v>#DIV/0!</v>
      </c>
    </row>
    <row r="278" spans="1:20" s="37" customFormat="1" ht="12" x14ac:dyDescent="0.2">
      <c r="A278" s="61" t="s">
        <v>361</v>
      </c>
      <c r="B278" s="61" t="s">
        <v>142</v>
      </c>
      <c r="C278" s="61" t="s">
        <v>194</v>
      </c>
      <c r="D278" s="61" t="s">
        <v>222</v>
      </c>
      <c r="E278" s="61" t="s">
        <v>1</v>
      </c>
      <c r="F278" s="61" t="s">
        <v>194</v>
      </c>
      <c r="G278" s="29">
        <v>18</v>
      </c>
      <c r="H278" s="29">
        <v>17</v>
      </c>
      <c r="I278" s="29">
        <v>897</v>
      </c>
      <c r="J278" s="29">
        <v>828</v>
      </c>
      <c r="K278" s="29">
        <v>785</v>
      </c>
      <c r="L278" s="29">
        <v>605</v>
      </c>
      <c r="M278" s="52">
        <f t="shared" si="16"/>
        <v>0.87513935340022297</v>
      </c>
      <c r="N278" s="52">
        <f t="shared" si="17"/>
        <v>0.73067632850241548</v>
      </c>
      <c r="O278" s="29">
        <v>21900</v>
      </c>
      <c r="P278" s="29">
        <v>21600</v>
      </c>
      <c r="Q278" s="29">
        <v>43</v>
      </c>
      <c r="R278" s="29">
        <v>28</v>
      </c>
      <c r="S278" s="50">
        <f t="shared" si="18"/>
        <v>1.9634703196347034E-3</v>
      </c>
      <c r="T278" s="50">
        <f t="shared" si="19"/>
        <v>1.2962962962962963E-3</v>
      </c>
    </row>
    <row r="279" spans="1:20" s="37" customFormat="1" ht="12" x14ac:dyDescent="0.2">
      <c r="A279" s="61" t="s">
        <v>361</v>
      </c>
      <c r="B279" s="61" t="s">
        <v>142</v>
      </c>
      <c r="C279" s="61" t="s">
        <v>194</v>
      </c>
      <c r="D279" s="61" t="s">
        <v>224</v>
      </c>
      <c r="E279" s="61" t="s">
        <v>3</v>
      </c>
      <c r="F279" s="61" t="s">
        <v>194</v>
      </c>
      <c r="G279" s="29">
        <v>1291</v>
      </c>
      <c r="H279" s="29">
        <v>188</v>
      </c>
      <c r="I279" s="29">
        <v>62070</v>
      </c>
      <c r="J279" s="29">
        <v>9120</v>
      </c>
      <c r="K279" s="29">
        <v>52343</v>
      </c>
      <c r="L279" s="29">
        <v>6970</v>
      </c>
      <c r="M279" s="52">
        <f t="shared" si="16"/>
        <v>0.84328983405832125</v>
      </c>
      <c r="N279" s="52">
        <f t="shared" si="17"/>
        <v>0.76425438596491224</v>
      </c>
      <c r="O279" s="29">
        <v>1416936</v>
      </c>
      <c r="P279" s="29">
        <v>151000</v>
      </c>
      <c r="Q279" s="29">
        <v>13047</v>
      </c>
      <c r="R279" s="29">
        <v>259</v>
      </c>
      <c r="S279" s="50">
        <f t="shared" si="18"/>
        <v>9.207896475211301E-3</v>
      </c>
      <c r="T279" s="50">
        <f t="shared" si="19"/>
        <v>1.7152317880794702E-3</v>
      </c>
    </row>
    <row r="280" spans="1:20" s="37" customFormat="1" ht="12" x14ac:dyDescent="0.2">
      <c r="A280" s="61" t="s">
        <v>361</v>
      </c>
      <c r="B280" s="61" t="s">
        <v>142</v>
      </c>
      <c r="C280" s="61" t="s">
        <v>194</v>
      </c>
      <c r="D280" s="61" t="s">
        <v>392</v>
      </c>
      <c r="E280" s="61" t="s">
        <v>169</v>
      </c>
      <c r="F280" s="61" t="s">
        <v>194</v>
      </c>
      <c r="G280" s="29">
        <v>189</v>
      </c>
      <c r="H280" s="29">
        <v>17</v>
      </c>
      <c r="I280" s="29">
        <v>3347</v>
      </c>
      <c r="J280" s="29">
        <v>281</v>
      </c>
      <c r="K280" s="29">
        <v>2904</v>
      </c>
      <c r="L280" s="29">
        <v>257</v>
      </c>
      <c r="M280" s="52">
        <f t="shared" si="16"/>
        <v>0.86764266507319987</v>
      </c>
      <c r="N280" s="52">
        <f t="shared" si="17"/>
        <v>0.91459074733096091</v>
      </c>
      <c r="O280" s="29">
        <v>86300</v>
      </c>
      <c r="P280" s="29">
        <v>4250</v>
      </c>
      <c r="Q280" s="29">
        <v>0</v>
      </c>
      <c r="R280" s="29">
        <v>0</v>
      </c>
      <c r="S280" s="50">
        <f t="shared" si="18"/>
        <v>0</v>
      </c>
      <c r="T280" s="50">
        <f t="shared" si="19"/>
        <v>0</v>
      </c>
    </row>
    <row r="281" spans="1:20" s="37" customFormat="1" ht="12" x14ac:dyDescent="0.2">
      <c r="A281" s="61" t="s">
        <v>361</v>
      </c>
      <c r="B281" s="61" t="s">
        <v>142</v>
      </c>
      <c r="C281" s="61" t="s">
        <v>194</v>
      </c>
      <c r="D281" s="61" t="s">
        <v>347</v>
      </c>
      <c r="E281" s="61" t="s">
        <v>128</v>
      </c>
      <c r="F281" s="61" t="s">
        <v>194</v>
      </c>
      <c r="G281" s="29">
        <v>36</v>
      </c>
      <c r="H281" s="63"/>
      <c r="I281" s="29">
        <v>1549</v>
      </c>
      <c r="J281" s="63"/>
      <c r="K281" s="29">
        <v>1086</v>
      </c>
      <c r="L281" s="63"/>
      <c r="M281" s="52">
        <f t="shared" si="16"/>
        <v>0.70109748224661073</v>
      </c>
      <c r="N281" s="52" t="e">
        <f t="shared" si="17"/>
        <v>#DIV/0!</v>
      </c>
      <c r="O281" s="29">
        <v>25557</v>
      </c>
      <c r="P281" s="63"/>
      <c r="Q281" s="29">
        <v>0</v>
      </c>
      <c r="R281" s="63"/>
      <c r="S281" s="50">
        <f t="shared" si="18"/>
        <v>0</v>
      </c>
      <c r="T281" s="50" t="e">
        <f t="shared" si="19"/>
        <v>#DIV/0!</v>
      </c>
    </row>
    <row r="282" spans="1:20" s="37" customFormat="1" ht="12" x14ac:dyDescent="0.2">
      <c r="A282" s="61" t="s">
        <v>361</v>
      </c>
      <c r="B282" s="61" t="s">
        <v>142</v>
      </c>
      <c r="C282" s="61" t="s">
        <v>194</v>
      </c>
      <c r="D282" s="61" t="s">
        <v>226</v>
      </c>
      <c r="E282" s="61" t="s">
        <v>5</v>
      </c>
      <c r="F282" s="61" t="s">
        <v>194</v>
      </c>
      <c r="G282" s="29">
        <v>676</v>
      </c>
      <c r="H282" s="29">
        <v>39</v>
      </c>
      <c r="I282" s="29">
        <v>32755</v>
      </c>
      <c r="J282" s="29">
        <v>1872</v>
      </c>
      <c r="K282" s="29">
        <v>22755</v>
      </c>
      <c r="L282" s="29">
        <v>1109</v>
      </c>
      <c r="M282" s="52">
        <f t="shared" si="16"/>
        <v>0.69470309876354752</v>
      </c>
      <c r="N282" s="52">
        <f t="shared" si="17"/>
        <v>0.59241452991452992</v>
      </c>
      <c r="O282" s="29">
        <v>226476</v>
      </c>
      <c r="P282" s="29">
        <v>0</v>
      </c>
      <c r="Q282" s="29">
        <v>0</v>
      </c>
      <c r="R282" s="29">
        <v>0</v>
      </c>
      <c r="S282" s="50">
        <f t="shared" si="18"/>
        <v>0</v>
      </c>
      <c r="T282" s="50" t="e">
        <f t="shared" si="19"/>
        <v>#DIV/0!</v>
      </c>
    </row>
    <row r="283" spans="1:20" s="37" customFormat="1" ht="12" x14ac:dyDescent="0.2">
      <c r="A283" s="61" t="s">
        <v>361</v>
      </c>
      <c r="B283" s="61" t="s">
        <v>142</v>
      </c>
      <c r="C283" s="61" t="s">
        <v>194</v>
      </c>
      <c r="D283" s="61" t="s">
        <v>442</v>
      </c>
      <c r="E283" s="61" t="s">
        <v>441</v>
      </c>
      <c r="F283" s="61" t="s">
        <v>194</v>
      </c>
      <c r="G283" s="29">
        <v>149</v>
      </c>
      <c r="H283" s="29">
        <v>32</v>
      </c>
      <c r="I283" s="29">
        <v>6928</v>
      </c>
      <c r="J283" s="29">
        <v>1536</v>
      </c>
      <c r="K283" s="29">
        <v>4983</v>
      </c>
      <c r="L283" s="29">
        <v>803</v>
      </c>
      <c r="M283" s="52">
        <f t="shared" si="16"/>
        <v>0.71925519630484991</v>
      </c>
      <c r="N283" s="52">
        <f t="shared" si="17"/>
        <v>0.52278645833333337</v>
      </c>
      <c r="O283" s="29">
        <v>47019</v>
      </c>
      <c r="P283" s="29">
        <v>0</v>
      </c>
      <c r="Q283" s="29">
        <v>0</v>
      </c>
      <c r="R283" s="29">
        <v>0</v>
      </c>
      <c r="S283" s="50">
        <f t="shared" si="18"/>
        <v>0</v>
      </c>
      <c r="T283" s="50" t="e">
        <f t="shared" si="19"/>
        <v>#DIV/0!</v>
      </c>
    </row>
    <row r="284" spans="1:20" s="37" customFormat="1" ht="12" x14ac:dyDescent="0.2">
      <c r="A284" s="61" t="s">
        <v>361</v>
      </c>
      <c r="B284" s="61" t="s">
        <v>142</v>
      </c>
      <c r="C284" s="61" t="s">
        <v>194</v>
      </c>
      <c r="D284" s="61" t="s">
        <v>366</v>
      </c>
      <c r="E284" s="61" t="s">
        <v>147</v>
      </c>
      <c r="F284" s="61" t="s">
        <v>194</v>
      </c>
      <c r="G284" s="29">
        <v>1056</v>
      </c>
      <c r="H284" s="29">
        <v>88</v>
      </c>
      <c r="I284" s="29">
        <v>51238</v>
      </c>
      <c r="J284" s="29">
        <v>4224</v>
      </c>
      <c r="K284" s="29">
        <v>35922</v>
      </c>
      <c r="L284" s="29">
        <v>2332</v>
      </c>
      <c r="M284" s="52">
        <f t="shared" si="16"/>
        <v>0.70108122877551815</v>
      </c>
      <c r="N284" s="52">
        <f t="shared" si="17"/>
        <v>0.55208333333333337</v>
      </c>
      <c r="O284" s="29">
        <v>364173</v>
      </c>
      <c r="P284" s="29">
        <v>0</v>
      </c>
      <c r="Q284" s="29">
        <v>0</v>
      </c>
      <c r="R284" s="29">
        <v>0</v>
      </c>
      <c r="S284" s="50">
        <f t="shared" si="18"/>
        <v>0</v>
      </c>
      <c r="T284" s="50" t="e">
        <f t="shared" si="19"/>
        <v>#DIV/0!</v>
      </c>
    </row>
    <row r="285" spans="1:20" s="37" customFormat="1" ht="12" x14ac:dyDescent="0.2">
      <c r="A285" s="61" t="s">
        <v>361</v>
      </c>
      <c r="B285" s="61" t="s">
        <v>142</v>
      </c>
      <c r="C285" s="61" t="s">
        <v>194</v>
      </c>
      <c r="D285" s="61" t="s">
        <v>365</v>
      </c>
      <c r="E285" s="61" t="s">
        <v>146</v>
      </c>
      <c r="F285" s="61" t="s">
        <v>194</v>
      </c>
      <c r="G285" s="29">
        <v>296</v>
      </c>
      <c r="H285" s="29">
        <v>22</v>
      </c>
      <c r="I285" s="29">
        <v>14319</v>
      </c>
      <c r="J285" s="29">
        <v>1056</v>
      </c>
      <c r="K285" s="29">
        <v>9938</v>
      </c>
      <c r="L285" s="29">
        <v>599</v>
      </c>
      <c r="M285" s="52">
        <f t="shared" si="16"/>
        <v>0.69404288008939174</v>
      </c>
      <c r="N285" s="52">
        <f t="shared" si="17"/>
        <v>0.56723484848484851</v>
      </c>
      <c r="O285" s="29">
        <v>80573</v>
      </c>
      <c r="P285" s="29">
        <v>0</v>
      </c>
      <c r="Q285" s="29">
        <v>0</v>
      </c>
      <c r="R285" s="29">
        <v>0</v>
      </c>
      <c r="S285" s="50">
        <f t="shared" si="18"/>
        <v>0</v>
      </c>
      <c r="T285" s="50" t="e">
        <f t="shared" si="19"/>
        <v>#DIV/0!</v>
      </c>
    </row>
    <row r="286" spans="1:20" s="37" customFormat="1" ht="12" x14ac:dyDescent="0.2">
      <c r="A286" s="61" t="s">
        <v>361</v>
      </c>
      <c r="B286" s="61" t="s">
        <v>142</v>
      </c>
      <c r="C286" s="61" t="s">
        <v>194</v>
      </c>
      <c r="D286" s="61" t="s">
        <v>364</v>
      </c>
      <c r="E286" s="61" t="s">
        <v>145</v>
      </c>
      <c r="F286" s="61" t="s">
        <v>194</v>
      </c>
      <c r="G286" s="29">
        <v>3191</v>
      </c>
      <c r="H286" s="29">
        <v>253</v>
      </c>
      <c r="I286" s="29">
        <v>152820</v>
      </c>
      <c r="J286" s="29">
        <v>12011</v>
      </c>
      <c r="K286" s="29">
        <v>125684</v>
      </c>
      <c r="L286" s="29">
        <v>9289</v>
      </c>
      <c r="M286" s="52">
        <f t="shared" si="16"/>
        <v>0.82243161889804994</v>
      </c>
      <c r="N286" s="52">
        <f t="shared" si="17"/>
        <v>0.77337440679377234</v>
      </c>
      <c r="O286" s="29">
        <v>2733298</v>
      </c>
      <c r="P286" s="29">
        <v>170200</v>
      </c>
      <c r="Q286" s="29">
        <v>57036</v>
      </c>
      <c r="R286" s="29">
        <v>2687</v>
      </c>
      <c r="S286" s="50">
        <f t="shared" si="18"/>
        <v>2.0867099013718957E-2</v>
      </c>
      <c r="T286" s="50">
        <f t="shared" si="19"/>
        <v>1.5787309048178613E-2</v>
      </c>
    </row>
    <row r="287" spans="1:20" s="37" customFormat="1" ht="12" x14ac:dyDescent="0.2">
      <c r="A287" s="61" t="s">
        <v>361</v>
      </c>
      <c r="B287" s="61" t="s">
        <v>142</v>
      </c>
      <c r="C287" s="61" t="s">
        <v>194</v>
      </c>
      <c r="D287" s="61" t="s">
        <v>280</v>
      </c>
      <c r="E287" s="61" t="s">
        <v>152</v>
      </c>
      <c r="F287" s="61" t="s">
        <v>194</v>
      </c>
      <c r="G287" s="29">
        <v>499</v>
      </c>
      <c r="H287" s="29">
        <v>47</v>
      </c>
      <c r="I287" s="29">
        <v>24171</v>
      </c>
      <c r="J287" s="29">
        <v>2256</v>
      </c>
      <c r="K287" s="29">
        <v>17446</v>
      </c>
      <c r="L287" s="29">
        <v>1279</v>
      </c>
      <c r="M287" s="52">
        <f t="shared" si="16"/>
        <v>0.72177402672624225</v>
      </c>
      <c r="N287" s="52">
        <f t="shared" si="17"/>
        <v>0.56693262411347523</v>
      </c>
      <c r="O287" s="29">
        <v>159836</v>
      </c>
      <c r="P287" s="29">
        <v>0</v>
      </c>
      <c r="Q287" s="29">
        <v>0</v>
      </c>
      <c r="R287" s="29">
        <v>0</v>
      </c>
      <c r="S287" s="50">
        <f t="shared" si="18"/>
        <v>0</v>
      </c>
      <c r="T287" s="50" t="e">
        <f t="shared" si="19"/>
        <v>#DIV/0!</v>
      </c>
    </row>
    <row r="288" spans="1:20" s="37" customFormat="1" ht="12" x14ac:dyDescent="0.2">
      <c r="A288" s="61" t="s">
        <v>361</v>
      </c>
      <c r="B288" s="61" t="s">
        <v>142</v>
      </c>
      <c r="C288" s="61" t="s">
        <v>194</v>
      </c>
      <c r="D288" s="61" t="s">
        <v>363</v>
      </c>
      <c r="E288" s="61" t="s">
        <v>144</v>
      </c>
      <c r="F288" s="61" t="s">
        <v>194</v>
      </c>
      <c r="G288" s="29">
        <v>534</v>
      </c>
      <c r="H288" s="29">
        <v>71</v>
      </c>
      <c r="I288" s="29">
        <v>24069</v>
      </c>
      <c r="J288" s="29">
        <v>2350</v>
      </c>
      <c r="K288" s="29">
        <v>19357</v>
      </c>
      <c r="L288" s="29">
        <v>1556</v>
      </c>
      <c r="M288" s="52">
        <f t="shared" si="16"/>
        <v>0.80422950683451744</v>
      </c>
      <c r="N288" s="52">
        <f t="shared" si="17"/>
        <v>0.66212765957446806</v>
      </c>
      <c r="O288" s="29">
        <v>494446</v>
      </c>
      <c r="P288" s="29">
        <v>27200</v>
      </c>
      <c r="Q288" s="29">
        <v>43433</v>
      </c>
      <c r="R288" s="29">
        <v>0</v>
      </c>
      <c r="S288" s="50">
        <f t="shared" si="18"/>
        <v>8.7841746115854921E-2</v>
      </c>
      <c r="T288" s="50">
        <f t="shared" si="19"/>
        <v>0</v>
      </c>
    </row>
    <row r="289" spans="1:20" s="37" customFormat="1" ht="12" x14ac:dyDescent="0.2">
      <c r="A289" s="61" t="s">
        <v>361</v>
      </c>
      <c r="B289" s="61" t="s">
        <v>142</v>
      </c>
      <c r="C289" s="61" t="s">
        <v>194</v>
      </c>
      <c r="D289" s="61" t="s">
        <v>384</v>
      </c>
      <c r="E289" s="61" t="s">
        <v>164</v>
      </c>
      <c r="F289" s="61" t="s">
        <v>194</v>
      </c>
      <c r="G289" s="29">
        <v>18</v>
      </c>
      <c r="H289" s="63"/>
      <c r="I289" s="29">
        <v>812</v>
      </c>
      <c r="J289" s="63"/>
      <c r="K289" s="29">
        <v>570</v>
      </c>
      <c r="L289" s="63"/>
      <c r="M289" s="52">
        <f t="shared" si="16"/>
        <v>0.70197044334975367</v>
      </c>
      <c r="N289" s="52" t="e">
        <f t="shared" si="17"/>
        <v>#DIV/0!</v>
      </c>
      <c r="O289" s="29">
        <v>0</v>
      </c>
      <c r="P289" s="63"/>
      <c r="Q289" s="29">
        <v>0</v>
      </c>
      <c r="R289" s="63"/>
      <c r="S289" s="50" t="e">
        <f t="shared" si="18"/>
        <v>#DIV/0!</v>
      </c>
      <c r="T289" s="50" t="e">
        <f t="shared" si="19"/>
        <v>#DIV/0!</v>
      </c>
    </row>
    <row r="290" spans="1:20" s="37" customFormat="1" ht="12" x14ac:dyDescent="0.2">
      <c r="A290" s="61" t="s">
        <v>361</v>
      </c>
      <c r="B290" s="61" t="s">
        <v>142</v>
      </c>
      <c r="C290" s="61" t="s">
        <v>194</v>
      </c>
      <c r="D290" s="61" t="s">
        <v>298</v>
      </c>
      <c r="E290" s="61" t="s">
        <v>77</v>
      </c>
      <c r="F290" s="61" t="s">
        <v>194</v>
      </c>
      <c r="G290" s="29">
        <v>743</v>
      </c>
      <c r="H290" s="29">
        <v>51</v>
      </c>
      <c r="I290" s="29">
        <v>35951</v>
      </c>
      <c r="J290" s="29">
        <v>2448</v>
      </c>
      <c r="K290" s="29">
        <v>26181</v>
      </c>
      <c r="L290" s="29">
        <v>1374</v>
      </c>
      <c r="M290" s="52">
        <f t="shared" si="16"/>
        <v>0.72824121721231672</v>
      </c>
      <c r="N290" s="52">
        <f t="shared" si="17"/>
        <v>0.56127450980392157</v>
      </c>
      <c r="O290" s="29">
        <v>252441</v>
      </c>
      <c r="P290" s="29">
        <v>0</v>
      </c>
      <c r="Q290" s="29">
        <v>0</v>
      </c>
      <c r="R290" s="29">
        <v>0</v>
      </c>
      <c r="S290" s="50">
        <f t="shared" si="18"/>
        <v>0</v>
      </c>
      <c r="T290" s="50" t="e">
        <f t="shared" si="19"/>
        <v>#DIV/0!</v>
      </c>
    </row>
    <row r="291" spans="1:20" s="37" customFormat="1" ht="12" x14ac:dyDescent="0.2">
      <c r="A291" s="61" t="s">
        <v>366</v>
      </c>
      <c r="B291" s="61" t="s">
        <v>147</v>
      </c>
      <c r="C291" s="61" t="s">
        <v>194</v>
      </c>
      <c r="D291" s="61" t="s">
        <v>229</v>
      </c>
      <c r="E291" s="61" t="s">
        <v>8</v>
      </c>
      <c r="F291" s="61" t="s">
        <v>194</v>
      </c>
      <c r="G291" s="29">
        <v>1</v>
      </c>
      <c r="H291" s="63"/>
      <c r="I291" s="29">
        <v>180</v>
      </c>
      <c r="J291" s="63"/>
      <c r="K291" s="29">
        <v>171</v>
      </c>
      <c r="L291" s="63"/>
      <c r="M291" s="52">
        <f t="shared" si="16"/>
        <v>0.95</v>
      </c>
      <c r="N291" s="52" t="e">
        <f t="shared" si="17"/>
        <v>#DIV/0!</v>
      </c>
      <c r="O291" s="29">
        <v>3825</v>
      </c>
      <c r="P291" s="63"/>
      <c r="Q291" s="29">
        <v>0</v>
      </c>
      <c r="R291" s="63"/>
      <c r="S291" s="50">
        <f t="shared" si="18"/>
        <v>0</v>
      </c>
      <c r="T291" s="50" t="e">
        <f t="shared" si="19"/>
        <v>#DIV/0!</v>
      </c>
    </row>
    <row r="292" spans="1:20" s="37" customFormat="1" ht="12" x14ac:dyDescent="0.2">
      <c r="A292" s="61" t="s">
        <v>366</v>
      </c>
      <c r="B292" s="61" t="s">
        <v>147</v>
      </c>
      <c r="C292" s="61" t="s">
        <v>194</v>
      </c>
      <c r="D292" s="61" t="s">
        <v>222</v>
      </c>
      <c r="E292" s="61" t="s">
        <v>1</v>
      </c>
      <c r="F292" s="61" t="s">
        <v>194</v>
      </c>
      <c r="G292" s="29">
        <v>317</v>
      </c>
      <c r="H292" s="29">
        <v>13</v>
      </c>
      <c r="I292" s="29">
        <v>15337</v>
      </c>
      <c r="J292" s="29">
        <v>624</v>
      </c>
      <c r="K292" s="29">
        <v>9695</v>
      </c>
      <c r="L292" s="29">
        <v>416</v>
      </c>
      <c r="M292" s="52">
        <f t="shared" si="16"/>
        <v>0.63213144682793243</v>
      </c>
      <c r="N292" s="52">
        <f t="shared" si="17"/>
        <v>0.66666666666666663</v>
      </c>
      <c r="O292" s="29">
        <v>125978</v>
      </c>
      <c r="P292" s="29">
        <v>0</v>
      </c>
      <c r="Q292" s="29">
        <v>0</v>
      </c>
      <c r="R292" s="29">
        <v>0</v>
      </c>
      <c r="S292" s="50">
        <f t="shared" si="18"/>
        <v>0</v>
      </c>
      <c r="T292" s="50" t="e">
        <f t="shared" si="19"/>
        <v>#DIV/0!</v>
      </c>
    </row>
    <row r="293" spans="1:20" s="37" customFormat="1" ht="12" x14ac:dyDescent="0.2">
      <c r="A293" s="61" t="s">
        <v>366</v>
      </c>
      <c r="B293" s="61" t="s">
        <v>147</v>
      </c>
      <c r="C293" s="61" t="s">
        <v>194</v>
      </c>
      <c r="D293" s="61" t="s">
        <v>361</v>
      </c>
      <c r="E293" s="61" t="s">
        <v>142</v>
      </c>
      <c r="F293" s="61" t="s">
        <v>194</v>
      </c>
      <c r="G293" s="29">
        <v>1056</v>
      </c>
      <c r="H293" s="29">
        <v>88</v>
      </c>
      <c r="I293" s="29">
        <v>51202</v>
      </c>
      <c r="J293" s="29">
        <v>4228</v>
      </c>
      <c r="K293" s="29">
        <v>35238</v>
      </c>
      <c r="L293" s="29">
        <v>3098</v>
      </c>
      <c r="M293" s="52">
        <f t="shared" si="16"/>
        <v>0.68821530408968401</v>
      </c>
      <c r="N293" s="52">
        <f t="shared" si="17"/>
        <v>0.73273415326395464</v>
      </c>
      <c r="O293" s="29">
        <v>361257</v>
      </c>
      <c r="P293" s="29">
        <v>0</v>
      </c>
      <c r="Q293" s="29">
        <v>0</v>
      </c>
      <c r="R293" s="29">
        <v>0</v>
      </c>
      <c r="S293" s="50">
        <f t="shared" si="18"/>
        <v>0</v>
      </c>
      <c r="T293" s="50" t="e">
        <f t="shared" si="19"/>
        <v>#DIV/0!</v>
      </c>
    </row>
    <row r="294" spans="1:20" s="37" customFormat="1" ht="12" x14ac:dyDescent="0.2">
      <c r="A294" s="61" t="s">
        <v>366</v>
      </c>
      <c r="B294" s="61" t="s">
        <v>147</v>
      </c>
      <c r="C294" s="61" t="s">
        <v>194</v>
      </c>
      <c r="D294" s="61" t="s">
        <v>224</v>
      </c>
      <c r="E294" s="61" t="s">
        <v>3</v>
      </c>
      <c r="F294" s="61" t="s">
        <v>194</v>
      </c>
      <c r="G294" s="29">
        <v>3261</v>
      </c>
      <c r="H294" s="29">
        <v>292</v>
      </c>
      <c r="I294" s="29">
        <v>568451</v>
      </c>
      <c r="J294" s="29">
        <v>50478</v>
      </c>
      <c r="K294" s="29">
        <v>468801</v>
      </c>
      <c r="L294" s="29">
        <v>46482</v>
      </c>
      <c r="M294" s="52">
        <f t="shared" si="16"/>
        <v>0.82469905057779824</v>
      </c>
      <c r="N294" s="52">
        <f t="shared" si="17"/>
        <v>0.92083680019018188</v>
      </c>
      <c r="O294" s="29">
        <v>27363318</v>
      </c>
      <c r="P294" s="29">
        <v>2092854</v>
      </c>
      <c r="Q294" s="29">
        <v>237056</v>
      </c>
      <c r="R294" s="29">
        <v>22404</v>
      </c>
      <c r="S294" s="50">
        <f t="shared" si="18"/>
        <v>8.6632768730751149E-3</v>
      </c>
      <c r="T294" s="50">
        <f t="shared" si="19"/>
        <v>1.0704999010920016E-2</v>
      </c>
    </row>
    <row r="295" spans="1:20" s="37" customFormat="1" ht="12" x14ac:dyDescent="0.2">
      <c r="A295" s="61" t="s">
        <v>366</v>
      </c>
      <c r="B295" s="61" t="s">
        <v>147</v>
      </c>
      <c r="C295" s="61" t="s">
        <v>194</v>
      </c>
      <c r="D295" s="61" t="s">
        <v>228</v>
      </c>
      <c r="E295" s="61" t="s">
        <v>7</v>
      </c>
      <c r="F295" s="61" t="s">
        <v>194</v>
      </c>
      <c r="G295" s="29">
        <v>1738</v>
      </c>
      <c r="H295" s="29">
        <v>138</v>
      </c>
      <c r="I295" s="29">
        <v>305478</v>
      </c>
      <c r="J295" s="29">
        <v>24420</v>
      </c>
      <c r="K295" s="29">
        <v>238532</v>
      </c>
      <c r="L295" s="29">
        <v>22525</v>
      </c>
      <c r="M295" s="52">
        <f t="shared" si="16"/>
        <v>0.78084837533308449</v>
      </c>
      <c r="N295" s="52">
        <f t="shared" si="17"/>
        <v>0.92239967239967235</v>
      </c>
      <c r="O295" s="29">
        <v>12615483</v>
      </c>
      <c r="P295" s="29">
        <v>908875</v>
      </c>
      <c r="Q295" s="29">
        <v>10749</v>
      </c>
      <c r="R295" s="29">
        <v>1008</v>
      </c>
      <c r="S295" s="50">
        <f t="shared" si="18"/>
        <v>8.5204823311164544E-4</v>
      </c>
      <c r="T295" s="50">
        <f t="shared" si="19"/>
        <v>1.1090634025581075E-3</v>
      </c>
    </row>
    <row r="296" spans="1:20" s="37" customFormat="1" ht="12" x14ac:dyDescent="0.2">
      <c r="A296" s="61" t="s">
        <v>366</v>
      </c>
      <c r="B296" s="61" t="s">
        <v>147</v>
      </c>
      <c r="C296" s="61" t="s">
        <v>194</v>
      </c>
      <c r="D296" s="61" t="s">
        <v>227</v>
      </c>
      <c r="E296" s="61" t="s">
        <v>6</v>
      </c>
      <c r="F296" s="61" t="s">
        <v>194</v>
      </c>
      <c r="G296" s="29">
        <v>3</v>
      </c>
      <c r="H296" s="63"/>
      <c r="I296" s="29">
        <v>456</v>
      </c>
      <c r="J296" s="63"/>
      <c r="K296" s="29">
        <v>429</v>
      </c>
      <c r="L296" s="63"/>
      <c r="M296" s="52">
        <f t="shared" si="16"/>
        <v>0.94078947368421051</v>
      </c>
      <c r="N296" s="52" t="e">
        <f t="shared" si="17"/>
        <v>#DIV/0!</v>
      </c>
      <c r="O296" s="29">
        <v>25312</v>
      </c>
      <c r="P296" s="63"/>
      <c r="Q296" s="29">
        <v>373</v>
      </c>
      <c r="R296" s="63"/>
      <c r="S296" s="50">
        <f t="shared" si="18"/>
        <v>1.4736093552465234E-2</v>
      </c>
      <c r="T296" s="50" t="e">
        <f t="shared" si="19"/>
        <v>#DIV/0!</v>
      </c>
    </row>
    <row r="297" spans="1:20" s="37" customFormat="1" ht="12" x14ac:dyDescent="0.2">
      <c r="A297" s="61" t="s">
        <v>366</v>
      </c>
      <c r="B297" s="61" t="s">
        <v>147</v>
      </c>
      <c r="C297" s="61" t="s">
        <v>194</v>
      </c>
      <c r="D297" s="61" t="s">
        <v>226</v>
      </c>
      <c r="E297" s="61" t="s">
        <v>5</v>
      </c>
      <c r="F297" s="61" t="s">
        <v>194</v>
      </c>
      <c r="G297" s="29">
        <v>193</v>
      </c>
      <c r="H297" s="63"/>
      <c r="I297" s="29">
        <v>31958</v>
      </c>
      <c r="J297" s="63"/>
      <c r="K297" s="29">
        <v>19568</v>
      </c>
      <c r="L297" s="63"/>
      <c r="M297" s="52">
        <f t="shared" si="16"/>
        <v>0.612303648538707</v>
      </c>
      <c r="N297" s="52" t="e">
        <f t="shared" si="17"/>
        <v>#DIV/0!</v>
      </c>
      <c r="O297" s="29">
        <v>2762709</v>
      </c>
      <c r="P297" s="63"/>
      <c r="Q297" s="29">
        <v>593</v>
      </c>
      <c r="R297" s="63"/>
      <c r="S297" s="50">
        <f t="shared" si="18"/>
        <v>2.1464439432455608E-4</v>
      </c>
      <c r="T297" s="50" t="e">
        <f t="shared" si="19"/>
        <v>#DIV/0!</v>
      </c>
    </row>
    <row r="298" spans="1:20" s="37" customFormat="1" ht="12" x14ac:dyDescent="0.2">
      <c r="A298" s="61" t="s">
        <v>442</v>
      </c>
      <c r="B298" s="61" t="s">
        <v>441</v>
      </c>
      <c r="C298" s="61" t="s">
        <v>194</v>
      </c>
      <c r="D298" s="61" t="s">
        <v>301</v>
      </c>
      <c r="E298" s="61" t="s">
        <v>80</v>
      </c>
      <c r="F298" s="61" t="s">
        <v>194</v>
      </c>
      <c r="G298" s="29">
        <v>11</v>
      </c>
      <c r="H298" s="63"/>
      <c r="I298" s="29">
        <v>534</v>
      </c>
      <c r="J298" s="63"/>
      <c r="K298" s="29">
        <v>250</v>
      </c>
      <c r="L298" s="63"/>
      <c r="M298" s="52">
        <f t="shared" si="16"/>
        <v>0.46816479400749061</v>
      </c>
      <c r="N298" s="52" t="e">
        <f t="shared" si="17"/>
        <v>#DIV/0!</v>
      </c>
      <c r="O298" s="29">
        <v>0</v>
      </c>
      <c r="P298" s="63"/>
      <c r="Q298" s="29">
        <v>0</v>
      </c>
      <c r="R298" s="63"/>
      <c r="S298" s="50" t="e">
        <f t="shared" si="18"/>
        <v>#DIV/0!</v>
      </c>
      <c r="T298" s="50" t="e">
        <f t="shared" si="19"/>
        <v>#DIV/0!</v>
      </c>
    </row>
    <row r="299" spans="1:20" s="37" customFormat="1" ht="12" x14ac:dyDescent="0.2">
      <c r="A299" s="61" t="s">
        <v>442</v>
      </c>
      <c r="B299" s="61" t="s">
        <v>441</v>
      </c>
      <c r="C299" s="61" t="s">
        <v>194</v>
      </c>
      <c r="D299" s="61" t="s">
        <v>361</v>
      </c>
      <c r="E299" s="61" t="s">
        <v>142</v>
      </c>
      <c r="F299" s="61" t="s">
        <v>194</v>
      </c>
      <c r="G299" s="29">
        <v>149</v>
      </c>
      <c r="H299" s="29">
        <v>32</v>
      </c>
      <c r="I299" s="29">
        <v>6919</v>
      </c>
      <c r="J299" s="29">
        <v>1536</v>
      </c>
      <c r="K299" s="29">
        <v>4891</v>
      </c>
      <c r="L299" s="29">
        <v>955</v>
      </c>
      <c r="M299" s="52">
        <f t="shared" si="16"/>
        <v>0.70689405983523634</v>
      </c>
      <c r="N299" s="52">
        <f t="shared" si="17"/>
        <v>0.62174479166666663</v>
      </c>
      <c r="O299" s="29">
        <v>47473</v>
      </c>
      <c r="P299" s="29">
        <v>0</v>
      </c>
      <c r="Q299" s="29">
        <v>0</v>
      </c>
      <c r="R299" s="29">
        <v>0</v>
      </c>
      <c r="S299" s="50">
        <f t="shared" si="18"/>
        <v>0</v>
      </c>
      <c r="T299" s="50" t="e">
        <f t="shared" si="19"/>
        <v>#DIV/0!</v>
      </c>
    </row>
    <row r="300" spans="1:20" s="37" customFormat="1" ht="12" x14ac:dyDescent="0.2">
      <c r="A300" s="61" t="s">
        <v>442</v>
      </c>
      <c r="B300" s="61" t="s">
        <v>441</v>
      </c>
      <c r="C300" s="61" t="s">
        <v>194</v>
      </c>
      <c r="D300" s="61" t="s">
        <v>368</v>
      </c>
      <c r="E300" s="61" t="s">
        <v>149</v>
      </c>
      <c r="F300" s="61" t="s">
        <v>194</v>
      </c>
      <c r="G300" s="29">
        <v>3</v>
      </c>
      <c r="H300" s="29">
        <v>9</v>
      </c>
      <c r="I300" s="29">
        <v>126</v>
      </c>
      <c r="J300" s="29">
        <v>378</v>
      </c>
      <c r="K300" s="29">
        <v>103</v>
      </c>
      <c r="L300" s="29">
        <v>193</v>
      </c>
      <c r="M300" s="52">
        <f t="shared" si="16"/>
        <v>0.81746031746031744</v>
      </c>
      <c r="N300" s="52">
        <f t="shared" si="17"/>
        <v>0.51058201058201058</v>
      </c>
      <c r="O300" s="29">
        <v>0</v>
      </c>
      <c r="P300" s="29">
        <v>0</v>
      </c>
      <c r="Q300" s="29">
        <v>0</v>
      </c>
      <c r="R300" s="29">
        <v>0</v>
      </c>
      <c r="S300" s="50" t="e">
        <f t="shared" si="18"/>
        <v>#DIV/0!</v>
      </c>
      <c r="T300" s="50" t="e">
        <f t="shared" si="19"/>
        <v>#DIV/0!</v>
      </c>
    </row>
    <row r="301" spans="1:20" s="37" customFormat="1" ht="12" x14ac:dyDescent="0.2">
      <c r="A301" s="61" t="s">
        <v>222</v>
      </c>
      <c r="B301" s="61" t="s">
        <v>1</v>
      </c>
      <c r="C301" s="61" t="s">
        <v>194</v>
      </c>
      <c r="D301" s="61" t="s">
        <v>301</v>
      </c>
      <c r="E301" s="61" t="s">
        <v>80</v>
      </c>
      <c r="F301" s="61" t="s">
        <v>194</v>
      </c>
      <c r="G301" s="29">
        <v>222</v>
      </c>
      <c r="H301" s="29">
        <v>13</v>
      </c>
      <c r="I301" s="29">
        <v>11126</v>
      </c>
      <c r="J301" s="29">
        <v>732</v>
      </c>
      <c r="K301" s="29">
        <v>7609</v>
      </c>
      <c r="L301" s="29">
        <v>448</v>
      </c>
      <c r="M301" s="52">
        <f t="shared" si="16"/>
        <v>0.68389358259931687</v>
      </c>
      <c r="N301" s="52">
        <f t="shared" si="17"/>
        <v>0.61202185792349728</v>
      </c>
      <c r="O301" s="29">
        <v>73533</v>
      </c>
      <c r="P301" s="29">
        <v>0</v>
      </c>
      <c r="Q301" s="29">
        <v>0</v>
      </c>
      <c r="R301" s="29">
        <v>0</v>
      </c>
      <c r="S301" s="50">
        <f t="shared" si="18"/>
        <v>0</v>
      </c>
      <c r="T301" s="50" t="e">
        <f t="shared" si="19"/>
        <v>#DIV/0!</v>
      </c>
    </row>
    <row r="302" spans="1:20" s="37" customFormat="1" ht="12" x14ac:dyDescent="0.2">
      <c r="A302" s="61" t="s">
        <v>222</v>
      </c>
      <c r="B302" s="61" t="s">
        <v>1</v>
      </c>
      <c r="C302" s="61" t="s">
        <v>194</v>
      </c>
      <c r="D302" s="61" t="s">
        <v>369</v>
      </c>
      <c r="E302" s="61" t="s">
        <v>150</v>
      </c>
      <c r="F302" s="61" t="s">
        <v>194</v>
      </c>
      <c r="G302" s="29">
        <v>239</v>
      </c>
      <c r="H302" s="29">
        <v>12</v>
      </c>
      <c r="I302" s="29">
        <v>11741</v>
      </c>
      <c r="J302" s="29">
        <v>576</v>
      </c>
      <c r="K302" s="29">
        <v>8085</v>
      </c>
      <c r="L302" s="29">
        <v>324</v>
      </c>
      <c r="M302" s="52">
        <f t="shared" si="16"/>
        <v>0.68861255429690826</v>
      </c>
      <c r="N302" s="52">
        <f t="shared" si="17"/>
        <v>0.5625</v>
      </c>
      <c r="O302" s="29">
        <v>116114</v>
      </c>
      <c r="P302" s="29">
        <v>0</v>
      </c>
      <c r="Q302" s="29">
        <v>1506</v>
      </c>
      <c r="R302" s="29">
        <v>0</v>
      </c>
      <c r="S302" s="50">
        <f t="shared" si="18"/>
        <v>1.2970012229360801E-2</v>
      </c>
      <c r="T302" s="50" t="e">
        <f t="shared" si="19"/>
        <v>#DIV/0!</v>
      </c>
    </row>
    <row r="303" spans="1:20" s="37" customFormat="1" ht="12" x14ac:dyDescent="0.2">
      <c r="A303" s="61" t="s">
        <v>222</v>
      </c>
      <c r="B303" s="61" t="s">
        <v>1</v>
      </c>
      <c r="C303" s="61" t="s">
        <v>194</v>
      </c>
      <c r="D303" s="61" t="s">
        <v>366</v>
      </c>
      <c r="E303" s="61" t="s">
        <v>147</v>
      </c>
      <c r="F303" s="61" t="s">
        <v>194</v>
      </c>
      <c r="G303" s="29">
        <v>317</v>
      </c>
      <c r="H303" s="29">
        <v>13</v>
      </c>
      <c r="I303" s="29">
        <v>15306</v>
      </c>
      <c r="J303" s="29">
        <v>624</v>
      </c>
      <c r="K303" s="29">
        <v>9628</v>
      </c>
      <c r="L303" s="29">
        <v>416</v>
      </c>
      <c r="M303" s="52">
        <f t="shared" si="16"/>
        <v>0.62903436560825821</v>
      </c>
      <c r="N303" s="52">
        <f t="shared" si="17"/>
        <v>0.66666666666666663</v>
      </c>
      <c r="O303" s="29">
        <v>127077</v>
      </c>
      <c r="P303" s="29">
        <v>0</v>
      </c>
      <c r="Q303" s="29">
        <v>0</v>
      </c>
      <c r="R303" s="29">
        <v>0</v>
      </c>
      <c r="S303" s="50">
        <f t="shared" si="18"/>
        <v>0</v>
      </c>
      <c r="T303" s="50" t="e">
        <f t="shared" si="19"/>
        <v>#DIV/0!</v>
      </c>
    </row>
    <row r="304" spans="1:20" s="37" customFormat="1" ht="12" x14ac:dyDescent="0.2">
      <c r="A304" s="61" t="s">
        <v>222</v>
      </c>
      <c r="B304" s="61" t="s">
        <v>1</v>
      </c>
      <c r="C304" s="61" t="s">
        <v>194</v>
      </c>
      <c r="D304" s="61" t="s">
        <v>315</v>
      </c>
      <c r="E304" s="61" t="s">
        <v>96</v>
      </c>
      <c r="F304" s="61" t="s">
        <v>194</v>
      </c>
      <c r="G304" s="29">
        <v>6</v>
      </c>
      <c r="H304" s="63"/>
      <c r="I304" s="29">
        <v>984</v>
      </c>
      <c r="J304" s="63"/>
      <c r="K304" s="29">
        <v>696</v>
      </c>
      <c r="L304" s="63"/>
      <c r="M304" s="52">
        <f t="shared" si="16"/>
        <v>0.70731707317073167</v>
      </c>
      <c r="N304" s="52" t="e">
        <f t="shared" si="17"/>
        <v>#DIV/0!</v>
      </c>
      <c r="O304" s="29">
        <v>47831</v>
      </c>
      <c r="P304" s="63"/>
      <c r="Q304" s="29">
        <v>1146</v>
      </c>
      <c r="R304" s="63"/>
      <c r="S304" s="50">
        <f t="shared" si="18"/>
        <v>2.3959356902427297E-2</v>
      </c>
      <c r="T304" s="50" t="e">
        <f t="shared" si="19"/>
        <v>#DIV/0!</v>
      </c>
    </row>
    <row r="305" spans="1:20" s="37" customFormat="1" ht="12" x14ac:dyDescent="0.2">
      <c r="A305" s="61" t="s">
        <v>222</v>
      </c>
      <c r="B305" s="61" t="s">
        <v>1</v>
      </c>
      <c r="C305" s="61" t="s">
        <v>194</v>
      </c>
      <c r="D305" s="61" t="s">
        <v>361</v>
      </c>
      <c r="E305" s="61" t="s">
        <v>142</v>
      </c>
      <c r="F305" s="61" t="s">
        <v>194</v>
      </c>
      <c r="G305" s="29">
        <v>18</v>
      </c>
      <c r="H305" s="29">
        <v>17</v>
      </c>
      <c r="I305" s="29">
        <v>900</v>
      </c>
      <c r="J305" s="29">
        <v>838</v>
      </c>
      <c r="K305" s="29">
        <v>746</v>
      </c>
      <c r="L305" s="29">
        <v>732</v>
      </c>
      <c r="M305" s="52">
        <f t="shared" si="16"/>
        <v>0.8288888888888889</v>
      </c>
      <c r="N305" s="52">
        <f t="shared" si="17"/>
        <v>0.87350835322195708</v>
      </c>
      <c r="O305" s="29">
        <v>21900</v>
      </c>
      <c r="P305" s="29">
        <v>21600</v>
      </c>
      <c r="Q305" s="29">
        <v>0</v>
      </c>
      <c r="R305" s="29">
        <v>0</v>
      </c>
      <c r="S305" s="50">
        <f t="shared" si="18"/>
        <v>0</v>
      </c>
      <c r="T305" s="50">
        <f t="shared" si="19"/>
        <v>0</v>
      </c>
    </row>
    <row r="306" spans="1:20" s="37" customFormat="1" ht="12" x14ac:dyDescent="0.2">
      <c r="A306" s="61" t="s">
        <v>222</v>
      </c>
      <c r="B306" s="61" t="s">
        <v>1</v>
      </c>
      <c r="C306" s="61" t="s">
        <v>194</v>
      </c>
      <c r="D306" s="61" t="s">
        <v>226</v>
      </c>
      <c r="E306" s="61" t="s">
        <v>5</v>
      </c>
      <c r="F306" s="61" t="s">
        <v>194</v>
      </c>
      <c r="G306" s="29">
        <v>570</v>
      </c>
      <c r="H306" s="29">
        <v>19</v>
      </c>
      <c r="I306" s="29">
        <v>94624</v>
      </c>
      <c r="J306" s="29">
        <v>3428</v>
      </c>
      <c r="K306" s="29">
        <v>65305</v>
      </c>
      <c r="L306" s="29">
        <v>3194</v>
      </c>
      <c r="M306" s="52">
        <f t="shared" si="16"/>
        <v>0.69015260399053091</v>
      </c>
      <c r="N306" s="52">
        <f t="shared" si="17"/>
        <v>0.93173862310385069</v>
      </c>
      <c r="O306" s="29">
        <v>5103813</v>
      </c>
      <c r="P306" s="29">
        <v>72791</v>
      </c>
      <c r="Q306" s="29">
        <v>271467</v>
      </c>
      <c r="R306" s="29">
        <v>4469</v>
      </c>
      <c r="S306" s="50">
        <f t="shared" si="18"/>
        <v>5.318905688746825E-2</v>
      </c>
      <c r="T306" s="50">
        <f t="shared" si="19"/>
        <v>6.1394952672720528E-2</v>
      </c>
    </row>
    <row r="307" spans="1:20" s="37" customFormat="1" ht="12" x14ac:dyDescent="0.2">
      <c r="A307" s="61" t="s">
        <v>222</v>
      </c>
      <c r="B307" s="61" t="s">
        <v>1</v>
      </c>
      <c r="C307" s="61" t="s">
        <v>194</v>
      </c>
      <c r="D307" s="61" t="s">
        <v>228</v>
      </c>
      <c r="E307" s="61" t="s">
        <v>7</v>
      </c>
      <c r="F307" s="61" t="s">
        <v>194</v>
      </c>
      <c r="G307" s="29">
        <v>2105</v>
      </c>
      <c r="H307" s="29">
        <v>131</v>
      </c>
      <c r="I307" s="29">
        <v>351962</v>
      </c>
      <c r="J307" s="29">
        <v>21658</v>
      </c>
      <c r="K307" s="29">
        <v>280105</v>
      </c>
      <c r="L307" s="29">
        <v>19150</v>
      </c>
      <c r="M307" s="52">
        <f t="shared" si="16"/>
        <v>0.79583875532017656</v>
      </c>
      <c r="N307" s="52">
        <f t="shared" si="17"/>
        <v>0.88419983377966571</v>
      </c>
      <c r="O307" s="29">
        <v>24008094</v>
      </c>
      <c r="P307" s="29">
        <v>1523060</v>
      </c>
      <c r="Q307" s="29">
        <v>948941</v>
      </c>
      <c r="R307" s="29">
        <v>146919</v>
      </c>
      <c r="S307" s="50">
        <f t="shared" si="18"/>
        <v>3.9525878230899959E-2</v>
      </c>
      <c r="T307" s="50">
        <f t="shared" si="19"/>
        <v>9.6463041508542013E-2</v>
      </c>
    </row>
    <row r="308" spans="1:20" s="37" customFormat="1" ht="12" x14ac:dyDescent="0.2">
      <c r="A308" s="61" t="s">
        <v>222</v>
      </c>
      <c r="B308" s="61" t="s">
        <v>1</v>
      </c>
      <c r="C308" s="61" t="s">
        <v>194</v>
      </c>
      <c r="D308" s="61" t="s">
        <v>224</v>
      </c>
      <c r="E308" s="61" t="s">
        <v>3</v>
      </c>
      <c r="F308" s="61" t="s">
        <v>194</v>
      </c>
      <c r="G308" s="29">
        <v>6481</v>
      </c>
      <c r="H308" s="29">
        <v>585</v>
      </c>
      <c r="I308" s="29">
        <v>1061876</v>
      </c>
      <c r="J308" s="29">
        <v>96430</v>
      </c>
      <c r="K308" s="29">
        <v>894891</v>
      </c>
      <c r="L308" s="29">
        <v>82929</v>
      </c>
      <c r="M308" s="52">
        <f t="shared" si="16"/>
        <v>0.84274529229401551</v>
      </c>
      <c r="N308" s="52">
        <f t="shared" si="17"/>
        <v>0.85999170382660994</v>
      </c>
      <c r="O308" s="29">
        <v>54912114</v>
      </c>
      <c r="P308" s="29">
        <v>4733347</v>
      </c>
      <c r="Q308" s="29">
        <v>6958099</v>
      </c>
      <c r="R308" s="29">
        <v>480816</v>
      </c>
      <c r="S308" s="50">
        <f t="shared" si="18"/>
        <v>0.12671336965828706</v>
      </c>
      <c r="T308" s="50">
        <f t="shared" si="19"/>
        <v>0.10158055177446319</v>
      </c>
    </row>
    <row r="309" spans="1:20" s="37" customFormat="1" ht="12" x14ac:dyDescent="0.2">
      <c r="A309" s="61" t="s">
        <v>222</v>
      </c>
      <c r="B309" s="61" t="s">
        <v>1</v>
      </c>
      <c r="C309" s="61" t="s">
        <v>194</v>
      </c>
      <c r="D309" s="61" t="s">
        <v>227</v>
      </c>
      <c r="E309" s="61" t="s">
        <v>6</v>
      </c>
      <c r="F309" s="61" t="s">
        <v>194</v>
      </c>
      <c r="G309" s="29">
        <v>14</v>
      </c>
      <c r="H309" s="63"/>
      <c r="I309" s="29">
        <v>2356</v>
      </c>
      <c r="J309" s="63"/>
      <c r="K309" s="29">
        <v>2056</v>
      </c>
      <c r="L309" s="63"/>
      <c r="M309" s="52">
        <f t="shared" si="16"/>
        <v>0.87266553480475384</v>
      </c>
      <c r="N309" s="52" t="e">
        <f t="shared" si="17"/>
        <v>#DIV/0!</v>
      </c>
      <c r="O309" s="29">
        <v>105436</v>
      </c>
      <c r="P309" s="63"/>
      <c r="Q309" s="29">
        <v>3257</v>
      </c>
      <c r="R309" s="63"/>
      <c r="S309" s="50">
        <f t="shared" si="18"/>
        <v>3.0890777343601804E-2</v>
      </c>
      <c r="T309" s="50" t="e">
        <f t="shared" si="19"/>
        <v>#DIV/0!</v>
      </c>
    </row>
    <row r="310" spans="1:20" s="37" customFormat="1" ht="12" x14ac:dyDescent="0.2">
      <c r="A310" s="61" t="s">
        <v>222</v>
      </c>
      <c r="B310" s="61" t="s">
        <v>1</v>
      </c>
      <c r="C310" s="61" t="s">
        <v>194</v>
      </c>
      <c r="D310" s="61" t="s">
        <v>345</v>
      </c>
      <c r="E310" s="61" t="s">
        <v>125</v>
      </c>
      <c r="F310" s="61" t="s">
        <v>194</v>
      </c>
      <c r="G310" s="29">
        <v>1</v>
      </c>
      <c r="H310" s="63"/>
      <c r="I310" s="29">
        <v>0</v>
      </c>
      <c r="J310" s="63"/>
      <c r="K310" s="29">
        <v>0</v>
      </c>
      <c r="L310" s="63"/>
      <c r="M310" s="52" t="e">
        <f t="shared" si="16"/>
        <v>#DIV/0!</v>
      </c>
      <c r="N310" s="52" t="e">
        <f t="shared" si="17"/>
        <v>#DIV/0!</v>
      </c>
      <c r="O310" s="29">
        <v>24000</v>
      </c>
      <c r="P310" s="63"/>
      <c r="Q310" s="29">
        <v>7</v>
      </c>
      <c r="R310" s="63"/>
      <c r="S310" s="50">
        <f t="shared" si="18"/>
        <v>2.9166666666666669E-4</v>
      </c>
      <c r="T310" s="50" t="e">
        <f t="shared" si="19"/>
        <v>#DIV/0!</v>
      </c>
    </row>
    <row r="311" spans="1:20" s="37" customFormat="1" ht="12" x14ac:dyDescent="0.2">
      <c r="A311" s="61" t="s">
        <v>222</v>
      </c>
      <c r="B311" s="61" t="s">
        <v>1</v>
      </c>
      <c r="C311" s="61" t="s">
        <v>194</v>
      </c>
      <c r="D311" s="61" t="s">
        <v>368</v>
      </c>
      <c r="E311" s="61" t="s">
        <v>149</v>
      </c>
      <c r="F311" s="61" t="s">
        <v>194</v>
      </c>
      <c r="G311" s="29">
        <v>1</v>
      </c>
      <c r="H311" s="63"/>
      <c r="I311" s="29">
        <v>0</v>
      </c>
      <c r="J311" s="63"/>
      <c r="K311" s="29">
        <v>0</v>
      </c>
      <c r="L311" s="63"/>
      <c r="M311" s="52" t="e">
        <f t="shared" si="16"/>
        <v>#DIV/0!</v>
      </c>
      <c r="N311" s="52" t="e">
        <f t="shared" si="17"/>
        <v>#DIV/0!</v>
      </c>
      <c r="O311" s="29">
        <v>15000</v>
      </c>
      <c r="P311" s="63"/>
      <c r="Q311" s="29">
        <v>2373</v>
      </c>
      <c r="R311" s="63"/>
      <c r="S311" s="50">
        <f t="shared" si="18"/>
        <v>0.15820000000000001</v>
      </c>
      <c r="T311" s="50" t="e">
        <f t="shared" si="19"/>
        <v>#DIV/0!</v>
      </c>
    </row>
    <row r="312" spans="1:20" s="37" customFormat="1" ht="12" x14ac:dyDescent="0.2">
      <c r="A312" s="61" t="s">
        <v>222</v>
      </c>
      <c r="B312" s="61" t="s">
        <v>1</v>
      </c>
      <c r="C312" s="61" t="s">
        <v>194</v>
      </c>
      <c r="D312" s="61" t="s">
        <v>229</v>
      </c>
      <c r="E312" s="61" t="s">
        <v>8</v>
      </c>
      <c r="F312" s="61" t="s">
        <v>194</v>
      </c>
      <c r="G312" s="29">
        <v>4</v>
      </c>
      <c r="H312" s="63"/>
      <c r="I312" s="29">
        <v>752</v>
      </c>
      <c r="J312" s="63"/>
      <c r="K312" s="29">
        <v>350</v>
      </c>
      <c r="L312" s="63"/>
      <c r="M312" s="52">
        <f t="shared" si="16"/>
        <v>0.46542553191489361</v>
      </c>
      <c r="N312" s="52" t="e">
        <f t="shared" si="17"/>
        <v>#DIV/0!</v>
      </c>
      <c r="O312" s="29">
        <v>0</v>
      </c>
      <c r="P312" s="63"/>
      <c r="Q312" s="29">
        <v>0</v>
      </c>
      <c r="R312" s="63"/>
      <c r="S312" s="50" t="e">
        <f t="shared" si="18"/>
        <v>#DIV/0!</v>
      </c>
      <c r="T312" s="50" t="e">
        <f t="shared" si="19"/>
        <v>#DIV/0!</v>
      </c>
    </row>
    <row r="313" spans="1:20" s="37" customFormat="1" ht="12" x14ac:dyDescent="0.2">
      <c r="A313" s="61" t="s">
        <v>222</v>
      </c>
      <c r="B313" s="61" t="s">
        <v>1</v>
      </c>
      <c r="C313" s="61" t="s">
        <v>194</v>
      </c>
      <c r="D313" s="61" t="s">
        <v>300</v>
      </c>
      <c r="E313" s="61" t="s">
        <v>79</v>
      </c>
      <c r="F313" s="61" t="s">
        <v>194</v>
      </c>
      <c r="G313" s="29">
        <v>269</v>
      </c>
      <c r="H313" s="29">
        <v>9</v>
      </c>
      <c r="I313" s="29">
        <v>49290</v>
      </c>
      <c r="J313" s="29">
        <v>1674</v>
      </c>
      <c r="K313" s="29">
        <v>41051</v>
      </c>
      <c r="L313" s="29">
        <v>1516</v>
      </c>
      <c r="M313" s="52">
        <f t="shared" si="16"/>
        <v>0.83284641915195778</v>
      </c>
      <c r="N313" s="52">
        <f t="shared" si="17"/>
        <v>0.90561529271206687</v>
      </c>
      <c r="O313" s="29">
        <v>1481788</v>
      </c>
      <c r="P313" s="29">
        <v>70700</v>
      </c>
      <c r="Q313" s="29">
        <v>576395</v>
      </c>
      <c r="R313" s="29">
        <v>27745</v>
      </c>
      <c r="S313" s="50">
        <f t="shared" si="18"/>
        <v>0.38898614376685464</v>
      </c>
      <c r="T313" s="50">
        <f t="shared" si="19"/>
        <v>0.39243281471004243</v>
      </c>
    </row>
    <row r="314" spans="1:20" s="37" customFormat="1" ht="12" x14ac:dyDescent="0.2">
      <c r="A314" s="61" t="s">
        <v>300</v>
      </c>
      <c r="B314" s="61" t="s">
        <v>79</v>
      </c>
      <c r="C314" s="61" t="s">
        <v>194</v>
      </c>
      <c r="D314" s="61" t="s">
        <v>222</v>
      </c>
      <c r="E314" s="61" t="s">
        <v>1</v>
      </c>
      <c r="F314" s="61" t="s">
        <v>194</v>
      </c>
      <c r="G314" s="29">
        <v>267</v>
      </c>
      <c r="H314" s="29">
        <v>9</v>
      </c>
      <c r="I314" s="29">
        <v>49594</v>
      </c>
      <c r="J314" s="29">
        <v>1674</v>
      </c>
      <c r="K314" s="29">
        <v>40105</v>
      </c>
      <c r="L314" s="29">
        <v>1551</v>
      </c>
      <c r="M314" s="52">
        <f t="shared" si="16"/>
        <v>0.80866637093196758</v>
      </c>
      <c r="N314" s="52">
        <f t="shared" si="17"/>
        <v>0.92652329749103945</v>
      </c>
      <c r="O314" s="29">
        <v>1274278</v>
      </c>
      <c r="P314" s="29">
        <v>70000</v>
      </c>
      <c r="Q314" s="29">
        <v>93340</v>
      </c>
      <c r="R314" s="29">
        <v>5711</v>
      </c>
      <c r="S314" s="50">
        <f t="shared" si="18"/>
        <v>7.3249322361368552E-2</v>
      </c>
      <c r="T314" s="50">
        <f t="shared" si="19"/>
        <v>8.1585714285714289E-2</v>
      </c>
    </row>
    <row r="315" spans="1:20" s="37" customFormat="1" ht="12" x14ac:dyDescent="0.2">
      <c r="A315" s="61" t="s">
        <v>300</v>
      </c>
      <c r="B315" s="61" t="s">
        <v>79</v>
      </c>
      <c r="C315" s="61" t="s">
        <v>194</v>
      </c>
      <c r="D315" s="61" t="s">
        <v>380</v>
      </c>
      <c r="E315" s="61" t="s">
        <v>160</v>
      </c>
      <c r="F315" s="61" t="s">
        <v>194</v>
      </c>
      <c r="G315" s="29">
        <v>908</v>
      </c>
      <c r="H315" s="29">
        <v>90</v>
      </c>
      <c r="I315" s="29">
        <v>28131</v>
      </c>
      <c r="J315" s="29">
        <v>3870</v>
      </c>
      <c r="K315" s="29">
        <v>23698</v>
      </c>
      <c r="L315" s="29">
        <v>3574</v>
      </c>
      <c r="M315" s="52">
        <f t="shared" si="16"/>
        <v>0.84241584017631799</v>
      </c>
      <c r="N315" s="52">
        <f t="shared" si="17"/>
        <v>0.92351421188630489</v>
      </c>
      <c r="O315" s="29">
        <v>968550</v>
      </c>
      <c r="P315" s="29">
        <v>135000</v>
      </c>
      <c r="Q315" s="29">
        <v>5193</v>
      </c>
      <c r="R315" s="29">
        <v>1051</v>
      </c>
      <c r="S315" s="50">
        <f t="shared" si="18"/>
        <v>5.3616230447576275E-3</v>
      </c>
      <c r="T315" s="50">
        <f t="shared" si="19"/>
        <v>7.7851851851851849E-3</v>
      </c>
    </row>
    <row r="316" spans="1:20" s="37" customFormat="1" ht="12" x14ac:dyDescent="0.2">
      <c r="A316" s="61" t="s">
        <v>300</v>
      </c>
      <c r="B316" s="61" t="s">
        <v>79</v>
      </c>
      <c r="C316" s="61" t="s">
        <v>194</v>
      </c>
      <c r="D316" s="61" t="s">
        <v>224</v>
      </c>
      <c r="E316" s="61" t="s">
        <v>3</v>
      </c>
      <c r="F316" s="61" t="s">
        <v>194</v>
      </c>
      <c r="G316" s="29">
        <v>4221</v>
      </c>
      <c r="H316" s="29">
        <v>289</v>
      </c>
      <c r="I316" s="29">
        <v>737044</v>
      </c>
      <c r="J316" s="29">
        <v>50128</v>
      </c>
      <c r="K316" s="29">
        <v>621707</v>
      </c>
      <c r="L316" s="29">
        <v>47882</v>
      </c>
      <c r="M316" s="52">
        <f t="shared" si="16"/>
        <v>0.84351409142466394</v>
      </c>
      <c r="N316" s="52">
        <f t="shared" si="17"/>
        <v>0.95519470156399622</v>
      </c>
      <c r="O316" s="29">
        <v>34537006</v>
      </c>
      <c r="P316" s="29">
        <v>2292328</v>
      </c>
      <c r="Q316" s="29">
        <v>1430013</v>
      </c>
      <c r="R316" s="29">
        <v>87175</v>
      </c>
      <c r="S316" s="50">
        <f t="shared" si="18"/>
        <v>4.1405239353984533E-2</v>
      </c>
      <c r="T316" s="50">
        <f t="shared" si="19"/>
        <v>3.8029025514673291E-2</v>
      </c>
    </row>
    <row r="317" spans="1:20" s="37" customFormat="1" ht="12" x14ac:dyDescent="0.2">
      <c r="A317" s="61" t="s">
        <v>300</v>
      </c>
      <c r="B317" s="61" t="s">
        <v>79</v>
      </c>
      <c r="C317" s="61" t="s">
        <v>194</v>
      </c>
      <c r="D317" s="61" t="s">
        <v>301</v>
      </c>
      <c r="E317" s="61" t="s">
        <v>80</v>
      </c>
      <c r="F317" s="61" t="s">
        <v>194</v>
      </c>
      <c r="G317" s="29">
        <v>56</v>
      </c>
      <c r="H317" s="63"/>
      <c r="I317" s="29">
        <v>10512</v>
      </c>
      <c r="J317" s="63"/>
      <c r="K317" s="29">
        <v>6910</v>
      </c>
      <c r="L317" s="63"/>
      <c r="M317" s="52">
        <f t="shared" si="16"/>
        <v>0.65734398782343983</v>
      </c>
      <c r="N317" s="52" t="e">
        <f t="shared" si="17"/>
        <v>#DIV/0!</v>
      </c>
      <c r="O317" s="29">
        <v>0</v>
      </c>
      <c r="P317" s="63"/>
      <c r="Q317" s="29">
        <v>0</v>
      </c>
      <c r="R317" s="63"/>
      <c r="S317" s="50" t="e">
        <f t="shared" si="18"/>
        <v>#DIV/0!</v>
      </c>
      <c r="T317" s="50" t="e">
        <f t="shared" si="19"/>
        <v>#DIV/0!</v>
      </c>
    </row>
    <row r="318" spans="1:20" s="37" customFormat="1" ht="12" x14ac:dyDescent="0.2">
      <c r="A318" s="61" t="s">
        <v>300</v>
      </c>
      <c r="B318" s="61" t="s">
        <v>79</v>
      </c>
      <c r="C318" s="61" t="s">
        <v>194</v>
      </c>
      <c r="D318" s="61" t="s">
        <v>229</v>
      </c>
      <c r="E318" s="61" t="s">
        <v>8</v>
      </c>
      <c r="F318" s="61" t="s">
        <v>194</v>
      </c>
      <c r="G318" s="29">
        <v>300</v>
      </c>
      <c r="H318" s="29">
        <v>8</v>
      </c>
      <c r="I318" s="29">
        <v>56344</v>
      </c>
      <c r="J318" s="29">
        <v>1504</v>
      </c>
      <c r="K318" s="29">
        <v>46649</v>
      </c>
      <c r="L318" s="29">
        <v>1465</v>
      </c>
      <c r="M318" s="52">
        <f t="shared" si="16"/>
        <v>0.82793198920914379</v>
      </c>
      <c r="N318" s="52">
        <f t="shared" si="17"/>
        <v>0.97406914893617025</v>
      </c>
      <c r="O318" s="29">
        <v>0</v>
      </c>
      <c r="P318" s="29">
        <v>0</v>
      </c>
      <c r="Q318" s="29">
        <v>0</v>
      </c>
      <c r="R318" s="29">
        <v>0</v>
      </c>
      <c r="S318" s="50" t="e">
        <f t="shared" si="18"/>
        <v>#DIV/0!</v>
      </c>
      <c r="T318" s="50" t="e">
        <f t="shared" si="19"/>
        <v>#DIV/0!</v>
      </c>
    </row>
    <row r="319" spans="1:20" s="37" customFormat="1" ht="12" x14ac:dyDescent="0.2">
      <c r="A319" s="61" t="s">
        <v>300</v>
      </c>
      <c r="B319" s="61" t="s">
        <v>79</v>
      </c>
      <c r="C319" s="61" t="s">
        <v>194</v>
      </c>
      <c r="D319" s="61" t="s">
        <v>227</v>
      </c>
      <c r="E319" s="61" t="s">
        <v>6</v>
      </c>
      <c r="F319" s="61" t="s">
        <v>194</v>
      </c>
      <c r="G319" s="29">
        <v>897</v>
      </c>
      <c r="H319" s="29">
        <v>52</v>
      </c>
      <c r="I319" s="29">
        <v>153754</v>
      </c>
      <c r="J319" s="29">
        <v>8750</v>
      </c>
      <c r="K319" s="29">
        <v>120653</v>
      </c>
      <c r="L319" s="29">
        <v>8134</v>
      </c>
      <c r="M319" s="52">
        <f t="shared" si="16"/>
        <v>0.78471454401186314</v>
      </c>
      <c r="N319" s="52">
        <f t="shared" si="17"/>
        <v>0.92959999999999998</v>
      </c>
      <c r="O319" s="29">
        <v>12114037</v>
      </c>
      <c r="P319" s="29">
        <v>871457</v>
      </c>
      <c r="Q319" s="29">
        <v>138916</v>
      </c>
      <c r="R319" s="29">
        <v>10295</v>
      </c>
      <c r="S319" s="50">
        <f t="shared" si="18"/>
        <v>1.1467358073943475E-2</v>
      </c>
      <c r="T319" s="50">
        <f t="shared" si="19"/>
        <v>1.1813549033400386E-2</v>
      </c>
    </row>
    <row r="320" spans="1:20" s="37" customFormat="1" ht="12" x14ac:dyDescent="0.2">
      <c r="A320" s="61" t="s">
        <v>300</v>
      </c>
      <c r="B320" s="61" t="s">
        <v>79</v>
      </c>
      <c r="C320" s="61" t="s">
        <v>194</v>
      </c>
      <c r="D320" s="61" t="s">
        <v>366</v>
      </c>
      <c r="E320" s="61" t="s">
        <v>147</v>
      </c>
      <c r="F320" s="61" t="s">
        <v>194</v>
      </c>
      <c r="G320" s="29">
        <v>1</v>
      </c>
      <c r="H320" s="63"/>
      <c r="I320" s="29">
        <v>140</v>
      </c>
      <c r="J320" s="63"/>
      <c r="K320" s="29">
        <v>140</v>
      </c>
      <c r="L320" s="63"/>
      <c r="M320" s="52">
        <f t="shared" si="16"/>
        <v>1</v>
      </c>
      <c r="N320" s="52" t="e">
        <f t="shared" si="17"/>
        <v>#DIV/0!</v>
      </c>
      <c r="O320" s="29">
        <v>17000</v>
      </c>
      <c r="P320" s="63"/>
      <c r="Q320" s="29">
        <v>66</v>
      </c>
      <c r="R320" s="63"/>
      <c r="S320" s="50">
        <f t="shared" si="18"/>
        <v>3.8823529411764705E-3</v>
      </c>
      <c r="T320" s="50" t="e">
        <f t="shared" si="19"/>
        <v>#DIV/0!</v>
      </c>
    </row>
    <row r="321" spans="1:20" s="37" customFormat="1" ht="12" x14ac:dyDescent="0.2">
      <c r="A321" s="61" t="s">
        <v>300</v>
      </c>
      <c r="B321" s="61" t="s">
        <v>79</v>
      </c>
      <c r="C321" s="61" t="s">
        <v>194</v>
      </c>
      <c r="D321" s="61" t="s">
        <v>298</v>
      </c>
      <c r="E321" s="61" t="s">
        <v>77</v>
      </c>
      <c r="F321" s="61" t="s">
        <v>194</v>
      </c>
      <c r="G321" s="29">
        <v>45</v>
      </c>
      <c r="H321" s="63"/>
      <c r="I321" s="29">
        <v>8452</v>
      </c>
      <c r="J321" s="63"/>
      <c r="K321" s="29">
        <v>4902</v>
      </c>
      <c r="L321" s="63"/>
      <c r="M321" s="52">
        <f t="shared" si="16"/>
        <v>0.57998106956933271</v>
      </c>
      <c r="N321" s="52" t="e">
        <f t="shared" si="17"/>
        <v>#DIV/0!</v>
      </c>
      <c r="O321" s="29">
        <v>0</v>
      </c>
      <c r="P321" s="63"/>
      <c r="Q321" s="29">
        <v>0</v>
      </c>
      <c r="R321" s="63"/>
      <c r="S321" s="50" t="e">
        <f t="shared" si="18"/>
        <v>#DIV/0!</v>
      </c>
      <c r="T321" s="50" t="e">
        <f t="shared" si="19"/>
        <v>#DIV/0!</v>
      </c>
    </row>
    <row r="322" spans="1:20" s="37" customFormat="1" ht="12" x14ac:dyDescent="0.2">
      <c r="A322" s="61" t="s">
        <v>300</v>
      </c>
      <c r="B322" s="61" t="s">
        <v>79</v>
      </c>
      <c r="C322" s="61" t="s">
        <v>194</v>
      </c>
      <c r="D322" s="61" t="s">
        <v>226</v>
      </c>
      <c r="E322" s="61" t="s">
        <v>5</v>
      </c>
      <c r="F322" s="61" t="s">
        <v>194</v>
      </c>
      <c r="G322" s="29">
        <v>1430</v>
      </c>
      <c r="H322" s="29">
        <v>86</v>
      </c>
      <c r="I322" s="29">
        <v>254366</v>
      </c>
      <c r="J322" s="29">
        <v>15206</v>
      </c>
      <c r="K322" s="29">
        <v>209529</v>
      </c>
      <c r="L322" s="29">
        <v>14266</v>
      </c>
      <c r="M322" s="52">
        <f t="shared" si="16"/>
        <v>0.82373037276994565</v>
      </c>
      <c r="N322" s="52">
        <f t="shared" si="17"/>
        <v>0.93818229646192297</v>
      </c>
      <c r="O322" s="29">
        <v>12298819</v>
      </c>
      <c r="P322" s="29">
        <v>832148</v>
      </c>
      <c r="Q322" s="29">
        <v>174775</v>
      </c>
      <c r="R322" s="29">
        <v>4014</v>
      </c>
      <c r="S322" s="50">
        <f t="shared" si="18"/>
        <v>1.4210714053113555E-2</v>
      </c>
      <c r="T322" s="50">
        <f t="shared" si="19"/>
        <v>4.8236611756562534E-3</v>
      </c>
    </row>
    <row r="323" spans="1:20" s="37" customFormat="1" ht="12" x14ac:dyDescent="0.2">
      <c r="A323" s="61" t="s">
        <v>300</v>
      </c>
      <c r="B323" s="61" t="s">
        <v>79</v>
      </c>
      <c r="C323" s="61" t="s">
        <v>194</v>
      </c>
      <c r="D323" s="61" t="s">
        <v>228</v>
      </c>
      <c r="E323" s="61" t="s">
        <v>7</v>
      </c>
      <c r="F323" s="61" t="s">
        <v>194</v>
      </c>
      <c r="G323" s="29">
        <v>2150</v>
      </c>
      <c r="H323" s="29">
        <v>140</v>
      </c>
      <c r="I323" s="29">
        <v>386120</v>
      </c>
      <c r="J323" s="29">
        <v>24896</v>
      </c>
      <c r="K323" s="29">
        <v>319051</v>
      </c>
      <c r="L323" s="29">
        <v>23823</v>
      </c>
      <c r="M323" s="52">
        <f t="shared" si="16"/>
        <v>0.8263001139542111</v>
      </c>
      <c r="N323" s="52">
        <f t="shared" si="17"/>
        <v>0.95690070694087404</v>
      </c>
      <c r="O323" s="29">
        <v>15078581</v>
      </c>
      <c r="P323" s="29">
        <v>1131197</v>
      </c>
      <c r="Q323" s="29">
        <v>201925</v>
      </c>
      <c r="R323" s="29">
        <v>13591</v>
      </c>
      <c r="S323" s="50">
        <f t="shared" si="18"/>
        <v>1.3391512105814201E-2</v>
      </c>
      <c r="T323" s="50">
        <f t="shared" si="19"/>
        <v>1.201470654536743E-2</v>
      </c>
    </row>
    <row r="324" spans="1:20" s="37" customFormat="1" ht="12" x14ac:dyDescent="0.2">
      <c r="A324" s="61" t="s">
        <v>355</v>
      </c>
      <c r="B324" s="61" t="s">
        <v>136</v>
      </c>
      <c r="C324" s="61" t="s">
        <v>194</v>
      </c>
      <c r="D324" s="61" t="s">
        <v>354</v>
      </c>
      <c r="E324" s="61" t="s">
        <v>135</v>
      </c>
      <c r="F324" s="61" t="s">
        <v>194</v>
      </c>
      <c r="G324" s="29">
        <v>37</v>
      </c>
      <c r="H324" s="29">
        <v>2</v>
      </c>
      <c r="I324" s="29">
        <v>493</v>
      </c>
      <c r="J324" s="29">
        <v>18</v>
      </c>
      <c r="K324" s="29">
        <v>191</v>
      </c>
      <c r="L324" s="29">
        <v>10</v>
      </c>
      <c r="M324" s="52">
        <f t="shared" si="16"/>
        <v>0.38742393509127787</v>
      </c>
      <c r="N324" s="52">
        <f t="shared" si="17"/>
        <v>0.55555555555555558</v>
      </c>
      <c r="O324" s="29">
        <v>92515</v>
      </c>
      <c r="P324" s="29">
        <v>2690</v>
      </c>
      <c r="Q324" s="29">
        <v>32910</v>
      </c>
      <c r="R324" s="29">
        <v>680</v>
      </c>
      <c r="S324" s="50">
        <f t="shared" si="18"/>
        <v>0.35572609847051828</v>
      </c>
      <c r="T324" s="50">
        <f t="shared" si="19"/>
        <v>0.25278810408921931</v>
      </c>
    </row>
    <row r="325" spans="1:20" s="37" customFormat="1" ht="12" x14ac:dyDescent="0.2">
      <c r="A325" s="61" t="s">
        <v>355</v>
      </c>
      <c r="B325" s="61" t="s">
        <v>136</v>
      </c>
      <c r="C325" s="61" t="s">
        <v>194</v>
      </c>
      <c r="D325" s="61" t="s">
        <v>349</v>
      </c>
      <c r="E325" s="61" t="s">
        <v>130</v>
      </c>
      <c r="F325" s="61" t="s">
        <v>194</v>
      </c>
      <c r="G325" s="29">
        <v>8</v>
      </c>
      <c r="H325" s="63"/>
      <c r="I325" s="29">
        <v>152</v>
      </c>
      <c r="J325" s="63"/>
      <c r="K325" s="29">
        <v>30</v>
      </c>
      <c r="L325" s="63"/>
      <c r="M325" s="52">
        <f t="shared" si="16"/>
        <v>0.19736842105263158</v>
      </c>
      <c r="N325" s="52" t="e">
        <f t="shared" si="17"/>
        <v>#DIV/0!</v>
      </c>
      <c r="O325" s="29">
        <v>32000</v>
      </c>
      <c r="P325" s="63"/>
      <c r="Q325" s="29">
        <v>1385</v>
      </c>
      <c r="R325" s="63"/>
      <c r="S325" s="50">
        <f t="shared" si="18"/>
        <v>4.328125E-2</v>
      </c>
      <c r="T325" s="50" t="e">
        <f t="shared" si="19"/>
        <v>#DIV/0!</v>
      </c>
    </row>
    <row r="326" spans="1:20" s="37" customFormat="1" ht="12" x14ac:dyDescent="0.2">
      <c r="A326" s="61" t="s">
        <v>355</v>
      </c>
      <c r="B326" s="61" t="s">
        <v>136</v>
      </c>
      <c r="C326" s="61" t="s">
        <v>194</v>
      </c>
      <c r="D326" s="61" t="s">
        <v>348</v>
      </c>
      <c r="E326" s="61" t="s">
        <v>129</v>
      </c>
      <c r="F326" s="61" t="s">
        <v>194</v>
      </c>
      <c r="G326" s="29">
        <v>6</v>
      </c>
      <c r="H326" s="29">
        <v>1</v>
      </c>
      <c r="I326" s="29">
        <v>54</v>
      </c>
      <c r="J326" s="29">
        <v>9</v>
      </c>
      <c r="K326" s="29">
        <v>25</v>
      </c>
      <c r="L326" s="29">
        <v>3</v>
      </c>
      <c r="M326" s="52">
        <f t="shared" si="16"/>
        <v>0.46296296296296297</v>
      </c>
      <c r="N326" s="52">
        <f t="shared" si="17"/>
        <v>0.33333333333333331</v>
      </c>
      <c r="O326" s="29">
        <v>8070</v>
      </c>
      <c r="P326" s="29">
        <v>1345</v>
      </c>
      <c r="Q326" s="29">
        <v>350</v>
      </c>
      <c r="R326" s="29">
        <v>170</v>
      </c>
      <c r="S326" s="50">
        <f t="shared" si="18"/>
        <v>4.3370508054522923E-2</v>
      </c>
      <c r="T326" s="50">
        <f t="shared" si="19"/>
        <v>0.12639405204460966</v>
      </c>
    </row>
    <row r="327" spans="1:20" s="37" customFormat="1" ht="12" x14ac:dyDescent="0.2">
      <c r="A327" s="61" t="s">
        <v>355</v>
      </c>
      <c r="B327" s="61" t="s">
        <v>136</v>
      </c>
      <c r="C327" s="61" t="s">
        <v>194</v>
      </c>
      <c r="D327" s="61" t="s">
        <v>314</v>
      </c>
      <c r="E327" s="61" t="s">
        <v>126</v>
      </c>
      <c r="F327" s="61" t="s">
        <v>194</v>
      </c>
      <c r="G327" s="29">
        <v>12</v>
      </c>
      <c r="H327" s="63"/>
      <c r="I327" s="29">
        <v>228</v>
      </c>
      <c r="J327" s="63"/>
      <c r="K327" s="29">
        <v>151</v>
      </c>
      <c r="L327" s="63"/>
      <c r="M327" s="52">
        <f t="shared" si="16"/>
        <v>0.66228070175438591</v>
      </c>
      <c r="N327" s="52" t="e">
        <f t="shared" si="17"/>
        <v>#DIV/0!</v>
      </c>
      <c r="O327" s="29">
        <v>48000</v>
      </c>
      <c r="P327" s="63"/>
      <c r="Q327" s="29">
        <v>16880</v>
      </c>
      <c r="R327" s="63"/>
      <c r="S327" s="50">
        <f t="shared" si="18"/>
        <v>0.35166666666666668</v>
      </c>
      <c r="T327" s="50" t="e">
        <f t="shared" si="19"/>
        <v>#DIV/0!</v>
      </c>
    </row>
    <row r="328" spans="1:20" s="37" customFormat="1" ht="12" x14ac:dyDescent="0.2">
      <c r="A328" s="61" t="s">
        <v>386</v>
      </c>
      <c r="B328" s="61" t="s">
        <v>70</v>
      </c>
      <c r="C328" s="61" t="s">
        <v>194</v>
      </c>
      <c r="D328" s="61" t="s">
        <v>354</v>
      </c>
      <c r="E328" s="61" t="s">
        <v>135</v>
      </c>
      <c r="F328" s="61" t="s">
        <v>194</v>
      </c>
      <c r="G328" s="29">
        <v>1</v>
      </c>
      <c r="H328" s="63"/>
      <c r="I328" s="29">
        <v>9</v>
      </c>
      <c r="J328" s="63"/>
      <c r="K328" s="29">
        <v>6</v>
      </c>
      <c r="L328" s="63"/>
      <c r="M328" s="52">
        <f t="shared" si="16"/>
        <v>0.66666666666666663</v>
      </c>
      <c r="N328" s="52" t="e">
        <f t="shared" si="17"/>
        <v>#DIV/0!</v>
      </c>
      <c r="O328" s="29">
        <v>1345</v>
      </c>
      <c r="P328" s="63"/>
      <c r="Q328" s="29">
        <v>205</v>
      </c>
      <c r="R328" s="63"/>
      <c r="S328" s="50">
        <f t="shared" si="18"/>
        <v>0.15241635687732341</v>
      </c>
      <c r="T328" s="50" t="e">
        <f t="shared" si="19"/>
        <v>#DIV/0!</v>
      </c>
    </row>
    <row r="329" spans="1:20" s="37" customFormat="1" ht="12" x14ac:dyDescent="0.2">
      <c r="A329" s="61" t="s">
        <v>386</v>
      </c>
      <c r="B329" s="61" t="s">
        <v>70</v>
      </c>
      <c r="C329" s="61" t="s">
        <v>194</v>
      </c>
      <c r="D329" s="61" t="s">
        <v>290</v>
      </c>
      <c r="E329" s="61" t="s">
        <v>70</v>
      </c>
      <c r="F329" s="61" t="s">
        <v>194</v>
      </c>
      <c r="G329" s="29">
        <v>40</v>
      </c>
      <c r="H329" s="29">
        <v>2</v>
      </c>
      <c r="I329" s="29">
        <v>600</v>
      </c>
      <c r="J329" s="29">
        <v>33</v>
      </c>
      <c r="K329" s="29">
        <v>466</v>
      </c>
      <c r="L329" s="29">
        <v>29</v>
      </c>
      <c r="M329" s="52">
        <f t="shared" si="16"/>
        <v>0.77666666666666662</v>
      </c>
      <c r="N329" s="52">
        <f t="shared" si="17"/>
        <v>0.87878787878787878</v>
      </c>
      <c r="O329" s="29">
        <v>45375</v>
      </c>
      <c r="P329" s="29">
        <v>1600</v>
      </c>
      <c r="Q329" s="29">
        <v>3730</v>
      </c>
      <c r="R329" s="29">
        <v>0</v>
      </c>
      <c r="S329" s="50">
        <f t="shared" si="18"/>
        <v>8.2203856749311299E-2</v>
      </c>
      <c r="T329" s="50">
        <f t="shared" si="19"/>
        <v>0</v>
      </c>
    </row>
    <row r="330" spans="1:20" s="37" customFormat="1" ht="12" x14ac:dyDescent="0.2">
      <c r="A330" s="61" t="s">
        <v>386</v>
      </c>
      <c r="B330" s="61" t="s">
        <v>70</v>
      </c>
      <c r="C330" s="61" t="s">
        <v>194</v>
      </c>
      <c r="D330" s="61" t="s">
        <v>348</v>
      </c>
      <c r="E330" s="61" t="s">
        <v>129</v>
      </c>
      <c r="F330" s="61" t="s">
        <v>194</v>
      </c>
      <c r="G330" s="29">
        <v>1</v>
      </c>
      <c r="H330" s="63"/>
      <c r="I330" s="29">
        <v>9</v>
      </c>
      <c r="J330" s="63"/>
      <c r="K330" s="29">
        <v>3</v>
      </c>
      <c r="L330" s="63"/>
      <c r="M330" s="52">
        <f t="shared" ref="M330:M393" si="20">K330/I330</f>
        <v>0.33333333333333331</v>
      </c>
      <c r="N330" s="52" t="e">
        <f t="shared" ref="N330:N393" si="21">L330/J330</f>
        <v>#DIV/0!</v>
      </c>
      <c r="O330" s="29">
        <v>1345</v>
      </c>
      <c r="P330" s="63"/>
      <c r="Q330" s="29">
        <v>170</v>
      </c>
      <c r="R330" s="63"/>
      <c r="S330" s="50">
        <f t="shared" ref="S330:S393" si="22">Q330/O330</f>
        <v>0.12639405204460966</v>
      </c>
      <c r="T330" s="50" t="e">
        <f t="shared" ref="T330:T393" si="23">R330/P330</f>
        <v>#DIV/0!</v>
      </c>
    </row>
    <row r="331" spans="1:20" s="37" customFormat="1" ht="12" x14ac:dyDescent="0.2">
      <c r="A331" s="61" t="s">
        <v>343</v>
      </c>
      <c r="B331" s="61" t="s">
        <v>123</v>
      </c>
      <c r="C331" s="61" t="s">
        <v>194</v>
      </c>
      <c r="D331" s="61" t="s">
        <v>344</v>
      </c>
      <c r="E331" s="61" t="s">
        <v>124</v>
      </c>
      <c r="F331" s="61" t="s">
        <v>194</v>
      </c>
      <c r="G331" s="29">
        <v>69</v>
      </c>
      <c r="H331" s="29">
        <v>4</v>
      </c>
      <c r="I331" s="29">
        <v>801</v>
      </c>
      <c r="J331" s="29">
        <v>36</v>
      </c>
      <c r="K331" s="29">
        <v>421</v>
      </c>
      <c r="L331" s="29">
        <v>24</v>
      </c>
      <c r="M331" s="52">
        <f t="shared" si="20"/>
        <v>0.52559300873907611</v>
      </c>
      <c r="N331" s="52">
        <f t="shared" si="21"/>
        <v>0.66666666666666663</v>
      </c>
      <c r="O331" s="29">
        <v>141315</v>
      </c>
      <c r="P331" s="29">
        <v>5380</v>
      </c>
      <c r="Q331" s="29">
        <v>27870</v>
      </c>
      <c r="R331" s="29">
        <v>1135</v>
      </c>
      <c r="S331" s="50">
        <f t="shared" si="22"/>
        <v>0.19721897887697695</v>
      </c>
      <c r="T331" s="50">
        <f t="shared" si="23"/>
        <v>0.21096654275092938</v>
      </c>
    </row>
    <row r="332" spans="1:20" s="37" customFormat="1" ht="12" x14ac:dyDescent="0.2">
      <c r="A332" s="61" t="s">
        <v>343</v>
      </c>
      <c r="B332" s="61" t="s">
        <v>123</v>
      </c>
      <c r="C332" s="61" t="s">
        <v>194</v>
      </c>
      <c r="D332" s="61" t="s">
        <v>359</v>
      </c>
      <c r="E332" s="61" t="s">
        <v>140</v>
      </c>
      <c r="F332" s="61" t="s">
        <v>194</v>
      </c>
      <c r="G332" s="29">
        <v>1</v>
      </c>
      <c r="H332" s="63"/>
      <c r="I332" s="29">
        <v>9</v>
      </c>
      <c r="J332" s="63"/>
      <c r="K332" s="29">
        <v>2</v>
      </c>
      <c r="L332" s="63"/>
      <c r="M332" s="52">
        <f t="shared" si="20"/>
        <v>0.22222222222222221</v>
      </c>
      <c r="N332" s="52" t="e">
        <f t="shared" si="21"/>
        <v>#DIV/0!</v>
      </c>
      <c r="O332" s="29">
        <v>1345</v>
      </c>
      <c r="P332" s="63"/>
      <c r="Q332" s="29">
        <v>90</v>
      </c>
      <c r="R332" s="63"/>
      <c r="S332" s="50">
        <f t="shared" si="22"/>
        <v>6.6914498141263934E-2</v>
      </c>
      <c r="T332" s="50" t="e">
        <f t="shared" si="23"/>
        <v>#DIV/0!</v>
      </c>
    </row>
    <row r="333" spans="1:20" s="37" customFormat="1" ht="12" x14ac:dyDescent="0.2">
      <c r="A333" s="61" t="s">
        <v>354</v>
      </c>
      <c r="B333" s="61" t="s">
        <v>135</v>
      </c>
      <c r="C333" s="61" t="s">
        <v>194</v>
      </c>
      <c r="D333" s="61" t="s">
        <v>348</v>
      </c>
      <c r="E333" s="61" t="s">
        <v>129</v>
      </c>
      <c r="F333" s="61" t="s">
        <v>194</v>
      </c>
      <c r="G333" s="29">
        <v>42</v>
      </c>
      <c r="H333" s="29">
        <v>3</v>
      </c>
      <c r="I333" s="29">
        <v>378</v>
      </c>
      <c r="J333" s="29">
        <v>27</v>
      </c>
      <c r="K333" s="29">
        <v>165</v>
      </c>
      <c r="L333" s="29">
        <v>22</v>
      </c>
      <c r="M333" s="52">
        <f t="shared" si="20"/>
        <v>0.43650793650793651</v>
      </c>
      <c r="N333" s="52">
        <f t="shared" si="21"/>
        <v>0.81481481481481477</v>
      </c>
      <c r="O333" s="29">
        <v>56850</v>
      </c>
      <c r="P333" s="29">
        <v>4035</v>
      </c>
      <c r="Q333" s="29">
        <v>11365</v>
      </c>
      <c r="R333" s="29">
        <v>585</v>
      </c>
      <c r="S333" s="50">
        <f t="shared" si="22"/>
        <v>0.19991204925241865</v>
      </c>
      <c r="T333" s="50">
        <f t="shared" si="23"/>
        <v>0.1449814126394052</v>
      </c>
    </row>
    <row r="334" spans="1:20" s="37" customFormat="1" ht="12" x14ac:dyDescent="0.2">
      <c r="A334" s="61" t="s">
        <v>354</v>
      </c>
      <c r="B334" s="61" t="s">
        <v>135</v>
      </c>
      <c r="C334" s="61" t="s">
        <v>194</v>
      </c>
      <c r="D334" s="61" t="s">
        <v>290</v>
      </c>
      <c r="E334" s="61" t="s">
        <v>70</v>
      </c>
      <c r="F334" s="61" t="s">
        <v>194</v>
      </c>
      <c r="G334" s="29">
        <v>102</v>
      </c>
      <c r="H334" s="29">
        <v>9</v>
      </c>
      <c r="I334" s="29">
        <v>1396</v>
      </c>
      <c r="J334" s="29">
        <v>101</v>
      </c>
      <c r="K334" s="29">
        <v>1220</v>
      </c>
      <c r="L334" s="29">
        <v>100</v>
      </c>
      <c r="M334" s="52">
        <f t="shared" si="20"/>
        <v>0.87392550143266479</v>
      </c>
      <c r="N334" s="52">
        <f t="shared" si="21"/>
        <v>0.99009900990099009</v>
      </c>
      <c r="O334" s="29">
        <v>157760</v>
      </c>
      <c r="P334" s="29">
        <v>11015</v>
      </c>
      <c r="Q334" s="29">
        <v>18178</v>
      </c>
      <c r="R334" s="29">
        <v>1935</v>
      </c>
      <c r="S334" s="50">
        <f t="shared" si="22"/>
        <v>0.11522565922920892</v>
      </c>
      <c r="T334" s="50">
        <f t="shared" si="23"/>
        <v>0.17566954153427145</v>
      </c>
    </row>
    <row r="335" spans="1:20" s="37" customFormat="1" ht="12" x14ac:dyDescent="0.2">
      <c r="A335" s="61" t="s">
        <v>354</v>
      </c>
      <c r="B335" s="61" t="s">
        <v>135</v>
      </c>
      <c r="C335" s="61" t="s">
        <v>194</v>
      </c>
      <c r="D335" s="61" t="s">
        <v>355</v>
      </c>
      <c r="E335" s="61" t="s">
        <v>136</v>
      </c>
      <c r="F335" s="61" t="s">
        <v>194</v>
      </c>
      <c r="G335" s="29">
        <v>27</v>
      </c>
      <c r="H335" s="29">
        <v>1</v>
      </c>
      <c r="I335" s="29">
        <v>413</v>
      </c>
      <c r="J335" s="29">
        <v>9</v>
      </c>
      <c r="K335" s="29">
        <v>182</v>
      </c>
      <c r="L335" s="29">
        <v>9</v>
      </c>
      <c r="M335" s="52">
        <f t="shared" si="20"/>
        <v>0.44067796610169491</v>
      </c>
      <c r="N335" s="52">
        <f t="shared" si="21"/>
        <v>1</v>
      </c>
      <c r="O335" s="29">
        <v>81450</v>
      </c>
      <c r="P335" s="29">
        <v>1345</v>
      </c>
      <c r="Q335" s="29">
        <v>53110</v>
      </c>
      <c r="R335" s="29">
        <v>135</v>
      </c>
      <c r="S335" s="50">
        <f t="shared" si="22"/>
        <v>0.65205647636586861</v>
      </c>
      <c r="T335" s="50">
        <f t="shared" si="23"/>
        <v>0.10037174721189591</v>
      </c>
    </row>
    <row r="336" spans="1:20" s="37" customFormat="1" ht="12" x14ac:dyDescent="0.2">
      <c r="A336" s="61" t="s">
        <v>354</v>
      </c>
      <c r="B336" s="61" t="s">
        <v>135</v>
      </c>
      <c r="C336" s="61" t="s">
        <v>194</v>
      </c>
      <c r="D336" s="61" t="s">
        <v>314</v>
      </c>
      <c r="E336" s="61" t="s">
        <v>126</v>
      </c>
      <c r="F336" s="61" t="s">
        <v>194</v>
      </c>
      <c r="G336" s="29">
        <v>1</v>
      </c>
      <c r="H336" s="63"/>
      <c r="I336" s="29">
        <v>19</v>
      </c>
      <c r="J336" s="63"/>
      <c r="K336" s="29">
        <v>18</v>
      </c>
      <c r="L336" s="63"/>
      <c r="M336" s="52">
        <f t="shared" si="20"/>
        <v>0.94736842105263153</v>
      </c>
      <c r="N336" s="52" t="e">
        <f t="shared" si="21"/>
        <v>#DIV/0!</v>
      </c>
      <c r="O336" s="29">
        <v>4000</v>
      </c>
      <c r="P336" s="63"/>
      <c r="Q336" s="29">
        <v>1500</v>
      </c>
      <c r="R336" s="63"/>
      <c r="S336" s="50">
        <f t="shared" si="22"/>
        <v>0.375</v>
      </c>
      <c r="T336" s="50" t="e">
        <f t="shared" si="23"/>
        <v>#DIV/0!</v>
      </c>
    </row>
    <row r="337" spans="1:20" s="37" customFormat="1" ht="12" x14ac:dyDescent="0.2">
      <c r="A337" s="61" t="s">
        <v>354</v>
      </c>
      <c r="B337" s="61" t="s">
        <v>135</v>
      </c>
      <c r="C337" s="61" t="s">
        <v>194</v>
      </c>
      <c r="D337" s="61" t="s">
        <v>440</v>
      </c>
      <c r="E337" s="61" t="s">
        <v>439</v>
      </c>
      <c r="F337" s="61" t="s">
        <v>194</v>
      </c>
      <c r="G337" s="29">
        <v>1</v>
      </c>
      <c r="H337" s="63"/>
      <c r="I337" s="29">
        <v>9</v>
      </c>
      <c r="J337" s="63"/>
      <c r="K337" s="29">
        <v>6</v>
      </c>
      <c r="L337" s="63"/>
      <c r="M337" s="52">
        <f t="shared" si="20"/>
        <v>0.66666666666666663</v>
      </c>
      <c r="N337" s="52" t="e">
        <f t="shared" si="21"/>
        <v>#DIV/0!</v>
      </c>
      <c r="O337" s="29">
        <v>1345</v>
      </c>
      <c r="P337" s="63"/>
      <c r="Q337" s="29">
        <v>130</v>
      </c>
      <c r="R337" s="63"/>
      <c r="S337" s="50">
        <f t="shared" si="22"/>
        <v>9.6654275092936809E-2</v>
      </c>
      <c r="T337" s="50" t="e">
        <f t="shared" si="23"/>
        <v>#DIV/0!</v>
      </c>
    </row>
    <row r="338" spans="1:20" s="37" customFormat="1" ht="12" x14ac:dyDescent="0.2">
      <c r="A338" s="61" t="s">
        <v>354</v>
      </c>
      <c r="B338" s="61" t="s">
        <v>135</v>
      </c>
      <c r="C338" s="61" t="s">
        <v>194</v>
      </c>
      <c r="D338" s="61" t="s">
        <v>349</v>
      </c>
      <c r="E338" s="61" t="s">
        <v>130</v>
      </c>
      <c r="F338" s="61" t="s">
        <v>194</v>
      </c>
      <c r="G338" s="29">
        <v>3</v>
      </c>
      <c r="H338" s="63"/>
      <c r="I338" s="29">
        <v>27</v>
      </c>
      <c r="J338" s="63"/>
      <c r="K338" s="29">
        <v>11</v>
      </c>
      <c r="L338" s="63"/>
      <c r="M338" s="52">
        <f t="shared" si="20"/>
        <v>0.40740740740740738</v>
      </c>
      <c r="N338" s="52" t="e">
        <f t="shared" si="21"/>
        <v>#DIV/0!</v>
      </c>
      <c r="O338" s="29">
        <v>4035</v>
      </c>
      <c r="P338" s="63"/>
      <c r="Q338" s="29">
        <v>905</v>
      </c>
      <c r="R338" s="63"/>
      <c r="S338" s="50">
        <f t="shared" si="22"/>
        <v>0.22428748451053285</v>
      </c>
      <c r="T338" s="50" t="e">
        <f t="shared" si="23"/>
        <v>#DIV/0!</v>
      </c>
    </row>
    <row r="339" spans="1:20" s="37" customFormat="1" ht="12" x14ac:dyDescent="0.2">
      <c r="A339" s="61" t="s">
        <v>354</v>
      </c>
      <c r="B339" s="61" t="s">
        <v>135</v>
      </c>
      <c r="C339" s="61" t="s">
        <v>194</v>
      </c>
      <c r="D339" s="61" t="s">
        <v>386</v>
      </c>
      <c r="E339" s="61" t="s">
        <v>70</v>
      </c>
      <c r="F339" s="61" t="s">
        <v>194</v>
      </c>
      <c r="G339" s="29">
        <v>3</v>
      </c>
      <c r="H339" s="63"/>
      <c r="I339" s="29">
        <v>37</v>
      </c>
      <c r="J339" s="63"/>
      <c r="K339" s="29">
        <v>20</v>
      </c>
      <c r="L339" s="63"/>
      <c r="M339" s="52">
        <f t="shared" si="20"/>
        <v>0.54054054054054057</v>
      </c>
      <c r="N339" s="52" t="e">
        <f t="shared" si="21"/>
        <v>#DIV/0!</v>
      </c>
      <c r="O339" s="29">
        <v>6690</v>
      </c>
      <c r="P339" s="63"/>
      <c r="Q339" s="29">
        <v>505</v>
      </c>
      <c r="R339" s="63"/>
      <c r="S339" s="50">
        <f t="shared" si="22"/>
        <v>7.5485799701046338E-2</v>
      </c>
      <c r="T339" s="50" t="e">
        <f t="shared" si="23"/>
        <v>#DIV/0!</v>
      </c>
    </row>
    <row r="340" spans="1:20" s="37" customFormat="1" ht="12" x14ac:dyDescent="0.2">
      <c r="A340" s="61" t="s">
        <v>378</v>
      </c>
      <c r="B340" s="61" t="s">
        <v>140</v>
      </c>
      <c r="C340" s="61" t="s">
        <v>194</v>
      </c>
      <c r="D340" s="61" t="s">
        <v>224</v>
      </c>
      <c r="E340" s="61" t="s">
        <v>3</v>
      </c>
      <c r="F340" s="61" t="s">
        <v>194</v>
      </c>
      <c r="G340" s="29">
        <v>462</v>
      </c>
      <c r="H340" s="29">
        <v>50</v>
      </c>
      <c r="I340" s="29">
        <v>18748</v>
      </c>
      <c r="J340" s="29">
        <v>2188</v>
      </c>
      <c r="K340" s="29">
        <v>17542</v>
      </c>
      <c r="L340" s="29">
        <v>2040</v>
      </c>
      <c r="M340" s="52">
        <f t="shared" si="20"/>
        <v>0.93567313846810329</v>
      </c>
      <c r="N340" s="52">
        <f t="shared" si="21"/>
        <v>0.93235831809872027</v>
      </c>
      <c r="O340" s="29">
        <v>1734700</v>
      </c>
      <c r="P340" s="29">
        <v>128200</v>
      </c>
      <c r="Q340" s="29">
        <v>891276</v>
      </c>
      <c r="R340" s="29">
        <v>72757</v>
      </c>
      <c r="S340" s="50">
        <f t="shared" si="22"/>
        <v>0.51379258661440019</v>
      </c>
      <c r="T340" s="50">
        <f t="shared" si="23"/>
        <v>0.56752730109204363</v>
      </c>
    </row>
    <row r="341" spans="1:20" s="37" customFormat="1" ht="12" x14ac:dyDescent="0.2">
      <c r="A341" s="61" t="s">
        <v>378</v>
      </c>
      <c r="B341" s="61" t="s">
        <v>140</v>
      </c>
      <c r="C341" s="61" t="s">
        <v>194</v>
      </c>
      <c r="D341" s="61" t="s">
        <v>314</v>
      </c>
      <c r="E341" s="61" t="s">
        <v>126</v>
      </c>
      <c r="F341" s="61" t="s">
        <v>194</v>
      </c>
      <c r="G341" s="29">
        <v>139</v>
      </c>
      <c r="H341" s="29">
        <v>12</v>
      </c>
      <c r="I341" s="29">
        <v>8944</v>
      </c>
      <c r="J341" s="29">
        <v>840</v>
      </c>
      <c r="K341" s="29">
        <v>7081</v>
      </c>
      <c r="L341" s="29">
        <v>749</v>
      </c>
      <c r="M341" s="52">
        <f t="shared" si="20"/>
        <v>0.79170393559928443</v>
      </c>
      <c r="N341" s="52">
        <f t="shared" si="21"/>
        <v>0.89166666666666672</v>
      </c>
      <c r="O341" s="29">
        <v>251500</v>
      </c>
      <c r="P341" s="29">
        <v>24000</v>
      </c>
      <c r="Q341" s="29">
        <v>3514</v>
      </c>
      <c r="R341" s="29">
        <v>250</v>
      </c>
      <c r="S341" s="50">
        <f t="shared" si="22"/>
        <v>1.3972166998011928E-2</v>
      </c>
      <c r="T341" s="50">
        <f t="shared" si="23"/>
        <v>1.0416666666666666E-2</v>
      </c>
    </row>
    <row r="342" spans="1:20" s="37" customFormat="1" ht="12" x14ac:dyDescent="0.2">
      <c r="A342" s="61" t="s">
        <v>383</v>
      </c>
      <c r="B342" s="61" t="s">
        <v>163</v>
      </c>
      <c r="C342" s="61" t="s">
        <v>194</v>
      </c>
      <c r="D342" s="61" t="s">
        <v>224</v>
      </c>
      <c r="E342" s="61" t="s">
        <v>3</v>
      </c>
      <c r="F342" s="61" t="s">
        <v>194</v>
      </c>
      <c r="G342" s="29">
        <v>206</v>
      </c>
      <c r="H342" s="29">
        <v>21</v>
      </c>
      <c r="I342" s="29">
        <v>8033</v>
      </c>
      <c r="J342" s="29">
        <v>760</v>
      </c>
      <c r="K342" s="29">
        <v>7454</v>
      </c>
      <c r="L342" s="29">
        <v>730</v>
      </c>
      <c r="M342" s="52">
        <f t="shared" si="20"/>
        <v>0.92792232042823353</v>
      </c>
      <c r="N342" s="52">
        <f t="shared" si="21"/>
        <v>0.96052631578947367</v>
      </c>
      <c r="O342" s="29">
        <v>306500</v>
      </c>
      <c r="P342" s="29">
        <v>29400</v>
      </c>
      <c r="Q342" s="29">
        <v>502</v>
      </c>
      <c r="R342" s="29">
        <v>6</v>
      </c>
      <c r="S342" s="50">
        <f t="shared" si="22"/>
        <v>1.6378466557911908E-3</v>
      </c>
      <c r="T342" s="50">
        <f t="shared" si="23"/>
        <v>2.0408163265306123E-4</v>
      </c>
    </row>
    <row r="343" spans="1:20" s="37" customFormat="1" ht="12" x14ac:dyDescent="0.2">
      <c r="A343" s="61" t="s">
        <v>383</v>
      </c>
      <c r="B343" s="61" t="s">
        <v>163</v>
      </c>
      <c r="C343" s="61" t="s">
        <v>194</v>
      </c>
      <c r="D343" s="61" t="s">
        <v>385</v>
      </c>
      <c r="E343" s="61" t="s">
        <v>165</v>
      </c>
      <c r="F343" s="61" t="s">
        <v>194</v>
      </c>
      <c r="G343" s="29">
        <v>102</v>
      </c>
      <c r="H343" s="29">
        <v>9</v>
      </c>
      <c r="I343" s="29">
        <v>4008</v>
      </c>
      <c r="J343" s="29">
        <v>379</v>
      </c>
      <c r="K343" s="29">
        <v>3649</v>
      </c>
      <c r="L343" s="29">
        <v>362</v>
      </c>
      <c r="M343" s="52">
        <f t="shared" si="20"/>
        <v>0.91042914171656686</v>
      </c>
      <c r="N343" s="52">
        <f t="shared" si="21"/>
        <v>0.95514511873350927</v>
      </c>
      <c r="O343" s="29">
        <v>153000</v>
      </c>
      <c r="P343" s="29">
        <v>13500</v>
      </c>
      <c r="Q343" s="29">
        <v>0</v>
      </c>
      <c r="R343" s="29">
        <v>0</v>
      </c>
      <c r="S343" s="50">
        <f t="shared" si="22"/>
        <v>0</v>
      </c>
      <c r="T343" s="50">
        <f t="shared" si="23"/>
        <v>0</v>
      </c>
    </row>
    <row r="344" spans="1:20" s="37" customFormat="1" ht="12" x14ac:dyDescent="0.2">
      <c r="A344" s="61" t="s">
        <v>383</v>
      </c>
      <c r="B344" s="61" t="s">
        <v>163</v>
      </c>
      <c r="C344" s="61" t="s">
        <v>194</v>
      </c>
      <c r="D344" s="61" t="s">
        <v>226</v>
      </c>
      <c r="E344" s="61" t="s">
        <v>5</v>
      </c>
      <c r="F344" s="61" t="s">
        <v>194</v>
      </c>
      <c r="G344" s="29">
        <v>103</v>
      </c>
      <c r="H344" s="29">
        <v>12</v>
      </c>
      <c r="I344" s="29">
        <v>4197</v>
      </c>
      <c r="J344" s="29">
        <v>468</v>
      </c>
      <c r="K344" s="29">
        <v>3911</v>
      </c>
      <c r="L344" s="29">
        <v>451</v>
      </c>
      <c r="M344" s="52">
        <f t="shared" si="20"/>
        <v>0.93185608768167738</v>
      </c>
      <c r="N344" s="52">
        <f t="shared" si="21"/>
        <v>0.96367521367521369</v>
      </c>
      <c r="O344" s="29">
        <v>153100</v>
      </c>
      <c r="P344" s="29">
        <v>15900</v>
      </c>
      <c r="Q344" s="29">
        <v>156</v>
      </c>
      <c r="R344" s="29">
        <v>189</v>
      </c>
      <c r="S344" s="50">
        <f t="shared" si="22"/>
        <v>1.0189418680600915E-3</v>
      </c>
      <c r="T344" s="50">
        <f t="shared" si="23"/>
        <v>1.1886792452830188E-2</v>
      </c>
    </row>
    <row r="345" spans="1:20" s="37" customFormat="1" ht="12" x14ac:dyDescent="0.2">
      <c r="A345" s="61" t="s">
        <v>374</v>
      </c>
      <c r="B345" s="61" t="s">
        <v>156</v>
      </c>
      <c r="C345" s="61" t="s">
        <v>194</v>
      </c>
      <c r="D345" s="61" t="s">
        <v>224</v>
      </c>
      <c r="E345" s="61" t="s">
        <v>3</v>
      </c>
      <c r="F345" s="61" t="s">
        <v>194</v>
      </c>
      <c r="G345" s="29">
        <v>1657</v>
      </c>
      <c r="H345" s="29">
        <v>153</v>
      </c>
      <c r="I345" s="29">
        <v>276514</v>
      </c>
      <c r="J345" s="29">
        <v>27328</v>
      </c>
      <c r="K345" s="29">
        <v>217450</v>
      </c>
      <c r="L345" s="29">
        <v>24913</v>
      </c>
      <c r="M345" s="52">
        <f t="shared" si="20"/>
        <v>0.78639779540999732</v>
      </c>
      <c r="N345" s="52">
        <f t="shared" si="21"/>
        <v>0.91162909836065575</v>
      </c>
      <c r="O345" s="29">
        <v>11319757</v>
      </c>
      <c r="P345" s="29">
        <v>840321</v>
      </c>
      <c r="Q345" s="29">
        <v>478437</v>
      </c>
      <c r="R345" s="29">
        <v>75714</v>
      </c>
      <c r="S345" s="50">
        <f t="shared" si="22"/>
        <v>4.2265659943053549E-2</v>
      </c>
      <c r="T345" s="50">
        <f t="shared" si="23"/>
        <v>9.0101282724101867E-2</v>
      </c>
    </row>
    <row r="346" spans="1:20" s="37" customFormat="1" ht="12" x14ac:dyDescent="0.2">
      <c r="A346" s="61" t="s">
        <v>374</v>
      </c>
      <c r="B346" s="61" t="s">
        <v>156</v>
      </c>
      <c r="C346" s="61" t="s">
        <v>194</v>
      </c>
      <c r="D346" s="61" t="s">
        <v>227</v>
      </c>
      <c r="E346" s="61" t="s">
        <v>6</v>
      </c>
      <c r="F346" s="61" t="s">
        <v>194</v>
      </c>
      <c r="G346" s="29">
        <v>97</v>
      </c>
      <c r="H346" s="29">
        <v>7</v>
      </c>
      <c r="I346" s="29">
        <v>18236</v>
      </c>
      <c r="J346" s="29">
        <v>1316</v>
      </c>
      <c r="K346" s="29">
        <v>14390</v>
      </c>
      <c r="L346" s="29">
        <v>1264</v>
      </c>
      <c r="M346" s="52">
        <f t="shared" si="20"/>
        <v>0.78909848651019965</v>
      </c>
      <c r="N346" s="52">
        <f t="shared" si="21"/>
        <v>0.96048632218844987</v>
      </c>
      <c r="O346" s="29">
        <v>0</v>
      </c>
      <c r="P346" s="29">
        <v>0</v>
      </c>
      <c r="Q346" s="29">
        <v>0</v>
      </c>
      <c r="R346" s="29">
        <v>0</v>
      </c>
      <c r="S346" s="50" t="e">
        <f t="shared" si="22"/>
        <v>#DIV/0!</v>
      </c>
      <c r="T346" s="50" t="e">
        <f t="shared" si="23"/>
        <v>#DIV/0!</v>
      </c>
    </row>
    <row r="347" spans="1:20" s="37" customFormat="1" ht="12" x14ac:dyDescent="0.2">
      <c r="A347" s="61" t="s">
        <v>374</v>
      </c>
      <c r="B347" s="61" t="s">
        <v>156</v>
      </c>
      <c r="C347" s="61" t="s">
        <v>194</v>
      </c>
      <c r="D347" s="61" t="s">
        <v>228</v>
      </c>
      <c r="E347" s="61" t="s">
        <v>7</v>
      </c>
      <c r="F347" s="61" t="s">
        <v>194</v>
      </c>
      <c r="G347" s="29">
        <v>249</v>
      </c>
      <c r="H347" s="29">
        <v>54</v>
      </c>
      <c r="I347" s="29">
        <v>46804</v>
      </c>
      <c r="J347" s="29">
        <v>10152</v>
      </c>
      <c r="K347" s="29">
        <v>39288</v>
      </c>
      <c r="L347" s="29">
        <v>9713</v>
      </c>
      <c r="M347" s="52">
        <f t="shared" si="20"/>
        <v>0.83941543457824119</v>
      </c>
      <c r="N347" s="52">
        <f t="shared" si="21"/>
        <v>0.95675728920409775</v>
      </c>
      <c r="O347" s="29">
        <v>0</v>
      </c>
      <c r="P347" s="29">
        <v>0</v>
      </c>
      <c r="Q347" s="29">
        <v>0</v>
      </c>
      <c r="R347" s="29">
        <v>0</v>
      </c>
      <c r="S347" s="50" t="e">
        <f t="shared" si="22"/>
        <v>#DIV/0!</v>
      </c>
      <c r="T347" s="50" t="e">
        <f t="shared" si="23"/>
        <v>#DIV/0!</v>
      </c>
    </row>
    <row r="348" spans="1:20" s="37" customFormat="1" ht="12" x14ac:dyDescent="0.2">
      <c r="A348" s="61" t="s">
        <v>374</v>
      </c>
      <c r="B348" s="61" t="s">
        <v>156</v>
      </c>
      <c r="C348" s="61" t="s">
        <v>194</v>
      </c>
      <c r="D348" s="61" t="s">
        <v>298</v>
      </c>
      <c r="E348" s="61" t="s">
        <v>77</v>
      </c>
      <c r="F348" s="61" t="s">
        <v>194</v>
      </c>
      <c r="G348" s="29">
        <v>1</v>
      </c>
      <c r="H348" s="63"/>
      <c r="I348" s="29">
        <v>60</v>
      </c>
      <c r="J348" s="63"/>
      <c r="K348" s="29">
        <v>55</v>
      </c>
      <c r="L348" s="63"/>
      <c r="M348" s="52">
        <f t="shared" si="20"/>
        <v>0.91666666666666663</v>
      </c>
      <c r="N348" s="52" t="e">
        <f t="shared" si="21"/>
        <v>#DIV/0!</v>
      </c>
      <c r="O348" s="29">
        <v>0</v>
      </c>
      <c r="P348" s="63"/>
      <c r="Q348" s="29">
        <v>0</v>
      </c>
      <c r="R348" s="63"/>
      <c r="S348" s="50" t="e">
        <f t="shared" si="22"/>
        <v>#DIV/0!</v>
      </c>
      <c r="T348" s="50" t="e">
        <f t="shared" si="23"/>
        <v>#DIV/0!</v>
      </c>
    </row>
    <row r="349" spans="1:20" s="37" customFormat="1" ht="12" x14ac:dyDescent="0.2">
      <c r="A349" s="61" t="s">
        <v>374</v>
      </c>
      <c r="B349" s="61" t="s">
        <v>156</v>
      </c>
      <c r="C349" s="61" t="s">
        <v>194</v>
      </c>
      <c r="D349" s="61" t="s">
        <v>226</v>
      </c>
      <c r="E349" s="61" t="s">
        <v>5</v>
      </c>
      <c r="F349" s="61" t="s">
        <v>194</v>
      </c>
      <c r="G349" s="29">
        <v>1113</v>
      </c>
      <c r="H349" s="29">
        <v>152</v>
      </c>
      <c r="I349" s="29">
        <v>120414</v>
      </c>
      <c r="J349" s="29">
        <v>14658</v>
      </c>
      <c r="K349" s="29">
        <v>76911</v>
      </c>
      <c r="L349" s="29">
        <v>12755</v>
      </c>
      <c r="M349" s="52">
        <f t="shared" si="20"/>
        <v>0.63872141113159597</v>
      </c>
      <c r="N349" s="52">
        <f t="shared" si="21"/>
        <v>0.87017328421339879</v>
      </c>
      <c r="O349" s="29">
        <v>6296208</v>
      </c>
      <c r="P349" s="29">
        <v>360085</v>
      </c>
      <c r="Q349" s="29">
        <v>1399</v>
      </c>
      <c r="R349" s="29">
        <v>858</v>
      </c>
      <c r="S349" s="50">
        <f t="shared" si="22"/>
        <v>2.2219723363649994E-4</v>
      </c>
      <c r="T349" s="50">
        <f t="shared" si="23"/>
        <v>2.3827707346876434E-3</v>
      </c>
    </row>
    <row r="350" spans="1:20" s="37" customFormat="1" ht="12" x14ac:dyDescent="0.2">
      <c r="A350" s="61" t="s">
        <v>374</v>
      </c>
      <c r="B350" s="61" t="s">
        <v>156</v>
      </c>
      <c r="C350" s="61" t="s">
        <v>194</v>
      </c>
      <c r="D350" s="61" t="s">
        <v>385</v>
      </c>
      <c r="E350" s="61" t="s">
        <v>165</v>
      </c>
      <c r="F350" s="61" t="s">
        <v>194</v>
      </c>
      <c r="G350" s="29">
        <v>2</v>
      </c>
      <c r="H350" s="63"/>
      <c r="I350" s="29">
        <v>84</v>
      </c>
      <c r="J350" s="63"/>
      <c r="K350" s="29">
        <v>45</v>
      </c>
      <c r="L350" s="63"/>
      <c r="M350" s="52">
        <f t="shared" si="20"/>
        <v>0.5357142857142857</v>
      </c>
      <c r="N350" s="52" t="e">
        <f t="shared" si="21"/>
        <v>#DIV/0!</v>
      </c>
      <c r="O350" s="29">
        <v>3000</v>
      </c>
      <c r="P350" s="63"/>
      <c r="Q350" s="29">
        <v>0</v>
      </c>
      <c r="R350" s="63"/>
      <c r="S350" s="50">
        <f t="shared" si="22"/>
        <v>0</v>
      </c>
      <c r="T350" s="50" t="e">
        <f t="shared" si="23"/>
        <v>#DIV/0!</v>
      </c>
    </row>
    <row r="351" spans="1:20" s="37" customFormat="1" ht="12" x14ac:dyDescent="0.2">
      <c r="A351" s="61" t="s">
        <v>363</v>
      </c>
      <c r="B351" s="61" t="s">
        <v>144</v>
      </c>
      <c r="C351" s="61" t="s">
        <v>194</v>
      </c>
      <c r="D351" s="61" t="s">
        <v>364</v>
      </c>
      <c r="E351" s="61" t="s">
        <v>145</v>
      </c>
      <c r="F351" s="61" t="s">
        <v>194</v>
      </c>
      <c r="G351" s="29">
        <v>7</v>
      </c>
      <c r="H351" s="63"/>
      <c r="I351" s="29">
        <v>336</v>
      </c>
      <c r="J351" s="63"/>
      <c r="K351" s="29">
        <v>170</v>
      </c>
      <c r="L351" s="63"/>
      <c r="M351" s="52">
        <f t="shared" si="20"/>
        <v>0.50595238095238093</v>
      </c>
      <c r="N351" s="52" t="e">
        <f t="shared" si="21"/>
        <v>#DIV/0!</v>
      </c>
      <c r="O351" s="29">
        <v>15481</v>
      </c>
      <c r="P351" s="63"/>
      <c r="Q351" s="29">
        <v>0</v>
      </c>
      <c r="R351" s="63"/>
      <c r="S351" s="50">
        <f t="shared" si="22"/>
        <v>0</v>
      </c>
      <c r="T351" s="50" t="e">
        <f t="shared" si="23"/>
        <v>#DIV/0!</v>
      </c>
    </row>
    <row r="352" spans="1:20" s="37" customFormat="1" ht="12" x14ac:dyDescent="0.2">
      <c r="A352" s="61" t="s">
        <v>363</v>
      </c>
      <c r="B352" s="61" t="s">
        <v>144</v>
      </c>
      <c r="C352" s="61" t="s">
        <v>194</v>
      </c>
      <c r="D352" s="61" t="s">
        <v>361</v>
      </c>
      <c r="E352" s="61" t="s">
        <v>142</v>
      </c>
      <c r="F352" s="61" t="s">
        <v>194</v>
      </c>
      <c r="G352" s="29">
        <v>531</v>
      </c>
      <c r="H352" s="29">
        <v>71</v>
      </c>
      <c r="I352" s="29">
        <v>23980</v>
      </c>
      <c r="J352" s="29">
        <v>2410</v>
      </c>
      <c r="K352" s="29">
        <v>18037</v>
      </c>
      <c r="L352" s="29">
        <v>2092</v>
      </c>
      <c r="M352" s="52">
        <f t="shared" si="20"/>
        <v>0.7521684737281068</v>
      </c>
      <c r="N352" s="52">
        <f t="shared" si="21"/>
        <v>0.86804979253112036</v>
      </c>
      <c r="O352" s="29">
        <v>494474</v>
      </c>
      <c r="P352" s="29">
        <v>27200</v>
      </c>
      <c r="Q352" s="29">
        <v>820</v>
      </c>
      <c r="R352" s="29">
        <v>0</v>
      </c>
      <c r="S352" s="50">
        <f t="shared" si="22"/>
        <v>1.6583278392797195E-3</v>
      </c>
      <c r="T352" s="50">
        <f t="shared" si="23"/>
        <v>0</v>
      </c>
    </row>
    <row r="353" spans="1:20" s="37" customFormat="1" ht="12" x14ac:dyDescent="0.2">
      <c r="A353" s="61" t="s">
        <v>363</v>
      </c>
      <c r="B353" s="61" t="s">
        <v>144</v>
      </c>
      <c r="C353" s="61" t="s">
        <v>194</v>
      </c>
      <c r="D353" s="61" t="s">
        <v>224</v>
      </c>
      <c r="E353" s="61" t="s">
        <v>3</v>
      </c>
      <c r="F353" s="61" t="s">
        <v>194</v>
      </c>
      <c r="G353" s="29">
        <v>1</v>
      </c>
      <c r="H353" s="63"/>
      <c r="I353" s="29">
        <v>19</v>
      </c>
      <c r="J353" s="63"/>
      <c r="K353" s="29">
        <v>10</v>
      </c>
      <c r="L353" s="63"/>
      <c r="M353" s="52">
        <f t="shared" si="20"/>
        <v>0.52631578947368418</v>
      </c>
      <c r="N353" s="52" t="e">
        <f t="shared" si="21"/>
        <v>#DIV/0!</v>
      </c>
      <c r="O353" s="29">
        <v>800</v>
      </c>
      <c r="P353" s="63"/>
      <c r="Q353" s="29">
        <v>0</v>
      </c>
      <c r="R353" s="63"/>
      <c r="S353" s="50">
        <f t="shared" si="22"/>
        <v>0</v>
      </c>
      <c r="T353" s="50" t="e">
        <f t="shared" si="23"/>
        <v>#DIV/0!</v>
      </c>
    </row>
    <row r="354" spans="1:20" s="37" customFormat="1" ht="12" x14ac:dyDescent="0.2">
      <c r="A354" s="61" t="s">
        <v>437</v>
      </c>
      <c r="B354" s="61" t="s">
        <v>436</v>
      </c>
      <c r="C354" s="61" t="s">
        <v>194</v>
      </c>
      <c r="D354" s="61" t="s">
        <v>314</v>
      </c>
      <c r="E354" s="61" t="s">
        <v>126</v>
      </c>
      <c r="F354" s="61" t="s">
        <v>194</v>
      </c>
      <c r="G354" s="29">
        <v>1</v>
      </c>
      <c r="H354" s="63"/>
      <c r="I354" s="29">
        <v>9</v>
      </c>
      <c r="J354" s="63"/>
      <c r="K354" s="29">
        <v>0</v>
      </c>
      <c r="L354" s="63"/>
      <c r="M354" s="52">
        <f t="shared" si="20"/>
        <v>0</v>
      </c>
      <c r="N354" s="52" t="e">
        <f t="shared" si="21"/>
        <v>#DIV/0!</v>
      </c>
      <c r="O354" s="29">
        <v>1345</v>
      </c>
      <c r="P354" s="63"/>
      <c r="Q354" s="29">
        <v>0</v>
      </c>
      <c r="R354" s="63"/>
      <c r="S354" s="50">
        <f t="shared" si="22"/>
        <v>0</v>
      </c>
      <c r="T354" s="50" t="e">
        <f t="shared" si="23"/>
        <v>#DIV/0!</v>
      </c>
    </row>
    <row r="355" spans="1:20" s="37" customFormat="1" ht="12" x14ac:dyDescent="0.2">
      <c r="A355" s="61" t="s">
        <v>437</v>
      </c>
      <c r="B355" s="61" t="s">
        <v>436</v>
      </c>
      <c r="C355" s="61" t="s">
        <v>194</v>
      </c>
      <c r="D355" s="61" t="s">
        <v>347</v>
      </c>
      <c r="E355" s="61" t="s">
        <v>128</v>
      </c>
      <c r="F355" s="61" t="s">
        <v>194</v>
      </c>
      <c r="G355" s="29">
        <v>1</v>
      </c>
      <c r="H355" s="63"/>
      <c r="I355" s="29">
        <v>9</v>
      </c>
      <c r="J355" s="63"/>
      <c r="K355" s="29">
        <v>9</v>
      </c>
      <c r="L355" s="63"/>
      <c r="M355" s="52">
        <f t="shared" si="20"/>
        <v>1</v>
      </c>
      <c r="N355" s="52" t="e">
        <f t="shared" si="21"/>
        <v>#DIV/0!</v>
      </c>
      <c r="O355" s="29">
        <v>1345</v>
      </c>
      <c r="P355" s="63"/>
      <c r="Q355" s="29">
        <v>50</v>
      </c>
      <c r="R355" s="63"/>
      <c r="S355" s="50">
        <f t="shared" si="22"/>
        <v>3.717472118959108E-2</v>
      </c>
      <c r="T355" s="50" t="e">
        <f t="shared" si="23"/>
        <v>#DIV/0!</v>
      </c>
    </row>
    <row r="356" spans="1:20" s="37" customFormat="1" ht="12" x14ac:dyDescent="0.2">
      <c r="A356" s="61" t="s">
        <v>359</v>
      </c>
      <c r="B356" s="61" t="s">
        <v>140</v>
      </c>
      <c r="C356" s="61" t="s">
        <v>194</v>
      </c>
      <c r="D356" s="61" t="s">
        <v>314</v>
      </c>
      <c r="E356" s="61" t="s">
        <v>126</v>
      </c>
      <c r="F356" s="61" t="s">
        <v>194</v>
      </c>
      <c r="G356" s="29">
        <v>3</v>
      </c>
      <c r="H356" s="63"/>
      <c r="I356" s="29">
        <v>27</v>
      </c>
      <c r="J356" s="63"/>
      <c r="K356" s="29">
        <v>20</v>
      </c>
      <c r="L356" s="63"/>
      <c r="M356" s="52">
        <f t="shared" si="20"/>
        <v>0.7407407407407407</v>
      </c>
      <c r="N356" s="52" t="e">
        <f t="shared" si="21"/>
        <v>#DIV/0!</v>
      </c>
      <c r="O356" s="29">
        <v>4140</v>
      </c>
      <c r="P356" s="63"/>
      <c r="Q356" s="29">
        <v>190</v>
      </c>
      <c r="R356" s="63"/>
      <c r="S356" s="50">
        <f t="shared" si="22"/>
        <v>4.5893719806763288E-2</v>
      </c>
      <c r="T356" s="50" t="e">
        <f t="shared" si="23"/>
        <v>#DIV/0!</v>
      </c>
    </row>
    <row r="357" spans="1:20" s="37" customFormat="1" ht="12" x14ac:dyDescent="0.2">
      <c r="A357" s="61" t="s">
        <v>359</v>
      </c>
      <c r="B357" s="61" t="s">
        <v>140</v>
      </c>
      <c r="C357" s="61" t="s">
        <v>194</v>
      </c>
      <c r="D357" s="61" t="s">
        <v>344</v>
      </c>
      <c r="E357" s="61" t="s">
        <v>124</v>
      </c>
      <c r="F357" s="61" t="s">
        <v>194</v>
      </c>
      <c r="G357" s="29">
        <v>2</v>
      </c>
      <c r="H357" s="63"/>
      <c r="I357" s="29">
        <v>28</v>
      </c>
      <c r="J357" s="63"/>
      <c r="K357" s="29">
        <v>11</v>
      </c>
      <c r="L357" s="63"/>
      <c r="M357" s="52">
        <f t="shared" si="20"/>
        <v>0.39285714285714285</v>
      </c>
      <c r="N357" s="52" t="e">
        <f t="shared" si="21"/>
        <v>#DIV/0!</v>
      </c>
      <c r="O357" s="29">
        <v>5450</v>
      </c>
      <c r="P357" s="63"/>
      <c r="Q357" s="29">
        <v>2500</v>
      </c>
      <c r="R357" s="63"/>
      <c r="S357" s="50">
        <f t="shared" si="22"/>
        <v>0.45871559633027525</v>
      </c>
      <c r="T357" s="50" t="e">
        <f t="shared" si="23"/>
        <v>#DIV/0!</v>
      </c>
    </row>
    <row r="358" spans="1:20" s="37" customFormat="1" ht="12" x14ac:dyDescent="0.2">
      <c r="A358" s="61" t="s">
        <v>359</v>
      </c>
      <c r="B358" s="61" t="s">
        <v>140</v>
      </c>
      <c r="C358" s="61" t="s">
        <v>194</v>
      </c>
      <c r="D358" s="61" t="s">
        <v>378</v>
      </c>
      <c r="E358" s="61" t="s">
        <v>140</v>
      </c>
      <c r="F358" s="61" t="s">
        <v>194</v>
      </c>
      <c r="G358" s="29">
        <v>1</v>
      </c>
      <c r="H358" s="63"/>
      <c r="I358" s="29">
        <v>19</v>
      </c>
      <c r="J358" s="63"/>
      <c r="K358" s="29">
        <v>6</v>
      </c>
      <c r="L358" s="63"/>
      <c r="M358" s="52">
        <f t="shared" si="20"/>
        <v>0.31578947368421051</v>
      </c>
      <c r="N358" s="52" t="e">
        <f t="shared" si="21"/>
        <v>#DIV/0!</v>
      </c>
      <c r="O358" s="29">
        <v>4000</v>
      </c>
      <c r="P358" s="63"/>
      <c r="Q358" s="29">
        <v>1815</v>
      </c>
      <c r="R358" s="63"/>
      <c r="S358" s="50">
        <f t="shared" si="22"/>
        <v>0.45374999999999999</v>
      </c>
      <c r="T358" s="50" t="e">
        <f t="shared" si="23"/>
        <v>#DIV/0!</v>
      </c>
    </row>
    <row r="359" spans="1:20" s="37" customFormat="1" ht="12" x14ac:dyDescent="0.2">
      <c r="A359" s="61" t="s">
        <v>342</v>
      </c>
      <c r="B359" s="61" t="s">
        <v>122</v>
      </c>
      <c r="C359" s="61" t="s">
        <v>194</v>
      </c>
      <c r="D359" s="61" t="s">
        <v>226</v>
      </c>
      <c r="E359" s="61" t="s">
        <v>5</v>
      </c>
      <c r="F359" s="61" t="s">
        <v>194</v>
      </c>
      <c r="G359" s="29">
        <v>852</v>
      </c>
      <c r="H359" s="29">
        <v>70</v>
      </c>
      <c r="I359" s="29">
        <v>41058</v>
      </c>
      <c r="J359" s="29">
        <v>3361</v>
      </c>
      <c r="K359" s="29">
        <v>34450</v>
      </c>
      <c r="L359" s="29">
        <v>2852</v>
      </c>
      <c r="M359" s="52">
        <f t="shared" si="20"/>
        <v>0.83905694383554974</v>
      </c>
      <c r="N359" s="52">
        <f t="shared" si="21"/>
        <v>0.84855697709015176</v>
      </c>
      <c r="O359" s="29">
        <v>867098</v>
      </c>
      <c r="P359" s="29">
        <v>61500</v>
      </c>
      <c r="Q359" s="29">
        <v>443</v>
      </c>
      <c r="R359" s="29">
        <v>60</v>
      </c>
      <c r="S359" s="50">
        <f t="shared" si="22"/>
        <v>5.1089957536518365E-4</v>
      </c>
      <c r="T359" s="50">
        <f t="shared" si="23"/>
        <v>9.7560975609756097E-4</v>
      </c>
    </row>
    <row r="360" spans="1:20" s="37" customFormat="1" ht="12" x14ac:dyDescent="0.2">
      <c r="A360" s="61" t="s">
        <v>360</v>
      </c>
      <c r="B360" s="61" t="s">
        <v>141</v>
      </c>
      <c r="C360" s="61" t="s">
        <v>194</v>
      </c>
      <c r="D360" s="61" t="s">
        <v>226</v>
      </c>
      <c r="E360" s="61" t="s">
        <v>5</v>
      </c>
      <c r="F360" s="61" t="s">
        <v>194</v>
      </c>
      <c r="G360" s="29">
        <v>9</v>
      </c>
      <c r="H360" s="29">
        <v>9</v>
      </c>
      <c r="I360" s="29">
        <v>564</v>
      </c>
      <c r="J360" s="29">
        <v>627</v>
      </c>
      <c r="K360" s="29">
        <v>353</v>
      </c>
      <c r="L360" s="29">
        <v>388</v>
      </c>
      <c r="M360" s="52">
        <f t="shared" si="20"/>
        <v>0.62588652482269502</v>
      </c>
      <c r="N360" s="52">
        <f t="shared" si="21"/>
        <v>0.6188197767145136</v>
      </c>
      <c r="O360" s="29">
        <v>16500</v>
      </c>
      <c r="P360" s="29">
        <v>18000</v>
      </c>
      <c r="Q360" s="29">
        <v>0</v>
      </c>
      <c r="R360" s="29">
        <v>0</v>
      </c>
      <c r="S360" s="50">
        <f t="shared" si="22"/>
        <v>0</v>
      </c>
      <c r="T360" s="50">
        <f t="shared" si="23"/>
        <v>0</v>
      </c>
    </row>
    <row r="361" spans="1:20" s="37" customFormat="1" ht="12" x14ac:dyDescent="0.2">
      <c r="A361" s="61" t="s">
        <v>360</v>
      </c>
      <c r="B361" s="61" t="s">
        <v>141</v>
      </c>
      <c r="C361" s="61" t="s">
        <v>194</v>
      </c>
      <c r="D361" s="61" t="s">
        <v>224</v>
      </c>
      <c r="E361" s="61" t="s">
        <v>3</v>
      </c>
      <c r="F361" s="61" t="s">
        <v>194</v>
      </c>
      <c r="G361" s="29">
        <v>210</v>
      </c>
      <c r="H361" s="29">
        <v>17</v>
      </c>
      <c r="I361" s="29">
        <v>10256</v>
      </c>
      <c r="J361" s="29">
        <v>900</v>
      </c>
      <c r="K361" s="29">
        <v>8585</v>
      </c>
      <c r="L361" s="29">
        <v>790</v>
      </c>
      <c r="M361" s="52">
        <f t="shared" si="20"/>
        <v>0.83707098283931358</v>
      </c>
      <c r="N361" s="52">
        <f t="shared" si="21"/>
        <v>0.87777777777777777</v>
      </c>
      <c r="O361" s="29">
        <v>331400</v>
      </c>
      <c r="P361" s="29">
        <v>29000</v>
      </c>
      <c r="Q361" s="29">
        <v>69</v>
      </c>
      <c r="R361" s="29">
        <v>0</v>
      </c>
      <c r="S361" s="50">
        <f t="shared" si="22"/>
        <v>2.0820760410380205E-4</v>
      </c>
      <c r="T361" s="50">
        <f t="shared" si="23"/>
        <v>0</v>
      </c>
    </row>
    <row r="362" spans="1:20" s="37" customFormat="1" ht="12" x14ac:dyDescent="0.2">
      <c r="A362" s="61" t="s">
        <v>290</v>
      </c>
      <c r="B362" s="61" t="s">
        <v>70</v>
      </c>
      <c r="C362" s="61" t="s">
        <v>194</v>
      </c>
      <c r="D362" s="61" t="s">
        <v>226</v>
      </c>
      <c r="E362" s="61" t="s">
        <v>5</v>
      </c>
      <c r="F362" s="61" t="s">
        <v>194</v>
      </c>
      <c r="G362" s="29">
        <v>2</v>
      </c>
      <c r="H362" s="63"/>
      <c r="I362" s="29">
        <v>326</v>
      </c>
      <c r="J362" s="63"/>
      <c r="K362" s="29">
        <v>290</v>
      </c>
      <c r="L362" s="63"/>
      <c r="M362" s="52">
        <f t="shared" si="20"/>
        <v>0.88957055214723924</v>
      </c>
      <c r="N362" s="52" t="e">
        <f t="shared" si="21"/>
        <v>#DIV/0!</v>
      </c>
      <c r="O362" s="29">
        <v>22440</v>
      </c>
      <c r="P362" s="63"/>
      <c r="Q362" s="29">
        <v>4656</v>
      </c>
      <c r="R362" s="63"/>
      <c r="S362" s="50">
        <f t="shared" si="22"/>
        <v>0.20748663101604278</v>
      </c>
      <c r="T362" s="50" t="e">
        <f t="shared" si="23"/>
        <v>#DIV/0!</v>
      </c>
    </row>
    <row r="363" spans="1:20" s="37" customFormat="1" ht="12" x14ac:dyDescent="0.2">
      <c r="A363" s="61" t="s">
        <v>290</v>
      </c>
      <c r="B363" s="61" t="s">
        <v>70</v>
      </c>
      <c r="C363" s="61" t="s">
        <v>194</v>
      </c>
      <c r="D363" s="61" t="s">
        <v>224</v>
      </c>
      <c r="E363" s="61" t="s">
        <v>3</v>
      </c>
      <c r="F363" s="61" t="s">
        <v>194</v>
      </c>
      <c r="G363" s="29">
        <v>1489</v>
      </c>
      <c r="H363" s="29">
        <v>129</v>
      </c>
      <c r="I363" s="29">
        <v>199878</v>
      </c>
      <c r="J363" s="29">
        <v>19170</v>
      </c>
      <c r="K363" s="29">
        <v>168996</v>
      </c>
      <c r="L363" s="29">
        <v>16691</v>
      </c>
      <c r="M363" s="52">
        <f t="shared" si="20"/>
        <v>0.84549575240896946</v>
      </c>
      <c r="N363" s="52">
        <f t="shared" si="21"/>
        <v>0.87068335941575381</v>
      </c>
      <c r="O363" s="29">
        <v>18135580</v>
      </c>
      <c r="P363" s="29">
        <v>1406792</v>
      </c>
      <c r="Q363" s="29">
        <v>8236198</v>
      </c>
      <c r="R363" s="29">
        <v>563472</v>
      </c>
      <c r="S363" s="50">
        <f t="shared" si="22"/>
        <v>0.45414582825583744</v>
      </c>
      <c r="T363" s="50">
        <f t="shared" si="23"/>
        <v>0.40053682420713227</v>
      </c>
    </row>
    <row r="364" spans="1:20" s="37" customFormat="1" ht="12" x14ac:dyDescent="0.2">
      <c r="A364" s="61" t="s">
        <v>290</v>
      </c>
      <c r="B364" s="61" t="s">
        <v>70</v>
      </c>
      <c r="C364" s="61" t="s">
        <v>194</v>
      </c>
      <c r="D364" s="61" t="s">
        <v>228</v>
      </c>
      <c r="E364" s="61" t="s">
        <v>7</v>
      </c>
      <c r="F364" s="61" t="s">
        <v>194</v>
      </c>
      <c r="G364" s="29">
        <v>38</v>
      </c>
      <c r="H364" s="63"/>
      <c r="I364" s="29">
        <v>6260</v>
      </c>
      <c r="J364" s="63"/>
      <c r="K364" s="29">
        <v>2923</v>
      </c>
      <c r="L364" s="63"/>
      <c r="M364" s="52">
        <f t="shared" si="20"/>
        <v>0.46693290734824283</v>
      </c>
      <c r="N364" s="52" t="e">
        <f t="shared" si="21"/>
        <v>#DIV/0!</v>
      </c>
      <c r="O364" s="29">
        <v>699238</v>
      </c>
      <c r="P364" s="63"/>
      <c r="Q364" s="29">
        <v>9223</v>
      </c>
      <c r="R364" s="63"/>
      <c r="S364" s="50">
        <f t="shared" si="22"/>
        <v>1.319007262191128E-2</v>
      </c>
      <c r="T364" s="50" t="e">
        <f t="shared" si="23"/>
        <v>#DIV/0!</v>
      </c>
    </row>
    <row r="365" spans="1:20" s="37" customFormat="1" ht="12" x14ac:dyDescent="0.2">
      <c r="A365" s="61" t="s">
        <v>290</v>
      </c>
      <c r="B365" s="61" t="s">
        <v>70</v>
      </c>
      <c r="C365" s="61" t="s">
        <v>194</v>
      </c>
      <c r="D365" s="61" t="s">
        <v>351</v>
      </c>
      <c r="E365" s="61" t="s">
        <v>132</v>
      </c>
      <c r="F365" s="61" t="s">
        <v>194</v>
      </c>
      <c r="G365" s="29">
        <v>26</v>
      </c>
      <c r="H365" s="29">
        <v>2</v>
      </c>
      <c r="I365" s="29">
        <v>468</v>
      </c>
      <c r="J365" s="29">
        <v>35</v>
      </c>
      <c r="K365" s="29">
        <v>397</v>
      </c>
      <c r="L365" s="29">
        <v>28</v>
      </c>
      <c r="M365" s="52">
        <f t="shared" si="20"/>
        <v>0.84829059829059827</v>
      </c>
      <c r="N365" s="52">
        <f t="shared" si="21"/>
        <v>0.8</v>
      </c>
      <c r="O365" s="29">
        <v>23800</v>
      </c>
      <c r="P365" s="29">
        <v>1600</v>
      </c>
      <c r="Q365" s="29">
        <v>0</v>
      </c>
      <c r="R365" s="29">
        <v>0</v>
      </c>
      <c r="S365" s="50">
        <f t="shared" si="22"/>
        <v>0</v>
      </c>
      <c r="T365" s="50">
        <f t="shared" si="23"/>
        <v>0</v>
      </c>
    </row>
    <row r="366" spans="1:20" s="37" customFormat="1" ht="12" x14ac:dyDescent="0.2">
      <c r="A366" s="61" t="s">
        <v>290</v>
      </c>
      <c r="B366" s="61" t="s">
        <v>70</v>
      </c>
      <c r="C366" s="61" t="s">
        <v>194</v>
      </c>
      <c r="D366" s="61" t="s">
        <v>354</v>
      </c>
      <c r="E366" s="61" t="s">
        <v>135</v>
      </c>
      <c r="F366" s="61" t="s">
        <v>194</v>
      </c>
      <c r="G366" s="29">
        <v>105</v>
      </c>
      <c r="H366" s="29">
        <v>9</v>
      </c>
      <c r="I366" s="29">
        <v>1432</v>
      </c>
      <c r="J366" s="29">
        <v>101</v>
      </c>
      <c r="K366" s="29">
        <v>1268</v>
      </c>
      <c r="L366" s="29">
        <v>77</v>
      </c>
      <c r="M366" s="52">
        <f t="shared" si="20"/>
        <v>0.88547486033519551</v>
      </c>
      <c r="N366" s="52">
        <f t="shared" si="21"/>
        <v>0.76237623762376239</v>
      </c>
      <c r="O366" s="29">
        <v>163900</v>
      </c>
      <c r="P366" s="29">
        <v>11015</v>
      </c>
      <c r="Q366" s="29">
        <v>46195</v>
      </c>
      <c r="R366" s="29">
        <v>2120</v>
      </c>
      <c r="S366" s="50">
        <f t="shared" si="22"/>
        <v>0.28184868822452713</v>
      </c>
      <c r="T366" s="50">
        <f t="shared" si="23"/>
        <v>0.19246482069904675</v>
      </c>
    </row>
    <row r="367" spans="1:20" s="37" customFormat="1" ht="12" x14ac:dyDescent="0.2">
      <c r="A367" s="61" t="s">
        <v>290</v>
      </c>
      <c r="B367" s="61" t="s">
        <v>70</v>
      </c>
      <c r="C367" s="61" t="s">
        <v>194</v>
      </c>
      <c r="D367" s="61" t="s">
        <v>386</v>
      </c>
      <c r="E367" s="61" t="s">
        <v>70</v>
      </c>
      <c r="F367" s="61" t="s">
        <v>194</v>
      </c>
      <c r="G367" s="29">
        <v>39</v>
      </c>
      <c r="H367" s="29">
        <v>2</v>
      </c>
      <c r="I367" s="29">
        <v>611</v>
      </c>
      <c r="J367" s="29">
        <v>38</v>
      </c>
      <c r="K367" s="29">
        <v>529</v>
      </c>
      <c r="L367" s="29">
        <v>32</v>
      </c>
      <c r="M367" s="52">
        <f t="shared" si="20"/>
        <v>0.86579378068739776</v>
      </c>
      <c r="N367" s="52">
        <f t="shared" si="21"/>
        <v>0.84210526315789469</v>
      </c>
      <c r="O367" s="29">
        <v>41375</v>
      </c>
      <c r="P367" s="29">
        <v>1600</v>
      </c>
      <c r="Q367" s="29">
        <v>3250</v>
      </c>
      <c r="R367" s="29">
        <v>0</v>
      </c>
      <c r="S367" s="50">
        <f t="shared" si="22"/>
        <v>7.8549848942598186E-2</v>
      </c>
      <c r="T367" s="50">
        <f t="shared" si="23"/>
        <v>0</v>
      </c>
    </row>
    <row r="368" spans="1:20" s="37" customFormat="1" ht="12" x14ac:dyDescent="0.2">
      <c r="A368" s="61" t="s">
        <v>357</v>
      </c>
      <c r="B368" s="61" t="s">
        <v>138</v>
      </c>
      <c r="C368" s="61" t="s">
        <v>194</v>
      </c>
      <c r="D368" s="61" t="s">
        <v>224</v>
      </c>
      <c r="E368" s="61" t="s">
        <v>3</v>
      </c>
      <c r="F368" s="61" t="s">
        <v>194</v>
      </c>
      <c r="G368" s="29">
        <v>112</v>
      </c>
      <c r="H368" s="29">
        <v>9</v>
      </c>
      <c r="I368" s="29">
        <v>4800</v>
      </c>
      <c r="J368" s="29">
        <v>345</v>
      </c>
      <c r="K368" s="29">
        <v>4071</v>
      </c>
      <c r="L368" s="29">
        <v>324</v>
      </c>
      <c r="M368" s="52">
        <f t="shared" si="20"/>
        <v>0.84812500000000002</v>
      </c>
      <c r="N368" s="52">
        <f t="shared" si="21"/>
        <v>0.93913043478260871</v>
      </c>
      <c r="O368" s="29">
        <v>156400</v>
      </c>
      <c r="P368" s="29">
        <v>11400</v>
      </c>
      <c r="Q368" s="29">
        <v>21</v>
      </c>
      <c r="R368" s="29">
        <v>0</v>
      </c>
      <c r="S368" s="50">
        <f t="shared" si="22"/>
        <v>1.3427109974424551E-4</v>
      </c>
      <c r="T368" s="50">
        <f t="shared" si="23"/>
        <v>0</v>
      </c>
    </row>
    <row r="369" spans="1:20" s="37" customFormat="1" ht="12" x14ac:dyDescent="0.2">
      <c r="A369" s="61" t="s">
        <v>382</v>
      </c>
      <c r="B369" s="61" t="s">
        <v>162</v>
      </c>
      <c r="C369" s="61" t="s">
        <v>194</v>
      </c>
      <c r="D369" s="61" t="s">
        <v>224</v>
      </c>
      <c r="E369" s="61" t="s">
        <v>3</v>
      </c>
      <c r="F369" s="61" t="s">
        <v>194</v>
      </c>
      <c r="G369" s="29">
        <v>112</v>
      </c>
      <c r="H369" s="29">
        <v>13</v>
      </c>
      <c r="I369" s="29">
        <v>4914</v>
      </c>
      <c r="J369" s="29">
        <v>392</v>
      </c>
      <c r="K369" s="29">
        <v>3746</v>
      </c>
      <c r="L369" s="29">
        <v>318</v>
      </c>
      <c r="M369" s="52">
        <f t="shared" si="20"/>
        <v>0.76231176231176234</v>
      </c>
      <c r="N369" s="52">
        <f t="shared" si="21"/>
        <v>0.81122448979591832</v>
      </c>
      <c r="O369" s="29">
        <v>159900</v>
      </c>
      <c r="P369" s="29">
        <v>13900</v>
      </c>
      <c r="Q369" s="29">
        <v>45</v>
      </c>
      <c r="R369" s="29">
        <v>0</v>
      </c>
      <c r="S369" s="50">
        <f t="shared" si="22"/>
        <v>2.8142589118198874E-4</v>
      </c>
      <c r="T369" s="50">
        <f t="shared" si="23"/>
        <v>0</v>
      </c>
    </row>
    <row r="370" spans="1:20" s="37" customFormat="1" ht="12" x14ac:dyDescent="0.2">
      <c r="A370" s="61" t="s">
        <v>372</v>
      </c>
      <c r="B370" s="61" t="s">
        <v>154</v>
      </c>
      <c r="C370" s="61" t="s">
        <v>194</v>
      </c>
      <c r="D370" s="61" t="s">
        <v>224</v>
      </c>
      <c r="E370" s="61" t="s">
        <v>3</v>
      </c>
      <c r="F370" s="61" t="s">
        <v>194</v>
      </c>
      <c r="G370" s="29">
        <v>2441</v>
      </c>
      <c r="H370" s="29">
        <v>180</v>
      </c>
      <c r="I370" s="29">
        <v>243107</v>
      </c>
      <c r="J370" s="29">
        <v>16875</v>
      </c>
      <c r="K370" s="29">
        <v>184109</v>
      </c>
      <c r="L370" s="29">
        <v>13462</v>
      </c>
      <c r="M370" s="52">
        <f t="shared" si="20"/>
        <v>0.75731673707462144</v>
      </c>
      <c r="N370" s="52">
        <f t="shared" si="21"/>
        <v>0.7977481481481481</v>
      </c>
      <c r="O370" s="29">
        <v>9149474</v>
      </c>
      <c r="P370" s="29">
        <v>656830</v>
      </c>
      <c r="Q370" s="29">
        <v>16663</v>
      </c>
      <c r="R370" s="29">
        <v>3838</v>
      </c>
      <c r="S370" s="50">
        <f t="shared" si="22"/>
        <v>1.8211975901565489E-3</v>
      </c>
      <c r="T370" s="50">
        <f t="shared" si="23"/>
        <v>5.8432166618455307E-3</v>
      </c>
    </row>
    <row r="371" spans="1:20" s="37" customFormat="1" ht="12" x14ac:dyDescent="0.2">
      <c r="A371" s="61" t="s">
        <v>372</v>
      </c>
      <c r="B371" s="61" t="s">
        <v>154</v>
      </c>
      <c r="C371" s="61" t="s">
        <v>194</v>
      </c>
      <c r="D371" s="61" t="s">
        <v>226</v>
      </c>
      <c r="E371" s="61" t="s">
        <v>5</v>
      </c>
      <c r="F371" s="61" t="s">
        <v>194</v>
      </c>
      <c r="G371" s="29">
        <v>54</v>
      </c>
      <c r="H371" s="29">
        <v>5</v>
      </c>
      <c r="I371" s="29">
        <v>3004</v>
      </c>
      <c r="J371" s="29">
        <v>240</v>
      </c>
      <c r="K371" s="29">
        <v>1947</v>
      </c>
      <c r="L371" s="29">
        <v>137</v>
      </c>
      <c r="M371" s="52">
        <f t="shared" si="20"/>
        <v>0.64813581890812255</v>
      </c>
      <c r="N371" s="52">
        <f t="shared" si="21"/>
        <v>0.5708333333333333</v>
      </c>
      <c r="O371" s="29">
        <v>19139</v>
      </c>
      <c r="P371" s="29">
        <v>0</v>
      </c>
      <c r="Q371" s="29">
        <v>0</v>
      </c>
      <c r="R371" s="29">
        <v>0</v>
      </c>
      <c r="S371" s="50">
        <f t="shared" si="22"/>
        <v>0</v>
      </c>
      <c r="T371" s="50" t="e">
        <f t="shared" si="23"/>
        <v>#DIV/0!</v>
      </c>
    </row>
    <row r="372" spans="1:20" s="37" customFormat="1" ht="12" x14ac:dyDescent="0.2">
      <c r="A372" s="61" t="s">
        <v>372</v>
      </c>
      <c r="B372" s="61" t="s">
        <v>154</v>
      </c>
      <c r="C372" s="61" t="s">
        <v>194</v>
      </c>
      <c r="D372" s="61" t="s">
        <v>227</v>
      </c>
      <c r="E372" s="61" t="s">
        <v>6</v>
      </c>
      <c r="F372" s="61" t="s">
        <v>194</v>
      </c>
      <c r="G372" s="29">
        <v>140</v>
      </c>
      <c r="H372" s="29">
        <v>14</v>
      </c>
      <c r="I372" s="29">
        <v>26288</v>
      </c>
      <c r="J372" s="29">
        <v>2624</v>
      </c>
      <c r="K372" s="29">
        <v>19931</v>
      </c>
      <c r="L372" s="29">
        <v>2367</v>
      </c>
      <c r="M372" s="52">
        <f t="shared" si="20"/>
        <v>0.75817863664029217</v>
      </c>
      <c r="N372" s="52">
        <f t="shared" si="21"/>
        <v>0.90205792682926833</v>
      </c>
      <c r="O372" s="29">
        <v>0</v>
      </c>
      <c r="P372" s="29">
        <v>0</v>
      </c>
      <c r="Q372" s="29">
        <v>0</v>
      </c>
      <c r="R372" s="29">
        <v>0</v>
      </c>
      <c r="S372" s="50" t="e">
        <f t="shared" si="22"/>
        <v>#DIV/0!</v>
      </c>
      <c r="T372" s="50" t="e">
        <f t="shared" si="23"/>
        <v>#DIV/0!</v>
      </c>
    </row>
    <row r="373" spans="1:20" s="37" customFormat="1" ht="12" x14ac:dyDescent="0.2">
      <c r="A373" s="61" t="s">
        <v>372</v>
      </c>
      <c r="B373" s="61" t="s">
        <v>154</v>
      </c>
      <c r="C373" s="61" t="s">
        <v>194</v>
      </c>
      <c r="D373" s="61" t="s">
        <v>361</v>
      </c>
      <c r="E373" s="61" t="s">
        <v>142</v>
      </c>
      <c r="F373" s="61" t="s">
        <v>194</v>
      </c>
      <c r="G373" s="29">
        <v>240</v>
      </c>
      <c r="H373" s="29">
        <v>8</v>
      </c>
      <c r="I373" s="29">
        <v>11706</v>
      </c>
      <c r="J373" s="29">
        <v>384</v>
      </c>
      <c r="K373" s="29">
        <v>8450</v>
      </c>
      <c r="L373" s="29">
        <v>263</v>
      </c>
      <c r="M373" s="52">
        <f t="shared" si="20"/>
        <v>0.72185204168802319</v>
      </c>
      <c r="N373" s="52">
        <f t="shared" si="21"/>
        <v>0.68489583333333337</v>
      </c>
      <c r="O373" s="29">
        <v>73545</v>
      </c>
      <c r="P373" s="29">
        <v>0</v>
      </c>
      <c r="Q373" s="29">
        <v>0</v>
      </c>
      <c r="R373" s="29">
        <v>0</v>
      </c>
      <c r="S373" s="50">
        <f t="shared" si="22"/>
        <v>0</v>
      </c>
      <c r="T373" s="50" t="e">
        <f t="shared" si="23"/>
        <v>#DIV/0!</v>
      </c>
    </row>
    <row r="374" spans="1:20" s="37" customFormat="1" ht="12" x14ac:dyDescent="0.2">
      <c r="A374" s="61" t="s">
        <v>372</v>
      </c>
      <c r="B374" s="61" t="s">
        <v>154</v>
      </c>
      <c r="C374" s="61" t="s">
        <v>194</v>
      </c>
      <c r="D374" s="61" t="s">
        <v>298</v>
      </c>
      <c r="E374" s="61" t="s">
        <v>77</v>
      </c>
      <c r="F374" s="61" t="s">
        <v>194</v>
      </c>
      <c r="G374" s="29">
        <v>1</v>
      </c>
      <c r="H374" s="63"/>
      <c r="I374" s="29">
        <v>180</v>
      </c>
      <c r="J374" s="63"/>
      <c r="K374" s="29">
        <v>167</v>
      </c>
      <c r="L374" s="63"/>
      <c r="M374" s="52">
        <f t="shared" si="20"/>
        <v>0.92777777777777781</v>
      </c>
      <c r="N374" s="52" t="e">
        <f t="shared" si="21"/>
        <v>#DIV/0!</v>
      </c>
      <c r="O374" s="29">
        <v>2782</v>
      </c>
      <c r="P374" s="63"/>
      <c r="Q374" s="29">
        <v>0</v>
      </c>
      <c r="R374" s="63"/>
      <c r="S374" s="50">
        <f t="shared" si="22"/>
        <v>0</v>
      </c>
      <c r="T374" s="50" t="e">
        <f t="shared" si="23"/>
        <v>#DIV/0!</v>
      </c>
    </row>
    <row r="375" spans="1:20" s="37" customFormat="1" ht="12" x14ac:dyDescent="0.2">
      <c r="A375" s="61" t="s">
        <v>392</v>
      </c>
      <c r="B375" s="61" t="s">
        <v>169</v>
      </c>
      <c r="C375" s="61" t="s">
        <v>194</v>
      </c>
      <c r="D375" s="61" t="s">
        <v>364</v>
      </c>
      <c r="E375" s="61" t="s">
        <v>145</v>
      </c>
      <c r="F375" s="61" t="s">
        <v>194</v>
      </c>
      <c r="G375" s="29">
        <v>224</v>
      </c>
      <c r="H375" s="29">
        <v>17</v>
      </c>
      <c r="I375" s="29">
        <v>3833</v>
      </c>
      <c r="J375" s="29">
        <v>323</v>
      </c>
      <c r="K375" s="29">
        <v>2849</v>
      </c>
      <c r="L375" s="29">
        <v>266</v>
      </c>
      <c r="M375" s="52">
        <f t="shared" si="20"/>
        <v>0.7432820245238716</v>
      </c>
      <c r="N375" s="52">
        <f t="shared" si="21"/>
        <v>0.82352941176470584</v>
      </c>
      <c r="O375" s="29">
        <v>95600</v>
      </c>
      <c r="P375" s="29">
        <v>4250</v>
      </c>
      <c r="Q375" s="29">
        <v>0</v>
      </c>
      <c r="R375" s="29">
        <v>0</v>
      </c>
      <c r="S375" s="50">
        <f t="shared" si="22"/>
        <v>0</v>
      </c>
      <c r="T375" s="50">
        <f t="shared" si="23"/>
        <v>0</v>
      </c>
    </row>
    <row r="376" spans="1:20" s="37" customFormat="1" ht="12" x14ac:dyDescent="0.2">
      <c r="A376" s="61" t="s">
        <v>392</v>
      </c>
      <c r="B376" s="61" t="s">
        <v>169</v>
      </c>
      <c r="C376" s="61" t="s">
        <v>194</v>
      </c>
      <c r="D376" s="61" t="s">
        <v>361</v>
      </c>
      <c r="E376" s="61" t="s">
        <v>142</v>
      </c>
      <c r="F376" s="61" t="s">
        <v>194</v>
      </c>
      <c r="G376" s="29">
        <v>188</v>
      </c>
      <c r="H376" s="29">
        <v>17</v>
      </c>
      <c r="I376" s="29">
        <v>3264</v>
      </c>
      <c r="J376" s="29">
        <v>314</v>
      </c>
      <c r="K376" s="29">
        <v>2824</v>
      </c>
      <c r="L376" s="29">
        <v>274</v>
      </c>
      <c r="M376" s="52">
        <f t="shared" si="20"/>
        <v>0.86519607843137258</v>
      </c>
      <c r="N376" s="52">
        <f t="shared" si="21"/>
        <v>0.87261146496815289</v>
      </c>
      <c r="O376" s="29">
        <v>85500</v>
      </c>
      <c r="P376" s="29">
        <v>4250</v>
      </c>
      <c r="Q376" s="29">
        <v>0</v>
      </c>
      <c r="R376" s="29">
        <v>0</v>
      </c>
      <c r="S376" s="50">
        <f t="shared" si="22"/>
        <v>0</v>
      </c>
      <c r="T376" s="50">
        <f t="shared" si="23"/>
        <v>0</v>
      </c>
    </row>
    <row r="377" spans="1:20" s="37" customFormat="1" ht="12" x14ac:dyDescent="0.2">
      <c r="A377" s="61" t="s">
        <v>376</v>
      </c>
      <c r="B377" s="61" t="s">
        <v>158</v>
      </c>
      <c r="C377" s="61" t="s">
        <v>194</v>
      </c>
      <c r="D377" s="61" t="s">
        <v>226</v>
      </c>
      <c r="E377" s="61" t="s">
        <v>5</v>
      </c>
      <c r="F377" s="61" t="s">
        <v>194</v>
      </c>
      <c r="G377" s="29">
        <v>1132</v>
      </c>
      <c r="H377" s="29">
        <v>149</v>
      </c>
      <c r="I377" s="29">
        <v>62616</v>
      </c>
      <c r="J377" s="29">
        <v>8662</v>
      </c>
      <c r="K377" s="29">
        <v>52623</v>
      </c>
      <c r="L377" s="29">
        <v>7982</v>
      </c>
      <c r="M377" s="52">
        <f t="shared" si="20"/>
        <v>0.84040820237638947</v>
      </c>
      <c r="N377" s="52">
        <f t="shared" si="21"/>
        <v>0.92149619025629181</v>
      </c>
      <c r="O377" s="29">
        <v>958164</v>
      </c>
      <c r="P377" s="29">
        <v>93500</v>
      </c>
      <c r="Q377" s="29">
        <v>7974</v>
      </c>
      <c r="R377" s="29">
        <v>787</v>
      </c>
      <c r="S377" s="50">
        <f t="shared" si="22"/>
        <v>8.322166142748005E-3</v>
      </c>
      <c r="T377" s="50">
        <f t="shared" si="23"/>
        <v>8.41711229946524E-3</v>
      </c>
    </row>
    <row r="378" spans="1:20" s="37" customFormat="1" ht="12" x14ac:dyDescent="0.2">
      <c r="A378" s="61" t="s">
        <v>376</v>
      </c>
      <c r="B378" s="61" t="s">
        <v>158</v>
      </c>
      <c r="C378" s="61" t="s">
        <v>194</v>
      </c>
      <c r="D378" s="61" t="s">
        <v>224</v>
      </c>
      <c r="E378" s="61" t="s">
        <v>3</v>
      </c>
      <c r="F378" s="61" t="s">
        <v>194</v>
      </c>
      <c r="G378" s="29">
        <v>364</v>
      </c>
      <c r="H378" s="29">
        <v>36</v>
      </c>
      <c r="I378" s="29">
        <v>17147</v>
      </c>
      <c r="J378" s="29">
        <v>1870</v>
      </c>
      <c r="K378" s="29">
        <v>16613</v>
      </c>
      <c r="L378" s="29">
        <v>1857</v>
      </c>
      <c r="M378" s="52">
        <f t="shared" si="20"/>
        <v>0.96885752609785969</v>
      </c>
      <c r="N378" s="52">
        <f t="shared" si="21"/>
        <v>0.99304812834224598</v>
      </c>
      <c r="O378" s="29">
        <v>556400</v>
      </c>
      <c r="P378" s="29">
        <v>58000</v>
      </c>
      <c r="Q378" s="29">
        <v>2514</v>
      </c>
      <c r="R378" s="29">
        <v>0</v>
      </c>
      <c r="S378" s="50">
        <f t="shared" si="22"/>
        <v>4.5183321351545654E-3</v>
      </c>
      <c r="T378" s="50">
        <f t="shared" si="23"/>
        <v>0</v>
      </c>
    </row>
    <row r="379" spans="1:20" s="37" customFormat="1" ht="12" x14ac:dyDescent="0.2">
      <c r="A379" s="61" t="s">
        <v>440</v>
      </c>
      <c r="B379" s="61" t="s">
        <v>439</v>
      </c>
      <c r="C379" s="61" t="s">
        <v>194</v>
      </c>
      <c r="D379" s="61" t="s">
        <v>290</v>
      </c>
      <c r="E379" s="61" t="s">
        <v>70</v>
      </c>
      <c r="F379" s="61" t="s">
        <v>194</v>
      </c>
      <c r="G379" s="29">
        <v>1</v>
      </c>
      <c r="H379" s="63"/>
      <c r="I379" s="29">
        <v>9</v>
      </c>
      <c r="J379" s="63"/>
      <c r="K379" s="29">
        <v>5</v>
      </c>
      <c r="L379" s="63"/>
      <c r="M379" s="52">
        <f t="shared" si="20"/>
        <v>0.55555555555555558</v>
      </c>
      <c r="N379" s="52" t="e">
        <f t="shared" si="21"/>
        <v>#DIV/0!</v>
      </c>
      <c r="O379" s="29">
        <v>1345</v>
      </c>
      <c r="P379" s="63"/>
      <c r="Q379" s="29">
        <v>120</v>
      </c>
      <c r="R379" s="63"/>
      <c r="S379" s="50">
        <f t="shared" si="22"/>
        <v>8.9219330855018583E-2</v>
      </c>
      <c r="T379" s="50" t="e">
        <f t="shared" si="23"/>
        <v>#DIV/0!</v>
      </c>
    </row>
    <row r="380" spans="1:20" s="37" customFormat="1" ht="12" x14ac:dyDescent="0.2">
      <c r="A380" s="61" t="s">
        <v>387</v>
      </c>
      <c r="B380" s="61" t="s">
        <v>129</v>
      </c>
      <c r="C380" s="61" t="s">
        <v>194</v>
      </c>
      <c r="D380" s="61" t="s">
        <v>348</v>
      </c>
      <c r="E380" s="61" t="s">
        <v>129</v>
      </c>
      <c r="F380" s="61" t="s">
        <v>194</v>
      </c>
      <c r="G380" s="29">
        <v>2</v>
      </c>
      <c r="H380" s="63"/>
      <c r="I380" s="29">
        <v>18</v>
      </c>
      <c r="J380" s="63"/>
      <c r="K380" s="29">
        <v>0</v>
      </c>
      <c r="L380" s="63"/>
      <c r="M380" s="52">
        <f t="shared" si="20"/>
        <v>0</v>
      </c>
      <c r="N380" s="52" t="e">
        <f t="shared" si="21"/>
        <v>#DIV/0!</v>
      </c>
      <c r="O380" s="29">
        <v>2690</v>
      </c>
      <c r="P380" s="63"/>
      <c r="Q380" s="29">
        <v>30</v>
      </c>
      <c r="R380" s="63"/>
      <c r="S380" s="50">
        <f t="shared" si="22"/>
        <v>1.1152416356877323E-2</v>
      </c>
      <c r="T380" s="50" t="e">
        <f t="shared" si="23"/>
        <v>#DIV/0!</v>
      </c>
    </row>
    <row r="381" spans="1:20" s="37" customFormat="1" ht="12" x14ac:dyDescent="0.2">
      <c r="A381" s="61" t="s">
        <v>358</v>
      </c>
      <c r="B381" s="61" t="s">
        <v>139</v>
      </c>
      <c r="C381" s="61" t="s">
        <v>194</v>
      </c>
      <c r="D381" s="61" t="s">
        <v>352</v>
      </c>
      <c r="E381" s="61" t="s">
        <v>133</v>
      </c>
      <c r="F381" s="61" t="s">
        <v>194</v>
      </c>
      <c r="G381" s="29">
        <v>1</v>
      </c>
      <c r="H381" s="63"/>
      <c r="I381" s="29">
        <v>19</v>
      </c>
      <c r="J381" s="63"/>
      <c r="K381" s="29">
        <v>16</v>
      </c>
      <c r="L381" s="63"/>
      <c r="M381" s="52">
        <f t="shared" si="20"/>
        <v>0.84210526315789469</v>
      </c>
      <c r="N381" s="52" t="e">
        <f t="shared" si="21"/>
        <v>#DIV/0!</v>
      </c>
      <c r="O381" s="29">
        <v>4000</v>
      </c>
      <c r="P381" s="63"/>
      <c r="Q381" s="29">
        <v>250</v>
      </c>
      <c r="R381" s="63"/>
      <c r="S381" s="50">
        <f t="shared" si="22"/>
        <v>6.25E-2</v>
      </c>
      <c r="T381" s="50" t="e">
        <f t="shared" si="23"/>
        <v>#DIV/0!</v>
      </c>
    </row>
    <row r="382" spans="1:20" s="37" customFormat="1" ht="12" x14ac:dyDescent="0.2">
      <c r="A382" s="61" t="s">
        <v>358</v>
      </c>
      <c r="B382" s="61" t="s">
        <v>139</v>
      </c>
      <c r="C382" s="61" t="s">
        <v>194</v>
      </c>
      <c r="D382" s="61" t="s">
        <v>349</v>
      </c>
      <c r="E382" s="61" t="s">
        <v>130</v>
      </c>
      <c r="F382" s="61" t="s">
        <v>194</v>
      </c>
      <c r="G382" s="29">
        <v>3</v>
      </c>
      <c r="H382" s="63"/>
      <c r="I382" s="29">
        <v>57</v>
      </c>
      <c r="J382" s="63"/>
      <c r="K382" s="29">
        <v>52</v>
      </c>
      <c r="L382" s="63"/>
      <c r="M382" s="52">
        <f t="shared" si="20"/>
        <v>0.91228070175438591</v>
      </c>
      <c r="N382" s="52" t="e">
        <f t="shared" si="21"/>
        <v>#DIV/0!</v>
      </c>
      <c r="O382" s="29">
        <v>12000</v>
      </c>
      <c r="P382" s="63"/>
      <c r="Q382" s="29">
        <v>815</v>
      </c>
      <c r="R382" s="63"/>
      <c r="S382" s="50">
        <f t="shared" si="22"/>
        <v>6.7916666666666667E-2</v>
      </c>
      <c r="T382" s="50" t="e">
        <f t="shared" si="23"/>
        <v>#DIV/0!</v>
      </c>
    </row>
    <row r="383" spans="1:20" s="37" customFormat="1" ht="12" x14ac:dyDescent="0.2">
      <c r="A383" s="61" t="s">
        <v>384</v>
      </c>
      <c r="B383" s="61" t="s">
        <v>164</v>
      </c>
      <c r="C383" s="61" t="s">
        <v>194</v>
      </c>
      <c r="D383" s="61" t="s">
        <v>224</v>
      </c>
      <c r="E383" s="61" t="s">
        <v>3</v>
      </c>
      <c r="F383" s="61" t="s">
        <v>194</v>
      </c>
      <c r="G383" s="29">
        <v>266</v>
      </c>
      <c r="H383" s="29">
        <v>23</v>
      </c>
      <c r="I383" s="29">
        <v>12284</v>
      </c>
      <c r="J383" s="29">
        <v>1140</v>
      </c>
      <c r="K383" s="29">
        <v>10903</v>
      </c>
      <c r="L383" s="29">
        <v>1043</v>
      </c>
      <c r="M383" s="52">
        <f t="shared" si="20"/>
        <v>0.88757733637251712</v>
      </c>
      <c r="N383" s="52">
        <f t="shared" si="21"/>
        <v>0.91491228070175434</v>
      </c>
      <c r="O383" s="29">
        <v>405100</v>
      </c>
      <c r="P383" s="29">
        <v>39900</v>
      </c>
      <c r="Q383" s="29">
        <v>0</v>
      </c>
      <c r="R383" s="29">
        <v>0</v>
      </c>
      <c r="S383" s="50">
        <f t="shared" si="22"/>
        <v>0</v>
      </c>
      <c r="T383" s="50">
        <f t="shared" si="23"/>
        <v>0</v>
      </c>
    </row>
    <row r="384" spans="1:20" s="37" customFormat="1" ht="12" x14ac:dyDescent="0.2">
      <c r="A384" s="61" t="s">
        <v>384</v>
      </c>
      <c r="B384" s="61" t="s">
        <v>164</v>
      </c>
      <c r="C384" s="61" t="s">
        <v>194</v>
      </c>
      <c r="D384" s="61" t="s">
        <v>226</v>
      </c>
      <c r="E384" s="61" t="s">
        <v>5</v>
      </c>
      <c r="F384" s="61" t="s">
        <v>194</v>
      </c>
      <c r="G384" s="29">
        <v>30</v>
      </c>
      <c r="H384" s="29">
        <v>8</v>
      </c>
      <c r="I384" s="29">
        <v>1524</v>
      </c>
      <c r="J384" s="29">
        <v>400</v>
      </c>
      <c r="K384" s="29">
        <v>1013</v>
      </c>
      <c r="L384" s="29">
        <v>300</v>
      </c>
      <c r="M384" s="52">
        <f t="shared" si="20"/>
        <v>0.66469816272965876</v>
      </c>
      <c r="N384" s="52">
        <f t="shared" si="21"/>
        <v>0.75</v>
      </c>
      <c r="O384" s="29">
        <v>53000</v>
      </c>
      <c r="P384" s="29">
        <v>14000</v>
      </c>
      <c r="Q384" s="29">
        <v>0</v>
      </c>
      <c r="R384" s="29">
        <v>0</v>
      </c>
      <c r="S384" s="50">
        <f t="shared" si="22"/>
        <v>0</v>
      </c>
      <c r="T384" s="50">
        <f t="shared" si="23"/>
        <v>0</v>
      </c>
    </row>
    <row r="385" spans="1:20" s="37" customFormat="1" ht="12" x14ac:dyDescent="0.2">
      <c r="A385" s="61" t="s">
        <v>384</v>
      </c>
      <c r="B385" s="61" t="s">
        <v>164</v>
      </c>
      <c r="C385" s="61" t="s">
        <v>194</v>
      </c>
      <c r="D385" s="61" t="s">
        <v>361</v>
      </c>
      <c r="E385" s="61" t="s">
        <v>142</v>
      </c>
      <c r="F385" s="61" t="s">
        <v>194</v>
      </c>
      <c r="G385" s="29">
        <v>18</v>
      </c>
      <c r="H385" s="63"/>
      <c r="I385" s="29">
        <v>810</v>
      </c>
      <c r="J385" s="63"/>
      <c r="K385" s="29">
        <v>621</v>
      </c>
      <c r="L385" s="63"/>
      <c r="M385" s="52">
        <f t="shared" si="20"/>
        <v>0.76666666666666672</v>
      </c>
      <c r="N385" s="52" t="e">
        <f t="shared" si="21"/>
        <v>#DIV/0!</v>
      </c>
      <c r="O385" s="29">
        <v>0</v>
      </c>
      <c r="P385" s="63"/>
      <c r="Q385" s="29">
        <v>0</v>
      </c>
      <c r="R385" s="63"/>
      <c r="S385" s="50" t="e">
        <f t="shared" si="22"/>
        <v>#DIV/0!</v>
      </c>
      <c r="T385" s="50" t="e">
        <f t="shared" si="23"/>
        <v>#DIV/0!</v>
      </c>
    </row>
    <row r="386" spans="1:20" s="37" customFormat="1" ht="12" x14ac:dyDescent="0.2">
      <c r="A386" s="61" t="s">
        <v>389</v>
      </c>
      <c r="B386" s="61" t="s">
        <v>82</v>
      </c>
      <c r="C386" s="61" t="s">
        <v>194</v>
      </c>
      <c r="D386" s="61" t="s">
        <v>224</v>
      </c>
      <c r="E386" s="61" t="s">
        <v>3</v>
      </c>
      <c r="F386" s="61" t="s">
        <v>194</v>
      </c>
      <c r="G386" s="29">
        <v>106</v>
      </c>
      <c r="H386" s="29">
        <v>9</v>
      </c>
      <c r="I386" s="29">
        <v>5300</v>
      </c>
      <c r="J386" s="29">
        <v>452</v>
      </c>
      <c r="K386" s="29">
        <v>4398</v>
      </c>
      <c r="L386" s="29">
        <v>375</v>
      </c>
      <c r="M386" s="52">
        <f t="shared" si="20"/>
        <v>0.82981132075471697</v>
      </c>
      <c r="N386" s="52">
        <f t="shared" si="21"/>
        <v>0.82964601769911506</v>
      </c>
      <c r="O386" s="29">
        <v>179900</v>
      </c>
      <c r="P386" s="29">
        <v>16000</v>
      </c>
      <c r="Q386" s="29">
        <v>0</v>
      </c>
      <c r="R386" s="29">
        <v>0</v>
      </c>
      <c r="S386" s="50">
        <f t="shared" si="22"/>
        <v>0</v>
      </c>
      <c r="T386" s="50">
        <f t="shared" si="23"/>
        <v>0</v>
      </c>
    </row>
    <row r="387" spans="1:20" s="37" customFormat="1" ht="12" x14ac:dyDescent="0.2">
      <c r="A387" s="61" t="s">
        <v>391</v>
      </c>
      <c r="B387" s="61" t="s">
        <v>168</v>
      </c>
      <c r="C387" s="61" t="s">
        <v>194</v>
      </c>
      <c r="D387" s="61" t="s">
        <v>224</v>
      </c>
      <c r="E387" s="61" t="s">
        <v>3</v>
      </c>
      <c r="F387" s="61" t="s">
        <v>194</v>
      </c>
      <c r="G387" s="29">
        <v>141</v>
      </c>
      <c r="H387" s="29">
        <v>8</v>
      </c>
      <c r="I387" s="29">
        <v>5417</v>
      </c>
      <c r="J387" s="29">
        <v>361</v>
      </c>
      <c r="K387" s="29">
        <v>4511</v>
      </c>
      <c r="L387" s="29">
        <v>349</v>
      </c>
      <c r="M387" s="52">
        <f t="shared" si="20"/>
        <v>0.83274875392283554</v>
      </c>
      <c r="N387" s="52">
        <f t="shared" si="21"/>
        <v>0.96675900277008309</v>
      </c>
      <c r="O387" s="29">
        <v>186300</v>
      </c>
      <c r="P387" s="29">
        <v>12000</v>
      </c>
      <c r="Q387" s="29">
        <v>0</v>
      </c>
      <c r="R387" s="29">
        <v>0</v>
      </c>
      <c r="S387" s="50">
        <f t="shared" si="22"/>
        <v>0</v>
      </c>
      <c r="T387" s="50">
        <f t="shared" si="23"/>
        <v>0</v>
      </c>
    </row>
    <row r="388" spans="1:20" s="37" customFormat="1" ht="12" x14ac:dyDescent="0.2">
      <c r="A388" s="61" t="s">
        <v>373</v>
      </c>
      <c r="B388" s="61" t="s">
        <v>155</v>
      </c>
      <c r="C388" s="61" t="s">
        <v>194</v>
      </c>
      <c r="D388" s="61" t="s">
        <v>224</v>
      </c>
      <c r="E388" s="61" t="s">
        <v>3</v>
      </c>
      <c r="F388" s="61" t="s">
        <v>194</v>
      </c>
      <c r="G388" s="29">
        <v>898</v>
      </c>
      <c r="H388" s="29">
        <v>78</v>
      </c>
      <c r="I388" s="29">
        <v>74276</v>
      </c>
      <c r="J388" s="29">
        <v>6492</v>
      </c>
      <c r="K388" s="29">
        <v>55400</v>
      </c>
      <c r="L388" s="29">
        <v>4591</v>
      </c>
      <c r="M388" s="52">
        <f t="shared" si="20"/>
        <v>0.7458667671926329</v>
      </c>
      <c r="N388" s="52">
        <f t="shared" si="21"/>
        <v>0.70717806531115224</v>
      </c>
      <c r="O388" s="29">
        <v>1282257</v>
      </c>
      <c r="P388" s="29">
        <v>98696</v>
      </c>
      <c r="Q388" s="29">
        <v>123</v>
      </c>
      <c r="R388" s="29">
        <v>0</v>
      </c>
      <c r="S388" s="50">
        <f t="shared" si="22"/>
        <v>9.5924607937410359E-5</v>
      </c>
      <c r="T388" s="50">
        <f t="shared" si="23"/>
        <v>0</v>
      </c>
    </row>
    <row r="389" spans="1:20" s="37" customFormat="1" ht="12" x14ac:dyDescent="0.2">
      <c r="A389" s="61" t="s">
        <v>371</v>
      </c>
      <c r="B389" s="61" t="s">
        <v>153</v>
      </c>
      <c r="C389" s="61" t="s">
        <v>194</v>
      </c>
      <c r="D389" s="61" t="s">
        <v>224</v>
      </c>
      <c r="E389" s="61" t="s">
        <v>3</v>
      </c>
      <c r="F389" s="61" t="s">
        <v>194</v>
      </c>
      <c r="G389" s="29">
        <v>1054</v>
      </c>
      <c r="H389" s="29">
        <v>100</v>
      </c>
      <c r="I389" s="29">
        <v>63597</v>
      </c>
      <c r="J389" s="29">
        <v>5789</v>
      </c>
      <c r="K389" s="29">
        <v>48109</v>
      </c>
      <c r="L389" s="29">
        <v>4246</v>
      </c>
      <c r="M389" s="52">
        <f t="shared" si="20"/>
        <v>0.756466499992138</v>
      </c>
      <c r="N389" s="52">
        <f t="shared" si="21"/>
        <v>0.73346001036448438</v>
      </c>
      <c r="O389" s="29">
        <v>384726</v>
      </c>
      <c r="P389" s="29">
        <v>0</v>
      </c>
      <c r="Q389" s="29">
        <v>0</v>
      </c>
      <c r="R389" s="29">
        <v>0</v>
      </c>
      <c r="S389" s="50">
        <f t="shared" si="22"/>
        <v>0</v>
      </c>
      <c r="T389" s="50" t="e">
        <f t="shared" si="23"/>
        <v>#DIV/0!</v>
      </c>
    </row>
    <row r="390" spans="1:20" s="37" customFormat="1" ht="12" x14ac:dyDescent="0.2">
      <c r="A390" s="61" t="s">
        <v>371</v>
      </c>
      <c r="B390" s="61" t="s">
        <v>153</v>
      </c>
      <c r="C390" s="61" t="s">
        <v>194</v>
      </c>
      <c r="D390" s="61" t="s">
        <v>361</v>
      </c>
      <c r="E390" s="61" t="s">
        <v>142</v>
      </c>
      <c r="F390" s="61" t="s">
        <v>194</v>
      </c>
      <c r="G390" s="29">
        <v>684</v>
      </c>
      <c r="H390" s="29">
        <v>55</v>
      </c>
      <c r="I390" s="29">
        <v>33033</v>
      </c>
      <c r="J390" s="29">
        <v>2641</v>
      </c>
      <c r="K390" s="29">
        <v>24370</v>
      </c>
      <c r="L390" s="29">
        <v>1685</v>
      </c>
      <c r="M390" s="52">
        <f t="shared" si="20"/>
        <v>0.737747101383465</v>
      </c>
      <c r="N390" s="52">
        <f t="shared" si="21"/>
        <v>0.63801590306702005</v>
      </c>
      <c r="O390" s="29">
        <v>243887</v>
      </c>
      <c r="P390" s="29">
        <v>0</v>
      </c>
      <c r="Q390" s="29">
        <v>0</v>
      </c>
      <c r="R390" s="29">
        <v>0</v>
      </c>
      <c r="S390" s="50">
        <f t="shared" si="22"/>
        <v>0</v>
      </c>
      <c r="T390" s="50" t="e">
        <f t="shared" si="23"/>
        <v>#DIV/0!</v>
      </c>
    </row>
    <row r="391" spans="1:20" s="37" customFormat="1" ht="12" x14ac:dyDescent="0.2">
      <c r="A391" s="61" t="s">
        <v>381</v>
      </c>
      <c r="B391" s="61" t="s">
        <v>161</v>
      </c>
      <c r="C391" s="61" t="s">
        <v>194</v>
      </c>
      <c r="D391" s="61" t="s">
        <v>301</v>
      </c>
      <c r="E391" s="61" t="s">
        <v>80</v>
      </c>
      <c r="F391" s="61" t="s">
        <v>194</v>
      </c>
      <c r="G391" s="29">
        <v>266</v>
      </c>
      <c r="H391" s="29">
        <v>19</v>
      </c>
      <c r="I391" s="29">
        <v>13391</v>
      </c>
      <c r="J391" s="29">
        <v>912</v>
      </c>
      <c r="K391" s="29">
        <v>11643</v>
      </c>
      <c r="L391" s="29">
        <v>796</v>
      </c>
      <c r="M391" s="52">
        <f t="shared" si="20"/>
        <v>0.86946456575311781</v>
      </c>
      <c r="N391" s="52">
        <f t="shared" si="21"/>
        <v>0.8728070175438597</v>
      </c>
      <c r="O391" s="29">
        <v>439500</v>
      </c>
      <c r="P391" s="29">
        <v>28500</v>
      </c>
      <c r="Q391" s="29">
        <v>359</v>
      </c>
      <c r="R391" s="29">
        <v>1</v>
      </c>
      <c r="S391" s="50">
        <f t="shared" si="22"/>
        <v>8.1683731513083045E-4</v>
      </c>
      <c r="T391" s="50">
        <f t="shared" si="23"/>
        <v>3.5087719298245611E-5</v>
      </c>
    </row>
    <row r="392" spans="1:20" s="37" customFormat="1" ht="12" x14ac:dyDescent="0.2">
      <c r="A392" s="61" t="s">
        <v>381</v>
      </c>
      <c r="B392" s="61" t="s">
        <v>161</v>
      </c>
      <c r="C392" s="61" t="s">
        <v>194</v>
      </c>
      <c r="D392" s="61" t="s">
        <v>224</v>
      </c>
      <c r="E392" s="61" t="s">
        <v>3</v>
      </c>
      <c r="F392" s="61" t="s">
        <v>194</v>
      </c>
      <c r="G392" s="29">
        <v>155</v>
      </c>
      <c r="H392" s="29">
        <v>12</v>
      </c>
      <c r="I392" s="29">
        <v>7896</v>
      </c>
      <c r="J392" s="29">
        <v>583</v>
      </c>
      <c r="K392" s="29">
        <v>6958</v>
      </c>
      <c r="L392" s="29">
        <v>499</v>
      </c>
      <c r="M392" s="52">
        <f t="shared" si="20"/>
        <v>0.88120567375886527</v>
      </c>
      <c r="N392" s="52">
        <f t="shared" si="21"/>
        <v>0.855917667238422</v>
      </c>
      <c r="O392" s="29">
        <v>255500</v>
      </c>
      <c r="P392" s="29">
        <v>18500</v>
      </c>
      <c r="Q392" s="29">
        <v>206</v>
      </c>
      <c r="R392" s="29">
        <v>21</v>
      </c>
      <c r="S392" s="50">
        <f t="shared" si="22"/>
        <v>8.0626223091976516E-4</v>
      </c>
      <c r="T392" s="50">
        <f t="shared" si="23"/>
        <v>1.1351351351351351E-3</v>
      </c>
    </row>
    <row r="393" spans="1:20" s="37" customFormat="1" ht="12" x14ac:dyDescent="0.2">
      <c r="A393" s="61" t="s">
        <v>352</v>
      </c>
      <c r="B393" s="61" t="s">
        <v>133</v>
      </c>
      <c r="C393" s="61" t="s">
        <v>194</v>
      </c>
      <c r="D393" s="61" t="s">
        <v>349</v>
      </c>
      <c r="E393" s="61" t="s">
        <v>130</v>
      </c>
      <c r="F393" s="61" t="s">
        <v>194</v>
      </c>
      <c r="G393" s="29">
        <v>2</v>
      </c>
      <c r="H393" s="63"/>
      <c r="I393" s="29">
        <v>38</v>
      </c>
      <c r="J393" s="63"/>
      <c r="K393" s="29">
        <v>22</v>
      </c>
      <c r="L393" s="63"/>
      <c r="M393" s="52">
        <f t="shared" si="20"/>
        <v>0.57894736842105265</v>
      </c>
      <c r="N393" s="52" t="e">
        <f t="shared" si="21"/>
        <v>#DIV/0!</v>
      </c>
      <c r="O393" s="29">
        <v>8000</v>
      </c>
      <c r="P393" s="63"/>
      <c r="Q393" s="29">
        <v>900</v>
      </c>
      <c r="R393" s="63"/>
      <c r="S393" s="50">
        <f t="shared" si="22"/>
        <v>0.1125</v>
      </c>
      <c r="T393" s="50" t="e">
        <f t="shared" si="23"/>
        <v>#DIV/0!</v>
      </c>
    </row>
    <row r="394" spans="1:20" s="37" customFormat="1" ht="12" x14ac:dyDescent="0.2">
      <c r="A394" s="61" t="s">
        <v>352</v>
      </c>
      <c r="B394" s="61" t="s">
        <v>133</v>
      </c>
      <c r="C394" s="61" t="s">
        <v>194</v>
      </c>
      <c r="D394" s="61" t="s">
        <v>358</v>
      </c>
      <c r="E394" s="61" t="s">
        <v>139</v>
      </c>
      <c r="F394" s="61" t="s">
        <v>194</v>
      </c>
      <c r="G394" s="29">
        <v>1</v>
      </c>
      <c r="H394" s="63"/>
      <c r="I394" s="29">
        <v>19</v>
      </c>
      <c r="J394" s="63"/>
      <c r="K394" s="29">
        <v>17</v>
      </c>
      <c r="L394" s="63"/>
      <c r="M394" s="52">
        <f t="shared" ref="M394:M408" si="24">K394/I394</f>
        <v>0.89473684210526316</v>
      </c>
      <c r="N394" s="52" t="e">
        <f t="shared" ref="N394:N408" si="25">L394/J394</f>
        <v>#DIV/0!</v>
      </c>
      <c r="O394" s="29">
        <v>4000</v>
      </c>
      <c r="P394" s="63"/>
      <c r="Q394" s="29">
        <v>300</v>
      </c>
      <c r="R394" s="63"/>
      <c r="S394" s="50">
        <f t="shared" ref="S394:S407" si="26">Q394/O394</f>
        <v>7.4999999999999997E-2</v>
      </c>
      <c r="T394" s="50" t="e">
        <f t="shared" ref="T394:T408" si="27">R394/P394</f>
        <v>#DIV/0!</v>
      </c>
    </row>
    <row r="395" spans="1:20" s="37" customFormat="1" ht="12" x14ac:dyDescent="0.2">
      <c r="A395" s="61" t="s">
        <v>393</v>
      </c>
      <c r="B395" s="61" t="s">
        <v>129</v>
      </c>
      <c r="C395" s="61" t="s">
        <v>194</v>
      </c>
      <c r="D395" s="61" t="s">
        <v>348</v>
      </c>
      <c r="E395" s="61" t="s">
        <v>129</v>
      </c>
      <c r="F395" s="61" t="s">
        <v>194</v>
      </c>
      <c r="G395" s="29">
        <v>3</v>
      </c>
      <c r="H395" s="63"/>
      <c r="I395" s="29">
        <v>27</v>
      </c>
      <c r="J395" s="63"/>
      <c r="K395" s="29">
        <v>4</v>
      </c>
      <c r="L395" s="63"/>
      <c r="M395" s="52">
        <f t="shared" si="24"/>
        <v>0.14814814814814814</v>
      </c>
      <c r="N395" s="52" t="e">
        <f t="shared" si="25"/>
        <v>#DIV/0!</v>
      </c>
      <c r="O395" s="29">
        <v>4035</v>
      </c>
      <c r="P395" s="63"/>
      <c r="Q395" s="29">
        <v>180</v>
      </c>
      <c r="R395" s="63"/>
      <c r="S395" s="50">
        <f t="shared" si="26"/>
        <v>4.4609665427509292E-2</v>
      </c>
      <c r="T395" s="50" t="e">
        <f t="shared" si="27"/>
        <v>#DIV/0!</v>
      </c>
    </row>
    <row r="396" spans="1:20" s="37" customFormat="1" ht="12" x14ac:dyDescent="0.2">
      <c r="A396" s="61" t="s">
        <v>195</v>
      </c>
      <c r="B396" s="61" t="s">
        <v>105</v>
      </c>
      <c r="C396" s="61" t="s">
        <v>194</v>
      </c>
      <c r="D396" s="61" t="s">
        <v>224</v>
      </c>
      <c r="E396" s="61" t="s">
        <v>3</v>
      </c>
      <c r="F396" s="61" t="s">
        <v>194</v>
      </c>
      <c r="G396" s="29">
        <v>3</v>
      </c>
      <c r="H396" s="63"/>
      <c r="I396" s="29">
        <v>0</v>
      </c>
      <c r="J396" s="63"/>
      <c r="K396" s="29">
        <v>0</v>
      </c>
      <c r="L396" s="63"/>
      <c r="M396" s="52" t="e">
        <f t="shared" si="24"/>
        <v>#DIV/0!</v>
      </c>
      <c r="N396" s="52" t="e">
        <f t="shared" si="25"/>
        <v>#DIV/0!</v>
      </c>
      <c r="O396" s="29">
        <v>162000</v>
      </c>
      <c r="P396" s="63"/>
      <c r="Q396" s="29">
        <v>6329</v>
      </c>
      <c r="R396" s="63"/>
      <c r="S396" s="50">
        <f t="shared" si="26"/>
        <v>3.9067901234567902E-2</v>
      </c>
      <c r="T396" s="50" t="e">
        <f t="shared" si="27"/>
        <v>#DIV/0!</v>
      </c>
    </row>
    <row r="397" spans="1:20" s="37" customFormat="1" ht="12" x14ac:dyDescent="0.2">
      <c r="A397" s="61" t="s">
        <v>280</v>
      </c>
      <c r="B397" s="61" t="s">
        <v>152</v>
      </c>
      <c r="C397" s="61" t="s">
        <v>194</v>
      </c>
      <c r="D397" s="61" t="s">
        <v>361</v>
      </c>
      <c r="E397" s="61" t="s">
        <v>142</v>
      </c>
      <c r="F397" s="61" t="s">
        <v>194</v>
      </c>
      <c r="G397" s="29">
        <v>499</v>
      </c>
      <c r="H397" s="29">
        <v>47</v>
      </c>
      <c r="I397" s="29">
        <v>24077</v>
      </c>
      <c r="J397" s="29">
        <v>2256</v>
      </c>
      <c r="K397" s="29">
        <v>17242</v>
      </c>
      <c r="L397" s="29">
        <v>1434</v>
      </c>
      <c r="M397" s="52">
        <f t="shared" si="24"/>
        <v>0.71611911783029447</v>
      </c>
      <c r="N397" s="52">
        <f t="shared" si="25"/>
        <v>0.63563829787234039</v>
      </c>
      <c r="O397" s="29">
        <v>160927</v>
      </c>
      <c r="P397" s="29">
        <v>0</v>
      </c>
      <c r="Q397" s="29">
        <v>0</v>
      </c>
      <c r="R397" s="29">
        <v>0</v>
      </c>
      <c r="S397" s="50">
        <f t="shared" si="26"/>
        <v>0</v>
      </c>
      <c r="T397" s="50" t="e">
        <f t="shared" si="27"/>
        <v>#DIV/0!</v>
      </c>
    </row>
    <row r="398" spans="1:20" s="37" customFormat="1" ht="12" x14ac:dyDescent="0.2">
      <c r="A398" s="61" t="s">
        <v>280</v>
      </c>
      <c r="B398" s="61" t="s">
        <v>152</v>
      </c>
      <c r="C398" s="61" t="s">
        <v>194</v>
      </c>
      <c r="D398" s="61" t="s">
        <v>224</v>
      </c>
      <c r="E398" s="61" t="s">
        <v>3</v>
      </c>
      <c r="F398" s="61" t="s">
        <v>194</v>
      </c>
      <c r="G398" s="29">
        <v>659</v>
      </c>
      <c r="H398" s="29">
        <v>59</v>
      </c>
      <c r="I398" s="29">
        <v>107214</v>
      </c>
      <c r="J398" s="29">
        <v>9888</v>
      </c>
      <c r="K398" s="29">
        <v>65583</v>
      </c>
      <c r="L398" s="29">
        <v>6043</v>
      </c>
      <c r="M398" s="52">
        <f t="shared" si="24"/>
        <v>0.61170182998488998</v>
      </c>
      <c r="N398" s="52">
        <f t="shared" si="25"/>
        <v>0.61114482200647247</v>
      </c>
      <c r="O398" s="29">
        <v>2705297</v>
      </c>
      <c r="P398" s="29">
        <v>236295</v>
      </c>
      <c r="Q398" s="29">
        <v>0</v>
      </c>
      <c r="R398" s="29">
        <v>0</v>
      </c>
      <c r="S398" s="50">
        <f t="shared" si="26"/>
        <v>0</v>
      </c>
      <c r="T398" s="50">
        <f t="shared" si="27"/>
        <v>0</v>
      </c>
    </row>
    <row r="399" spans="1:20" s="37" customFormat="1" ht="12" x14ac:dyDescent="0.2">
      <c r="A399" s="61" t="s">
        <v>280</v>
      </c>
      <c r="B399" s="61" t="s">
        <v>152</v>
      </c>
      <c r="C399" s="61" t="s">
        <v>194</v>
      </c>
      <c r="D399" s="61" t="s">
        <v>228</v>
      </c>
      <c r="E399" s="61" t="s">
        <v>7</v>
      </c>
      <c r="F399" s="61" t="s">
        <v>194</v>
      </c>
      <c r="G399" s="29">
        <v>1</v>
      </c>
      <c r="H399" s="63"/>
      <c r="I399" s="29">
        <v>180</v>
      </c>
      <c r="J399" s="63"/>
      <c r="K399" s="29">
        <v>116</v>
      </c>
      <c r="L399" s="63"/>
      <c r="M399" s="52">
        <f t="shared" si="24"/>
        <v>0.64444444444444449</v>
      </c>
      <c r="N399" s="52" t="e">
        <f t="shared" si="25"/>
        <v>#DIV/0!</v>
      </c>
      <c r="O399" s="29">
        <v>4275</v>
      </c>
      <c r="P399" s="63"/>
      <c r="Q399" s="29">
        <v>0</v>
      </c>
      <c r="R399" s="63"/>
      <c r="S399" s="50">
        <f t="shared" si="26"/>
        <v>0</v>
      </c>
      <c r="T399" s="50" t="e">
        <f t="shared" si="27"/>
        <v>#DIV/0!</v>
      </c>
    </row>
    <row r="400" spans="1:20" s="37" customFormat="1" ht="12" x14ac:dyDescent="0.2">
      <c r="A400" s="61" t="s">
        <v>280</v>
      </c>
      <c r="B400" s="61" t="s">
        <v>152</v>
      </c>
      <c r="C400" s="61" t="s">
        <v>194</v>
      </c>
      <c r="D400" s="61" t="s">
        <v>226</v>
      </c>
      <c r="E400" s="61" t="s">
        <v>5</v>
      </c>
      <c r="F400" s="61" t="s">
        <v>194</v>
      </c>
      <c r="G400" s="29">
        <v>54</v>
      </c>
      <c r="H400" s="63"/>
      <c r="I400" s="29">
        <v>2633</v>
      </c>
      <c r="J400" s="63"/>
      <c r="K400" s="29">
        <v>1521</v>
      </c>
      <c r="L400" s="63"/>
      <c r="M400" s="52">
        <f t="shared" si="24"/>
        <v>0.57766805924800613</v>
      </c>
      <c r="N400" s="52" t="e">
        <f t="shared" si="25"/>
        <v>#DIV/0!</v>
      </c>
      <c r="O400" s="29">
        <v>16636</v>
      </c>
      <c r="P400" s="63"/>
      <c r="Q400" s="29">
        <v>0</v>
      </c>
      <c r="R400" s="63"/>
      <c r="S400" s="50">
        <f t="shared" si="26"/>
        <v>0</v>
      </c>
      <c r="T400" s="50" t="e">
        <f t="shared" si="27"/>
        <v>#DIV/0!</v>
      </c>
    </row>
    <row r="401" spans="1:20" s="37" customFormat="1" ht="12" x14ac:dyDescent="0.2">
      <c r="A401" s="61" t="s">
        <v>458</v>
      </c>
      <c r="B401" s="61" t="s">
        <v>129</v>
      </c>
      <c r="C401" s="61" t="s">
        <v>194</v>
      </c>
      <c r="D401" s="61" t="s">
        <v>354</v>
      </c>
      <c r="E401" s="61" t="s">
        <v>135</v>
      </c>
      <c r="F401" s="61" t="s">
        <v>194</v>
      </c>
      <c r="G401" s="29">
        <v>1</v>
      </c>
      <c r="H401" s="63"/>
      <c r="I401" s="29">
        <v>9</v>
      </c>
      <c r="J401" s="63"/>
      <c r="K401" s="29">
        <v>0</v>
      </c>
      <c r="L401" s="63"/>
      <c r="M401" s="52">
        <f t="shared" si="24"/>
        <v>0</v>
      </c>
      <c r="N401" s="52" t="e">
        <f t="shared" si="25"/>
        <v>#DIV/0!</v>
      </c>
      <c r="O401" s="29">
        <v>1345</v>
      </c>
      <c r="P401" s="63"/>
      <c r="Q401" s="29">
        <v>0</v>
      </c>
      <c r="R401" s="63"/>
      <c r="S401" s="50">
        <f t="shared" si="26"/>
        <v>0</v>
      </c>
      <c r="T401" s="50" t="e">
        <f t="shared" si="27"/>
        <v>#DIV/0!</v>
      </c>
    </row>
    <row r="402" spans="1:20" s="37" customFormat="1" ht="12" x14ac:dyDescent="0.2">
      <c r="A402" s="61" t="s">
        <v>377</v>
      </c>
      <c r="B402" s="61" t="s">
        <v>129</v>
      </c>
      <c r="C402" s="61" t="s">
        <v>194</v>
      </c>
      <c r="D402" s="61" t="s">
        <v>348</v>
      </c>
      <c r="E402" s="61" t="s">
        <v>129</v>
      </c>
      <c r="F402" s="61" t="s">
        <v>194</v>
      </c>
      <c r="G402" s="29">
        <v>21</v>
      </c>
      <c r="H402" s="63"/>
      <c r="I402" s="29">
        <v>189</v>
      </c>
      <c r="J402" s="63"/>
      <c r="K402" s="29">
        <v>11</v>
      </c>
      <c r="L402" s="63"/>
      <c r="M402" s="52">
        <f t="shared" si="24"/>
        <v>5.8201058201058198E-2</v>
      </c>
      <c r="N402" s="52" t="e">
        <f t="shared" si="25"/>
        <v>#DIV/0!</v>
      </c>
      <c r="O402" s="29">
        <v>28245</v>
      </c>
      <c r="P402" s="63"/>
      <c r="Q402" s="29">
        <v>972</v>
      </c>
      <c r="R402" s="63"/>
      <c r="S402" s="50">
        <f t="shared" si="26"/>
        <v>3.4413170472650023E-2</v>
      </c>
      <c r="T402" s="50" t="e">
        <f t="shared" si="27"/>
        <v>#DIV/0!</v>
      </c>
    </row>
    <row r="403" spans="1:20" s="37" customFormat="1" ht="12" x14ac:dyDescent="0.2">
      <c r="A403" s="61" t="s">
        <v>370</v>
      </c>
      <c r="B403" s="61" t="s">
        <v>151</v>
      </c>
      <c r="C403" s="61" t="s">
        <v>194</v>
      </c>
      <c r="D403" s="61" t="s">
        <v>224</v>
      </c>
      <c r="E403" s="61" t="s">
        <v>3</v>
      </c>
      <c r="F403" s="61" t="s">
        <v>194</v>
      </c>
      <c r="G403" s="29">
        <v>1004</v>
      </c>
      <c r="H403" s="29">
        <v>94</v>
      </c>
      <c r="I403" s="29">
        <v>104510</v>
      </c>
      <c r="J403" s="29">
        <v>10796</v>
      </c>
      <c r="K403" s="29">
        <v>56073</v>
      </c>
      <c r="L403" s="29">
        <v>4838</v>
      </c>
      <c r="M403" s="52">
        <f t="shared" si="24"/>
        <v>0.53653238924504831</v>
      </c>
      <c r="N403" s="52">
        <f t="shared" si="25"/>
        <v>0.44812893664320119</v>
      </c>
      <c r="O403" s="29">
        <v>2548439</v>
      </c>
      <c r="P403" s="29">
        <v>266468</v>
      </c>
      <c r="Q403" s="29">
        <v>7390</v>
      </c>
      <c r="R403" s="29">
        <v>666</v>
      </c>
      <c r="S403" s="50">
        <f t="shared" si="26"/>
        <v>2.8998143569455657E-3</v>
      </c>
      <c r="T403" s="50">
        <f t="shared" si="27"/>
        <v>2.4993620247084078E-3</v>
      </c>
    </row>
    <row r="404" spans="1:20" s="37" customFormat="1" ht="12" x14ac:dyDescent="0.2">
      <c r="A404" s="61" t="s">
        <v>380</v>
      </c>
      <c r="B404" s="61" t="s">
        <v>160</v>
      </c>
      <c r="C404" s="61" t="s">
        <v>194</v>
      </c>
      <c r="D404" s="61" t="s">
        <v>300</v>
      </c>
      <c r="E404" s="61" t="s">
        <v>79</v>
      </c>
      <c r="F404" s="61" t="s">
        <v>194</v>
      </c>
      <c r="G404" s="29">
        <v>908</v>
      </c>
      <c r="H404" s="29">
        <v>90</v>
      </c>
      <c r="I404" s="29">
        <v>27890</v>
      </c>
      <c r="J404" s="29">
        <v>3834</v>
      </c>
      <c r="K404" s="29">
        <v>23533</v>
      </c>
      <c r="L404" s="29">
        <v>3506</v>
      </c>
      <c r="M404" s="52">
        <f t="shared" si="24"/>
        <v>0.84377913230548585</v>
      </c>
      <c r="N404" s="52">
        <f t="shared" si="25"/>
        <v>0.91444966092853419</v>
      </c>
      <c r="O404" s="29">
        <v>968000</v>
      </c>
      <c r="P404" s="29">
        <v>135000</v>
      </c>
      <c r="Q404" s="29">
        <v>283</v>
      </c>
      <c r="R404" s="29">
        <v>32</v>
      </c>
      <c r="S404" s="50">
        <f t="shared" si="26"/>
        <v>2.9235537190082643E-4</v>
      </c>
      <c r="T404" s="50">
        <f t="shared" si="27"/>
        <v>2.3703703703703704E-4</v>
      </c>
    </row>
    <row r="405" spans="1:20" s="37" customFormat="1" ht="12" x14ac:dyDescent="0.2">
      <c r="A405" s="61" t="s">
        <v>438</v>
      </c>
      <c r="B405" s="61" t="s">
        <v>129</v>
      </c>
      <c r="C405" s="61" t="s">
        <v>194</v>
      </c>
      <c r="D405" s="61" t="s">
        <v>348</v>
      </c>
      <c r="E405" s="61" t="s">
        <v>129</v>
      </c>
      <c r="F405" s="61" t="s">
        <v>194</v>
      </c>
      <c r="G405" s="29">
        <v>1</v>
      </c>
      <c r="H405" s="63"/>
      <c r="I405" s="29">
        <v>9</v>
      </c>
      <c r="J405" s="63"/>
      <c r="K405" s="29">
        <v>0</v>
      </c>
      <c r="L405" s="63"/>
      <c r="M405" s="52">
        <f t="shared" si="24"/>
        <v>0</v>
      </c>
      <c r="N405" s="52" t="e">
        <f t="shared" si="25"/>
        <v>#DIV/0!</v>
      </c>
      <c r="O405" s="29">
        <v>1345</v>
      </c>
      <c r="P405" s="63"/>
      <c r="Q405" s="29">
        <v>0</v>
      </c>
      <c r="R405" s="63"/>
      <c r="S405" s="50">
        <f t="shared" si="26"/>
        <v>0</v>
      </c>
      <c r="T405" s="50" t="e">
        <f t="shared" si="27"/>
        <v>#DIV/0!</v>
      </c>
    </row>
    <row r="406" spans="1:20" s="37" customFormat="1" ht="12" x14ac:dyDescent="0.2">
      <c r="A406" s="61" t="s">
        <v>350</v>
      </c>
      <c r="B406" s="61" t="s">
        <v>131</v>
      </c>
      <c r="C406" s="61" t="s">
        <v>194</v>
      </c>
      <c r="D406" s="61" t="s">
        <v>349</v>
      </c>
      <c r="E406" s="61" t="s">
        <v>130</v>
      </c>
      <c r="F406" s="61" t="s">
        <v>194</v>
      </c>
      <c r="G406" s="29">
        <v>2</v>
      </c>
      <c r="H406" s="63"/>
      <c r="I406" s="29">
        <v>28</v>
      </c>
      <c r="J406" s="63"/>
      <c r="K406" s="29">
        <v>17</v>
      </c>
      <c r="L406" s="63"/>
      <c r="M406" s="52">
        <f t="shared" si="24"/>
        <v>0.6071428571428571</v>
      </c>
      <c r="N406" s="52" t="e">
        <f t="shared" si="25"/>
        <v>#DIV/0!</v>
      </c>
      <c r="O406" s="29">
        <v>5345</v>
      </c>
      <c r="P406" s="63"/>
      <c r="Q406" s="29">
        <v>3730</v>
      </c>
      <c r="R406" s="63"/>
      <c r="S406" s="50">
        <f t="shared" si="26"/>
        <v>0.69784845650140315</v>
      </c>
      <c r="T406" s="50" t="e">
        <f t="shared" si="27"/>
        <v>#DIV/0!</v>
      </c>
    </row>
    <row r="407" spans="1:20" s="37" customFormat="1" ht="12" x14ac:dyDescent="0.2">
      <c r="A407" s="61" t="s">
        <v>388</v>
      </c>
      <c r="B407" s="61" t="s">
        <v>129</v>
      </c>
      <c r="C407" s="61" t="s">
        <v>194</v>
      </c>
      <c r="D407" s="61" t="s">
        <v>348</v>
      </c>
      <c r="E407" s="61" t="s">
        <v>129</v>
      </c>
      <c r="F407" s="61" t="s">
        <v>194</v>
      </c>
      <c r="G407" s="29">
        <v>4</v>
      </c>
      <c r="H407" s="63"/>
      <c r="I407" s="29">
        <v>36</v>
      </c>
      <c r="J407" s="63"/>
      <c r="K407" s="29">
        <v>6</v>
      </c>
      <c r="L407" s="63"/>
      <c r="M407" s="52">
        <f t="shared" si="24"/>
        <v>0.16666666666666666</v>
      </c>
      <c r="N407" s="69" t="e">
        <f t="shared" si="25"/>
        <v>#DIV/0!</v>
      </c>
      <c r="O407" s="29">
        <v>5380</v>
      </c>
      <c r="P407" s="63"/>
      <c r="Q407" s="29">
        <v>1200</v>
      </c>
      <c r="R407" s="63"/>
      <c r="S407" s="50">
        <f t="shared" si="26"/>
        <v>0.22304832713754646</v>
      </c>
      <c r="T407" s="50" t="e">
        <f t="shared" si="27"/>
        <v>#DIV/0!</v>
      </c>
    </row>
    <row r="408" spans="1:20" x14ac:dyDescent="0.25">
      <c r="A408" s="100" t="s">
        <v>189</v>
      </c>
      <c r="B408" s="100"/>
      <c r="C408" s="100"/>
      <c r="D408" s="100"/>
      <c r="E408" s="100"/>
      <c r="F408" s="100"/>
      <c r="G408" s="59">
        <f>SUM(G9:G407)</f>
        <v>303844</v>
      </c>
      <c r="H408" s="59">
        <f>SUM(H9:H407)</f>
        <v>25596</v>
      </c>
      <c r="I408" s="59">
        <f>SUM(I9:I407)</f>
        <v>42670317</v>
      </c>
      <c r="J408" s="59">
        <f>SUM(J9:J407)</f>
        <v>3608541</v>
      </c>
      <c r="K408" s="59">
        <f>SUM(K9:K407)</f>
        <v>33804461</v>
      </c>
      <c r="L408" s="142">
        <f>SUM(L9:L407)</f>
        <v>2799615</v>
      </c>
      <c r="M408" s="69">
        <f t="shared" si="24"/>
        <v>0.79222427618712088</v>
      </c>
      <c r="N408" s="69">
        <f t="shared" si="25"/>
        <v>0.77583017624020345</v>
      </c>
      <c r="O408" s="41">
        <f>SUM(O9:O407)</f>
        <v>1779436359</v>
      </c>
      <c r="P408" s="41">
        <f>SUM(P9:P407)</f>
        <v>141197671</v>
      </c>
      <c r="Q408" s="41">
        <f>SUM(Q9:Q407)</f>
        <v>125504158</v>
      </c>
      <c r="R408" s="41">
        <f>SUM(R9:R407)</f>
        <v>8857934</v>
      </c>
      <c r="S408" s="55">
        <f>+Q408/O408</f>
        <v>7.0530287506618272E-2</v>
      </c>
      <c r="T408" s="67">
        <f t="shared" si="27"/>
        <v>6.2734278386220685E-2</v>
      </c>
    </row>
  </sheetData>
  <mergeCells count="13">
    <mergeCell ref="S6:T7"/>
    <mergeCell ref="A1:I1"/>
    <mergeCell ref="A2:H2"/>
    <mergeCell ref="G6:H7"/>
    <mergeCell ref="I6:J7"/>
    <mergeCell ref="K6:L7"/>
    <mergeCell ref="A408:F408"/>
    <mergeCell ref="A7:C7"/>
    <mergeCell ref="D7:F7"/>
    <mergeCell ref="A6:F6"/>
    <mergeCell ref="M6:N7"/>
    <mergeCell ref="O6:P7"/>
    <mergeCell ref="Q6:R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topLeftCell="A3" zoomScale="90" zoomScaleNormal="90" workbookViewId="0">
      <selection activeCell="H8" sqref="H8"/>
    </sheetView>
  </sheetViews>
  <sheetFormatPr baseColWidth="10" defaultColWidth="11.42578125" defaultRowHeight="15" x14ac:dyDescent="0.25"/>
  <cols>
    <col min="1" max="1" width="91.140625" style="7" customWidth="1"/>
    <col min="2" max="16384" width="11.42578125" style="7"/>
  </cols>
  <sheetData>
    <row r="1" spans="1:8" ht="15.75" x14ac:dyDescent="0.25">
      <c r="A1" s="8"/>
      <c r="B1" s="8"/>
      <c r="C1" s="8"/>
      <c r="D1" s="8"/>
      <c r="E1" s="8"/>
      <c r="F1" s="8"/>
      <c r="G1" s="8"/>
      <c r="H1" s="8"/>
    </row>
    <row r="2" spans="1:8" ht="20.25" x14ac:dyDescent="0.25">
      <c r="A2" s="70" t="s">
        <v>191</v>
      </c>
      <c r="B2" s="70"/>
      <c r="C2" s="70"/>
      <c r="D2" s="70"/>
      <c r="E2" s="70"/>
      <c r="F2" s="70"/>
      <c r="G2" s="9"/>
      <c r="H2" s="9"/>
    </row>
    <row r="3" spans="1:8" ht="20.25" x14ac:dyDescent="0.25">
      <c r="A3" s="19"/>
      <c r="B3" s="10"/>
      <c r="C3" s="10"/>
      <c r="D3" s="10"/>
      <c r="E3" s="10"/>
      <c r="F3" s="10"/>
      <c r="G3" s="9"/>
      <c r="H3" s="9"/>
    </row>
    <row r="4" spans="1:8" s="12" customFormat="1" ht="18.75" x14ac:dyDescent="0.25">
      <c r="A4" s="31" t="s">
        <v>192</v>
      </c>
    </row>
    <row r="5" spans="1:8" ht="18" x14ac:dyDescent="0.25">
      <c r="A5" s="32"/>
      <c r="B5" s="12"/>
      <c r="C5" s="12"/>
      <c r="D5" s="12"/>
      <c r="E5" s="12"/>
      <c r="F5" s="12"/>
      <c r="G5" s="12"/>
      <c r="H5" s="12"/>
    </row>
    <row r="6" spans="1:8" ht="18.75" x14ac:dyDescent="0.25">
      <c r="A6" s="31" t="s">
        <v>193</v>
      </c>
      <c r="B6" s="13"/>
      <c r="C6" s="12"/>
      <c r="D6" s="12"/>
      <c r="E6" s="12"/>
      <c r="F6" s="12"/>
      <c r="G6" s="12"/>
      <c r="H6" s="12"/>
    </row>
    <row r="7" spans="1:8" ht="18" x14ac:dyDescent="0.25">
      <c r="A7" s="32"/>
      <c r="B7" s="13"/>
      <c r="C7" s="12"/>
      <c r="D7" s="12"/>
      <c r="E7" s="12"/>
      <c r="F7" s="12"/>
      <c r="G7" s="12"/>
      <c r="H7" s="12"/>
    </row>
    <row r="8" spans="1:8" ht="18.75" x14ac:dyDescent="0.25">
      <c r="A8" s="31" t="s">
        <v>410</v>
      </c>
      <c r="B8" s="13"/>
      <c r="C8" s="12"/>
      <c r="D8" s="12"/>
      <c r="E8" s="12"/>
      <c r="F8" s="12"/>
      <c r="G8" s="12"/>
      <c r="H8" s="12"/>
    </row>
    <row r="9" spans="1:8" ht="18" x14ac:dyDescent="0.25">
      <c r="A9" s="32"/>
      <c r="B9" s="13"/>
      <c r="C9" s="12"/>
      <c r="D9" s="12"/>
      <c r="E9" s="12"/>
      <c r="F9" s="12"/>
      <c r="G9" s="12"/>
      <c r="H9" s="12"/>
    </row>
    <row r="10" spans="1:8" ht="18.75" x14ac:dyDescent="0.3">
      <c r="A10" s="33" t="s">
        <v>404</v>
      </c>
      <c r="B10" s="13"/>
      <c r="C10" s="12"/>
      <c r="D10" s="12"/>
      <c r="E10" s="12"/>
      <c r="F10" s="12"/>
      <c r="G10" s="12"/>
      <c r="H10" s="12"/>
    </row>
    <row r="11" spans="1:8" ht="18.75" x14ac:dyDescent="0.25">
      <c r="A11" s="31"/>
      <c r="B11" s="13"/>
      <c r="C11" s="12"/>
      <c r="D11" s="12"/>
      <c r="E11" s="12"/>
      <c r="F11" s="12"/>
      <c r="G11" s="12"/>
      <c r="H11" s="12"/>
    </row>
    <row r="12" spans="1:8" ht="18.75" x14ac:dyDescent="0.3">
      <c r="A12" s="33" t="s">
        <v>405</v>
      </c>
      <c r="B12" s="12"/>
      <c r="C12" s="12"/>
      <c r="D12" s="12"/>
      <c r="E12" s="12"/>
      <c r="F12" s="12"/>
      <c r="G12" s="12"/>
      <c r="H12" s="12"/>
    </row>
    <row r="13" spans="1:8" ht="18.75" x14ac:dyDescent="0.25">
      <c r="A13" s="31"/>
      <c r="B13" s="12"/>
      <c r="C13" s="12"/>
      <c r="D13" s="12"/>
      <c r="E13" s="12"/>
      <c r="F13" s="12"/>
      <c r="G13" s="12"/>
      <c r="H13" s="12"/>
    </row>
    <row r="14" spans="1:8" s="11" customFormat="1" ht="18.75" x14ac:dyDescent="0.25">
      <c r="A14" s="31" t="s">
        <v>406</v>
      </c>
    </row>
    <row r="15" spans="1:8" ht="18.75" x14ac:dyDescent="0.25">
      <c r="A15" s="31"/>
      <c r="B15" s="9"/>
      <c r="C15" s="9"/>
      <c r="D15" s="9"/>
      <c r="E15" s="9"/>
      <c r="F15" s="9"/>
      <c r="G15" s="9"/>
      <c r="H15" s="9"/>
    </row>
    <row r="16" spans="1:8" customFormat="1" ht="18.75" x14ac:dyDescent="0.25">
      <c r="A16" s="31" t="s">
        <v>425</v>
      </c>
    </row>
    <row r="17" spans="1:8" ht="18.75" x14ac:dyDescent="0.25">
      <c r="A17" s="31"/>
      <c r="B17" s="9"/>
      <c r="C17" s="9"/>
      <c r="D17" s="9"/>
      <c r="E17" s="9"/>
      <c r="F17" s="9"/>
      <c r="G17" s="9"/>
      <c r="H17" s="9"/>
    </row>
    <row r="18" spans="1:8" customFormat="1" ht="18.75" x14ac:dyDescent="0.25">
      <c r="A18" s="31" t="s">
        <v>426</v>
      </c>
    </row>
    <row r="19" spans="1:8" ht="18" x14ac:dyDescent="0.25">
      <c r="A19" s="32"/>
      <c r="B19" s="9"/>
      <c r="C19" s="9"/>
      <c r="D19" s="9"/>
      <c r="E19" s="9"/>
      <c r="F19" s="9"/>
      <c r="G19" s="9"/>
      <c r="H19" s="9"/>
    </row>
    <row r="20" spans="1:8" ht="15.75" x14ac:dyDescent="0.25">
      <c r="A20" s="9"/>
      <c r="B20" s="9"/>
      <c r="C20" s="9"/>
      <c r="D20" s="9"/>
      <c r="E20" s="9"/>
      <c r="F20" s="9"/>
      <c r="G20" s="9"/>
      <c r="H20" s="9"/>
    </row>
    <row r="21" spans="1:8" ht="15.75" x14ac:dyDescent="0.25">
      <c r="A21" s="9"/>
      <c r="B21" s="9"/>
      <c r="C21" s="9"/>
      <c r="D21" s="9"/>
      <c r="E21" s="9"/>
      <c r="F21" s="9"/>
      <c r="G21" s="9"/>
      <c r="H21" s="9"/>
    </row>
    <row r="22" spans="1:8" ht="15.75" x14ac:dyDescent="0.25">
      <c r="A22" s="9"/>
      <c r="B22" s="9"/>
      <c r="C22" s="9"/>
      <c r="D22" s="9"/>
      <c r="E22" s="9"/>
      <c r="F22" s="9"/>
      <c r="G22" s="9"/>
      <c r="H22" s="9"/>
    </row>
    <row r="23" spans="1:8" ht="15.75" x14ac:dyDescent="0.25">
      <c r="A23" s="9"/>
      <c r="B23" s="9"/>
      <c r="C23" s="9"/>
      <c r="D23" s="9"/>
      <c r="E23" s="9"/>
      <c r="F23" s="9"/>
      <c r="G23" s="9"/>
      <c r="H23" s="9"/>
    </row>
    <row r="24" spans="1:8" ht="15.75" x14ac:dyDescent="0.25">
      <c r="A24" s="9"/>
      <c r="B24" s="9"/>
      <c r="C24" s="9"/>
      <c r="D24" s="9"/>
      <c r="E24" s="9"/>
      <c r="F24" s="9"/>
      <c r="G24" s="9"/>
      <c r="H24" s="9"/>
    </row>
    <row r="25" spans="1:8" ht="15.75" x14ac:dyDescent="0.25">
      <c r="A25" s="9"/>
      <c r="B25" s="9"/>
      <c r="C25" s="9"/>
      <c r="D25" s="9"/>
      <c r="E25" s="9"/>
      <c r="F25" s="9"/>
      <c r="G25" s="9"/>
      <c r="H25" s="9"/>
    </row>
    <row r="26" spans="1:8" ht="15.75" x14ac:dyDescent="0.25">
      <c r="A26" s="8"/>
      <c r="B26" s="8"/>
      <c r="C26" s="8"/>
      <c r="D26" s="8"/>
      <c r="E26" s="8"/>
      <c r="F26" s="8"/>
      <c r="G26" s="8"/>
      <c r="H26" s="8"/>
    </row>
    <row r="27" spans="1:8" ht="15.75" x14ac:dyDescent="0.25">
      <c r="A27" s="8"/>
      <c r="B27" s="8"/>
      <c r="C27" s="8"/>
      <c r="D27" s="8"/>
      <c r="E27" s="8"/>
      <c r="F27" s="8"/>
      <c r="G27" s="8"/>
      <c r="H27" s="8"/>
    </row>
  </sheetData>
  <mergeCells count="1">
    <mergeCell ref="A2:F2"/>
  </mergeCells>
  <hyperlinks>
    <hyperlink ref="A4" location="ALCANCE!A1" display="I. ALCANCE " xr:uid="{00000000-0004-0000-0100-000000000000}"/>
    <hyperlink ref="A6" location="CONCEPTOS!A1" display="II.  CONCEPTOS" xr:uid="{00000000-0004-0000-0100-000001000000}"/>
    <hyperlink ref="A8" location="'CUADRO 1'!A1" display="III. CUADRO 1. OD MOVIMIENTO MENSUAL DE PASAJEROS Y CARGA " xr:uid="{00000000-0004-0000-0100-000002000000}"/>
    <hyperlink ref="A14" location="'CUADRO 3'!A1" display="V. CUADRO  3. OD DE PASAJEROS Y CARGA POR EMPRESA Y TRAFICO" xr:uid="{00000000-0004-0000-0100-000003000000}"/>
    <hyperlink ref="A14:XFD14" location="'CUADRO 4'!A1" display="VI. CUADRO 3. OFERTA Y DEMANDA DE PASAJEROS Y CARGA POR RUTA INTERNACIONAL" xr:uid="{00000000-0004-0000-0100-000004000000}"/>
    <hyperlink ref="A16" location="'CUADRO 5'!A1" display="VI. CUADRO 5. OFERTA Y DEMANDA DE PASAJEROS Y CARGA POR RUTA NACIONAL" xr:uid="{00000000-0004-0000-0100-000005000000}"/>
    <hyperlink ref="A18" location="'CUADRO 6'!A1" display="VI. CUADRO 6. OFERTA Y DEMANDA DE PASAJEROS Y CARGA POR RUTA INTERNACIONAL" xr:uid="{00000000-0004-0000-0100-000006000000}"/>
    <hyperlink ref="A10" location="'CUADRO 2'!A1" display="IV. CUADRO 2 OFERTA Y DEMANDA DE CARGA  NACIONAL E INTERNACIONAL" xr:uid="{00000000-0004-0000-0100-000007000000}"/>
    <hyperlink ref="A12" location="'CUADRO 3'!A1" display="V. CUADRO 3 OFERTA Y DEMANDA DE PASAJEROS POR EMPRESA INTERNACIONAL Y NACIONAL" xr:uid="{00000000-0004-0000-0100-000008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zoomScale="70" zoomScaleNormal="70" workbookViewId="0">
      <selection sqref="A1:A10"/>
    </sheetView>
  </sheetViews>
  <sheetFormatPr baseColWidth="10" defaultRowHeight="15" x14ac:dyDescent="0.25"/>
  <cols>
    <col min="1" max="1" width="237.85546875" customWidth="1"/>
  </cols>
  <sheetData>
    <row r="1" spans="1:1" s="20" customFormat="1" ht="313.5" customHeight="1" x14ac:dyDescent="0.35">
      <c r="A1" s="71" t="s">
        <v>418</v>
      </c>
    </row>
    <row r="2" spans="1:1" s="20" customFormat="1" ht="15" customHeight="1" x14ac:dyDescent="0.35">
      <c r="A2" s="71"/>
    </row>
    <row r="3" spans="1:1" s="20" customFormat="1" ht="15" customHeight="1" x14ac:dyDescent="0.35">
      <c r="A3" s="71"/>
    </row>
    <row r="4" spans="1:1" s="20" customFormat="1" ht="15" customHeight="1" x14ac:dyDescent="0.35">
      <c r="A4" s="71"/>
    </row>
    <row r="5" spans="1:1" s="20" customFormat="1" ht="15" customHeight="1" x14ac:dyDescent="0.35">
      <c r="A5" s="71"/>
    </row>
    <row r="6" spans="1:1" s="20" customFormat="1" ht="15" customHeight="1" x14ac:dyDescent="0.35">
      <c r="A6" s="71"/>
    </row>
    <row r="7" spans="1:1" x14ac:dyDescent="0.25">
      <c r="A7" s="71"/>
    </row>
    <row r="8" spans="1:1" x14ac:dyDescent="0.25">
      <c r="A8" s="71"/>
    </row>
    <row r="9" spans="1:1" x14ac:dyDescent="0.25">
      <c r="A9" s="71"/>
    </row>
    <row r="10" spans="1:1" x14ac:dyDescent="0.25">
      <c r="A10" s="71"/>
    </row>
  </sheetData>
  <mergeCells count="1">
    <mergeCell ref="A1:A1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
  <sheetViews>
    <sheetView zoomScale="90" zoomScaleNormal="90" workbookViewId="0">
      <selection sqref="A1:A4"/>
    </sheetView>
  </sheetViews>
  <sheetFormatPr baseColWidth="10" defaultRowHeight="15" x14ac:dyDescent="0.25"/>
  <cols>
    <col min="1" max="1" width="178.5703125" customWidth="1"/>
  </cols>
  <sheetData>
    <row r="1" spans="1:1" ht="249.75" customHeight="1" x14ac:dyDescent="0.25">
      <c r="A1" s="72" t="s">
        <v>417</v>
      </c>
    </row>
    <row r="2" spans="1:1" x14ac:dyDescent="0.25">
      <c r="A2" s="72"/>
    </row>
    <row r="3" spans="1:1" x14ac:dyDescent="0.25">
      <c r="A3" s="72"/>
    </row>
    <row r="4" spans="1:1" ht="39.75" customHeight="1" x14ac:dyDescent="0.25">
      <c r="A4" s="72"/>
    </row>
  </sheetData>
  <mergeCells count="1">
    <mergeCell ref="A1:A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1"/>
  <sheetViews>
    <sheetView workbookViewId="0">
      <selection activeCell="F2" sqref="F2"/>
    </sheetView>
  </sheetViews>
  <sheetFormatPr baseColWidth="10" defaultRowHeight="15" x14ac:dyDescent="0.25"/>
  <cols>
    <col min="1" max="1" width="21.28515625" customWidth="1"/>
    <col min="2" max="2" width="9.85546875" bestFit="1" customWidth="1"/>
    <col min="3" max="3" width="9.85546875" customWidth="1"/>
    <col min="4" max="4" width="9.85546875" bestFit="1" customWidth="1"/>
    <col min="5" max="5" width="10.5703125" customWidth="1"/>
    <col min="6" max="6" width="9.7109375" bestFit="1" customWidth="1"/>
    <col min="7" max="7" width="9.7109375" customWidth="1"/>
    <col min="8" max="8" width="9.7109375" bestFit="1" customWidth="1"/>
    <col min="9" max="9" width="9.7109375" customWidth="1"/>
    <col min="10" max="10" width="9.7109375" bestFit="1" customWidth="1"/>
    <col min="11" max="11" width="9.7109375" customWidth="1"/>
    <col min="12" max="12" width="9.7109375" bestFit="1" customWidth="1"/>
    <col min="13" max="13" width="9.7109375" customWidth="1"/>
    <col min="14" max="14" width="10.140625" bestFit="1" customWidth="1"/>
    <col min="15" max="15" width="10.140625" customWidth="1"/>
    <col min="16" max="16" width="10.140625" bestFit="1" customWidth="1"/>
    <col min="17" max="17" width="10.140625" customWidth="1"/>
    <col min="18" max="18" width="9.7109375" bestFit="1" customWidth="1"/>
    <col min="19" max="19" width="9.7109375" customWidth="1"/>
  </cols>
  <sheetData>
    <row r="1" spans="1:23" s="2" customFormat="1" ht="15.75" customHeight="1" x14ac:dyDescent="0.25">
      <c r="A1" s="1" t="s">
        <v>408</v>
      </c>
      <c r="B1" s="1"/>
      <c r="C1" s="1"/>
      <c r="D1" s="1"/>
      <c r="E1" s="1"/>
      <c r="F1" s="3"/>
      <c r="G1" s="3"/>
    </row>
    <row r="2" spans="1:23" s="2" customFormat="1" ht="15.75" customHeight="1" x14ac:dyDescent="0.25">
      <c r="A2" s="108" t="s">
        <v>474</v>
      </c>
      <c r="B2" s="108"/>
      <c r="C2" s="108"/>
      <c r="D2" s="1"/>
      <c r="E2" s="1"/>
      <c r="F2" s="3"/>
      <c r="G2" s="3"/>
    </row>
    <row r="3" spans="1:23" s="2" customFormat="1" ht="15.75" customHeight="1" x14ac:dyDescent="0.25">
      <c r="A3" s="108" t="s">
        <v>476</v>
      </c>
      <c r="B3" s="108"/>
      <c r="C3" s="108"/>
      <c r="D3" s="108"/>
      <c r="E3" s="108"/>
      <c r="F3" s="108"/>
      <c r="G3" s="108"/>
      <c r="H3" s="108"/>
      <c r="I3" s="108"/>
      <c r="J3" s="108"/>
      <c r="K3" s="108"/>
      <c r="L3" s="108"/>
      <c r="M3" s="108"/>
      <c r="N3" s="108"/>
      <c r="O3" s="108"/>
      <c r="P3" s="108"/>
      <c r="Q3" s="108"/>
      <c r="R3" s="108"/>
      <c r="S3" s="108"/>
      <c r="T3" s="108"/>
      <c r="U3" s="108"/>
      <c r="V3" s="108"/>
      <c r="W3" s="108"/>
    </row>
    <row r="4" spans="1:23" s="2" customFormat="1" ht="15.75" customHeight="1" x14ac:dyDescent="0.25">
      <c r="A4" s="108" t="s">
        <v>475</v>
      </c>
      <c r="B4" s="108"/>
      <c r="C4" s="108"/>
      <c r="D4" s="108"/>
      <c r="E4" s="108"/>
      <c r="F4" s="108"/>
      <c r="G4" s="108"/>
      <c r="H4" s="108"/>
      <c r="I4" s="109"/>
    </row>
    <row r="6" spans="1:23" x14ac:dyDescent="0.25">
      <c r="A6" s="74" t="s">
        <v>407</v>
      </c>
      <c r="B6" s="90" t="s">
        <v>172</v>
      </c>
      <c r="C6" s="91"/>
      <c r="D6" s="91"/>
      <c r="E6" s="91"/>
      <c r="F6" s="91"/>
      <c r="G6" s="92"/>
      <c r="H6" s="90" t="s">
        <v>173</v>
      </c>
      <c r="I6" s="91"/>
      <c r="J6" s="91"/>
      <c r="K6" s="91"/>
      <c r="L6" s="91"/>
      <c r="M6" s="92"/>
      <c r="N6" s="90" t="s">
        <v>473</v>
      </c>
      <c r="O6" s="91"/>
      <c r="P6" s="91"/>
      <c r="Q6" s="91"/>
      <c r="R6" s="91"/>
      <c r="S6" s="92"/>
    </row>
    <row r="7" spans="1:23" ht="28.5" customHeight="1" x14ac:dyDescent="0.25">
      <c r="A7" s="74"/>
      <c r="B7" s="111" t="s">
        <v>170</v>
      </c>
      <c r="C7" s="112"/>
      <c r="D7" s="111" t="s">
        <v>171</v>
      </c>
      <c r="E7" s="112"/>
      <c r="F7" s="113" t="s">
        <v>174</v>
      </c>
      <c r="G7" s="113"/>
      <c r="H7" s="90" t="s">
        <v>170</v>
      </c>
      <c r="I7" s="92"/>
      <c r="J7" s="111" t="s">
        <v>171</v>
      </c>
      <c r="K7" s="112"/>
      <c r="L7" s="113" t="s">
        <v>174</v>
      </c>
      <c r="M7" s="115"/>
      <c r="N7" s="114" t="s">
        <v>472</v>
      </c>
      <c r="O7" s="116"/>
      <c r="P7" s="114" t="s">
        <v>188</v>
      </c>
      <c r="Q7" s="116"/>
      <c r="R7" s="113" t="s">
        <v>174</v>
      </c>
      <c r="S7" s="113"/>
    </row>
    <row r="8" spans="1:23" x14ac:dyDescent="0.25">
      <c r="A8" s="74"/>
      <c r="B8" s="23">
        <v>2022</v>
      </c>
      <c r="C8" s="23">
        <v>2023</v>
      </c>
      <c r="D8" s="23">
        <v>2022</v>
      </c>
      <c r="E8" s="23">
        <v>2023</v>
      </c>
      <c r="F8" s="23">
        <v>2022</v>
      </c>
      <c r="G8" s="23">
        <v>2023</v>
      </c>
      <c r="H8" s="23">
        <v>2022</v>
      </c>
      <c r="I8" s="23">
        <v>2023</v>
      </c>
      <c r="J8" s="23">
        <v>2022</v>
      </c>
      <c r="K8" s="23">
        <v>2023</v>
      </c>
      <c r="L8" s="23">
        <v>2022</v>
      </c>
      <c r="M8" s="23">
        <v>2023</v>
      </c>
      <c r="N8" s="23">
        <v>2022</v>
      </c>
      <c r="O8" s="23">
        <v>2023</v>
      </c>
      <c r="P8" s="23">
        <v>2022</v>
      </c>
      <c r="Q8" s="23">
        <v>2023</v>
      </c>
      <c r="R8" s="23">
        <v>2022</v>
      </c>
      <c r="S8" s="23">
        <v>2023</v>
      </c>
    </row>
    <row r="9" spans="1:23" s="37" customFormat="1" ht="12.95" customHeight="1" x14ac:dyDescent="0.2">
      <c r="A9" s="39" t="s">
        <v>175</v>
      </c>
      <c r="B9" s="35">
        <v>1535005</v>
      </c>
      <c r="C9" s="35">
        <v>2030308</v>
      </c>
      <c r="D9" s="35">
        <v>1173826</v>
      </c>
      <c r="E9" s="35">
        <v>1632752</v>
      </c>
      <c r="F9" s="36">
        <f>+D9/B9</f>
        <v>0.76470500096090888</v>
      </c>
      <c r="G9" s="36">
        <f>E9/C9</f>
        <v>0.80418931511869141</v>
      </c>
      <c r="H9" s="35">
        <v>3431231</v>
      </c>
      <c r="I9" s="35">
        <v>3888305</v>
      </c>
      <c r="J9" s="35">
        <v>2918493</v>
      </c>
      <c r="K9" s="35">
        <v>3072902</v>
      </c>
      <c r="L9" s="36">
        <f>+J9/H9</f>
        <v>0.85056733283186126</v>
      </c>
      <c r="M9" s="36">
        <f>K9/I9</f>
        <v>0.79029345691760289</v>
      </c>
      <c r="N9" s="24">
        <f>+B9+H9</f>
        <v>4966236</v>
      </c>
      <c r="O9" s="24">
        <f>C9+H9</f>
        <v>5461539</v>
      </c>
      <c r="P9" s="24">
        <f>+D9+J9</f>
        <v>4092319</v>
      </c>
      <c r="Q9" s="24">
        <f>E9+K9</f>
        <v>4705654</v>
      </c>
      <c r="R9" s="25">
        <f>P9/N9</f>
        <v>0.82402829829271107</v>
      </c>
      <c r="S9" s="25">
        <f>Q9/O9</f>
        <v>0.86159853477197546</v>
      </c>
    </row>
    <row r="10" spans="1:23" s="37" customFormat="1" ht="12.95" customHeight="1" x14ac:dyDescent="0.2">
      <c r="A10" s="39" t="s">
        <v>176</v>
      </c>
      <c r="B10" s="35">
        <v>1357122</v>
      </c>
      <c r="C10" s="35"/>
      <c r="D10" s="35">
        <v>987660</v>
      </c>
      <c r="E10" s="35"/>
      <c r="F10" s="36">
        <f>+D10/B10</f>
        <v>0.72776065821643154</v>
      </c>
      <c r="G10" s="36"/>
      <c r="H10" s="35">
        <v>3059809</v>
      </c>
      <c r="I10" s="35"/>
      <c r="J10" s="35">
        <v>2484727</v>
      </c>
      <c r="K10" s="35"/>
      <c r="L10" s="36">
        <f>+J10/H10</f>
        <v>0.81205297454841141</v>
      </c>
      <c r="M10" s="36"/>
      <c r="N10" s="24">
        <f>+B10+H10</f>
        <v>4416931</v>
      </c>
      <c r="O10" s="24"/>
      <c r="P10" s="24">
        <f>+D10+J10</f>
        <v>3472387</v>
      </c>
      <c r="Q10" s="24"/>
      <c r="R10" s="25">
        <f>P10/N10</f>
        <v>0.78615377962662314</v>
      </c>
      <c r="S10" s="25"/>
    </row>
    <row r="11" spans="1:23" s="37" customFormat="1" ht="12.95" customHeight="1" x14ac:dyDescent="0.2">
      <c r="A11" s="39" t="s">
        <v>177</v>
      </c>
      <c r="B11" s="35">
        <v>1352061</v>
      </c>
      <c r="C11" s="35"/>
      <c r="D11" s="35">
        <v>1031397</v>
      </c>
      <c r="E11" s="35"/>
      <c r="F11" s="36">
        <f>+D11/B11</f>
        <v>0.76283318578081905</v>
      </c>
      <c r="G11" s="36"/>
      <c r="H11" s="35">
        <v>3692675</v>
      </c>
      <c r="I11" s="35"/>
      <c r="J11" s="35">
        <v>2971722</v>
      </c>
      <c r="K11" s="35"/>
      <c r="L11" s="36">
        <f>+J11/H11</f>
        <v>0.80476131801471829</v>
      </c>
      <c r="M11" s="36"/>
      <c r="N11" s="24">
        <f>+B11+H11</f>
        <v>5044736</v>
      </c>
      <c r="O11" s="24"/>
      <c r="P11" s="24">
        <f>+D11+J11</f>
        <v>4003119</v>
      </c>
      <c r="Q11" s="24"/>
      <c r="R11" s="25">
        <f>P11/N11</f>
        <v>0.79352398222622555</v>
      </c>
      <c r="S11" s="25"/>
    </row>
    <row r="12" spans="1:23" s="37" customFormat="1" ht="12.95" customHeight="1" x14ac:dyDescent="0.2">
      <c r="A12" s="39" t="s">
        <v>178</v>
      </c>
      <c r="B12" s="35">
        <v>1707833</v>
      </c>
      <c r="C12" s="35"/>
      <c r="D12" s="35">
        <v>1341490</v>
      </c>
      <c r="E12" s="35"/>
      <c r="F12" s="36">
        <f>+D12/B12</f>
        <v>0.78549249253293496</v>
      </c>
      <c r="G12" s="36"/>
      <c r="H12" s="35">
        <v>3714935</v>
      </c>
      <c r="I12" s="35"/>
      <c r="J12" s="35">
        <v>2921206</v>
      </c>
      <c r="K12" s="35"/>
      <c r="L12" s="36">
        <f>+J12/H12</f>
        <v>0.78634107999197833</v>
      </c>
      <c r="M12" s="36"/>
      <c r="N12" s="24">
        <f>+B12+H12</f>
        <v>5422768</v>
      </c>
      <c r="O12" s="24"/>
      <c r="P12" s="24">
        <f>+D12+J12</f>
        <v>4262696</v>
      </c>
      <c r="Q12" s="24"/>
      <c r="R12" s="25">
        <f>P12/N12</f>
        <v>0.78607382797862646</v>
      </c>
      <c r="S12" s="25"/>
    </row>
    <row r="13" spans="1:23" s="37" customFormat="1" ht="12.95" customHeight="1" x14ac:dyDescent="0.2">
      <c r="A13" s="39" t="s">
        <v>179</v>
      </c>
      <c r="B13" s="35">
        <v>1752689</v>
      </c>
      <c r="C13" s="35"/>
      <c r="D13" s="35">
        <v>1369917</v>
      </c>
      <c r="E13" s="35"/>
      <c r="F13" s="36">
        <f>+D13/B13</f>
        <v>0.78160871666336695</v>
      </c>
      <c r="G13" s="36"/>
      <c r="H13" s="35">
        <v>3892517</v>
      </c>
      <c r="I13" s="35"/>
      <c r="J13" s="35">
        <v>2898626</v>
      </c>
      <c r="K13" s="35"/>
      <c r="L13" s="36">
        <f>+J13/H13</f>
        <v>0.7446662403786547</v>
      </c>
      <c r="M13" s="36"/>
      <c r="N13" s="24">
        <f>+B13+H13</f>
        <v>5645206</v>
      </c>
      <c r="O13" s="24"/>
      <c r="P13" s="24">
        <f>+D13+J13</f>
        <v>4268543</v>
      </c>
      <c r="Q13" s="24"/>
      <c r="R13" s="25">
        <f>P13/N13</f>
        <v>0.75613591426070192</v>
      </c>
      <c r="S13" s="25"/>
    </row>
    <row r="14" spans="1:23" s="37" customFormat="1" ht="12.95" customHeight="1" x14ac:dyDescent="0.2">
      <c r="A14" s="39" t="s">
        <v>180</v>
      </c>
      <c r="B14" s="35">
        <v>1737007</v>
      </c>
      <c r="C14" s="35"/>
      <c r="D14" s="35">
        <v>1427186</v>
      </c>
      <c r="E14" s="35"/>
      <c r="F14" s="36">
        <f>+D14/B14</f>
        <v>0.82163514597235354</v>
      </c>
      <c r="G14" s="36"/>
      <c r="H14" s="35">
        <v>3796087</v>
      </c>
      <c r="I14" s="35"/>
      <c r="J14" s="35">
        <v>3036456</v>
      </c>
      <c r="K14" s="35"/>
      <c r="L14" s="36">
        <f>+J14/H14</f>
        <v>0.79989104570048053</v>
      </c>
      <c r="M14" s="36"/>
      <c r="N14" s="24">
        <f>+B14+H14</f>
        <v>5533094</v>
      </c>
      <c r="O14" s="24"/>
      <c r="P14" s="24">
        <f>+D14+J14</f>
        <v>4463642</v>
      </c>
      <c r="Q14" s="24"/>
      <c r="R14" s="25">
        <f>P14/N14</f>
        <v>0.80671718210462351</v>
      </c>
      <c r="S14" s="25"/>
    </row>
    <row r="15" spans="1:23" s="37" customFormat="1" ht="12.95" customHeight="1" x14ac:dyDescent="0.2">
      <c r="A15" s="39" t="s">
        <v>181</v>
      </c>
      <c r="B15" s="35">
        <v>1869048</v>
      </c>
      <c r="C15" s="35"/>
      <c r="D15" s="35">
        <v>1575613</v>
      </c>
      <c r="E15" s="35"/>
      <c r="F15" s="36">
        <f>+D15/B15</f>
        <v>0.84300296193570201</v>
      </c>
      <c r="G15" s="36"/>
      <c r="H15" s="35">
        <v>3963050</v>
      </c>
      <c r="I15" s="35"/>
      <c r="J15" s="35">
        <v>3294361</v>
      </c>
      <c r="K15" s="35"/>
      <c r="L15" s="36">
        <f>+J15/H15</f>
        <v>0.83126909829550477</v>
      </c>
      <c r="M15" s="36"/>
      <c r="N15" s="24">
        <f>+B15+H15</f>
        <v>5832098</v>
      </c>
      <c r="O15" s="24"/>
      <c r="P15" s="24">
        <f>+D15+J15</f>
        <v>4869974</v>
      </c>
      <c r="Q15" s="24"/>
      <c r="R15" s="25">
        <f>P15/N15</f>
        <v>0.8350295211088703</v>
      </c>
      <c r="S15" s="25"/>
    </row>
    <row r="16" spans="1:23" s="37" customFormat="1" ht="12.95" customHeight="1" x14ac:dyDescent="0.2">
      <c r="A16" s="39" t="s">
        <v>182</v>
      </c>
      <c r="B16" s="35">
        <v>1846623</v>
      </c>
      <c r="C16" s="35"/>
      <c r="D16" s="35">
        <v>1518267</v>
      </c>
      <c r="E16" s="35"/>
      <c r="F16" s="36">
        <f>+D16/B16</f>
        <v>0.82218568706227535</v>
      </c>
      <c r="G16" s="36"/>
      <c r="H16" s="35">
        <v>3995126</v>
      </c>
      <c r="I16" s="35"/>
      <c r="J16" s="35">
        <v>3161038</v>
      </c>
      <c r="K16" s="35"/>
      <c r="L16" s="36">
        <f>+J16/H16</f>
        <v>0.79122360596386698</v>
      </c>
      <c r="M16" s="36"/>
      <c r="N16" s="24">
        <f>+B16+H16</f>
        <v>5841749</v>
      </c>
      <c r="O16" s="24"/>
      <c r="P16" s="24">
        <f>+D16+J16</f>
        <v>4679305</v>
      </c>
      <c r="Q16" s="24"/>
      <c r="R16" s="25">
        <f>P16/N16</f>
        <v>0.80101096435331265</v>
      </c>
      <c r="S16" s="25"/>
    </row>
    <row r="17" spans="1:19" s="37" customFormat="1" ht="12.95" customHeight="1" x14ac:dyDescent="0.2">
      <c r="A17" s="39" t="s">
        <v>183</v>
      </c>
      <c r="B17" s="35">
        <v>1696276</v>
      </c>
      <c r="C17" s="35"/>
      <c r="D17" s="35">
        <v>1401068</v>
      </c>
      <c r="E17" s="35"/>
      <c r="F17" s="36">
        <f>+D17/B17</f>
        <v>0.82596700065319562</v>
      </c>
      <c r="G17" s="36"/>
      <c r="H17" s="35">
        <v>3759814</v>
      </c>
      <c r="I17" s="35"/>
      <c r="J17" s="35">
        <v>2973938</v>
      </c>
      <c r="K17" s="35"/>
      <c r="L17" s="36">
        <f>+J17/H17</f>
        <v>0.79098008571700618</v>
      </c>
      <c r="M17" s="36"/>
      <c r="N17" s="24">
        <f>+B17+H17</f>
        <v>5456090</v>
      </c>
      <c r="O17" s="24"/>
      <c r="P17" s="24">
        <f>+D17+J17</f>
        <v>4375006</v>
      </c>
      <c r="Q17" s="24"/>
      <c r="R17" s="25">
        <f>P17/N17</f>
        <v>0.80185737405358049</v>
      </c>
      <c r="S17" s="25"/>
    </row>
    <row r="18" spans="1:19" s="37" customFormat="1" ht="12.95" customHeight="1" x14ac:dyDescent="0.2">
      <c r="A18" s="39" t="s">
        <v>184</v>
      </c>
      <c r="B18" s="35">
        <v>1814509</v>
      </c>
      <c r="C18" s="35"/>
      <c r="D18" s="35">
        <v>1510493</v>
      </c>
      <c r="E18" s="35"/>
      <c r="F18" s="36">
        <f>+D18/B18</f>
        <v>0.8324527461699005</v>
      </c>
      <c r="G18" s="36"/>
      <c r="H18" s="35">
        <v>3904787</v>
      </c>
      <c r="I18" s="35"/>
      <c r="J18" s="35">
        <v>3084302</v>
      </c>
      <c r="K18" s="35"/>
      <c r="L18" s="36">
        <f>+J18/H18</f>
        <v>0.78987714310665347</v>
      </c>
      <c r="M18" s="36"/>
      <c r="N18" s="24">
        <f>+B18+H18</f>
        <v>5719296</v>
      </c>
      <c r="O18" s="24"/>
      <c r="P18" s="24">
        <f>+D18+J18</f>
        <v>4594795</v>
      </c>
      <c r="Q18" s="24"/>
      <c r="R18" s="25">
        <f>P18/N18</f>
        <v>0.80338471727988903</v>
      </c>
      <c r="S18" s="25"/>
    </row>
    <row r="19" spans="1:19" s="37" customFormat="1" ht="12.95" customHeight="1" x14ac:dyDescent="0.2">
      <c r="A19" s="39" t="s">
        <v>185</v>
      </c>
      <c r="B19" s="35">
        <v>1831112</v>
      </c>
      <c r="C19" s="35"/>
      <c r="D19" s="35">
        <v>1481842</v>
      </c>
      <c r="E19" s="35"/>
      <c r="F19" s="36">
        <f>+D19/B19</f>
        <v>0.80925798094272772</v>
      </c>
      <c r="G19" s="36"/>
      <c r="H19" s="35">
        <v>3734429</v>
      </c>
      <c r="I19" s="35"/>
      <c r="J19" s="35">
        <v>2976242</v>
      </c>
      <c r="K19" s="35"/>
      <c r="L19" s="36">
        <f>+J19/H19</f>
        <v>0.79697378099838023</v>
      </c>
      <c r="M19" s="36"/>
      <c r="N19" s="24">
        <f>+B19+H19</f>
        <v>5565541</v>
      </c>
      <c r="O19" s="24"/>
      <c r="P19" s="24">
        <f>+D19+J19</f>
        <v>4458084</v>
      </c>
      <c r="Q19" s="24"/>
      <c r="R19" s="25">
        <f>P19/N19</f>
        <v>0.80101539095660246</v>
      </c>
      <c r="S19" s="25"/>
    </row>
    <row r="20" spans="1:19" s="37" customFormat="1" ht="12.95" customHeight="1" x14ac:dyDescent="0.2">
      <c r="A20" s="39" t="s">
        <v>186</v>
      </c>
      <c r="B20" s="35">
        <v>2043394</v>
      </c>
      <c r="C20" s="35"/>
      <c r="D20" s="35">
        <v>1597575</v>
      </c>
      <c r="E20" s="35"/>
      <c r="F20" s="36">
        <f>+D20/B20</f>
        <v>0.78182425905136255</v>
      </c>
      <c r="G20" s="36"/>
      <c r="H20" s="35">
        <v>3911670</v>
      </c>
      <c r="I20" s="35"/>
      <c r="J20" s="35">
        <v>3172221</v>
      </c>
      <c r="K20" s="35"/>
      <c r="L20" s="36">
        <f>+J20/H20</f>
        <v>0.81096334813519544</v>
      </c>
      <c r="M20" s="36"/>
      <c r="N20" s="24">
        <f>+B20+H20</f>
        <v>5955064</v>
      </c>
      <c r="O20" s="24"/>
      <c r="P20" s="24">
        <f>+D20+J20</f>
        <v>4769796</v>
      </c>
      <c r="Q20" s="24"/>
      <c r="R20" s="25">
        <f>P20/N20</f>
        <v>0.80096469156334849</v>
      </c>
      <c r="S20" s="25"/>
    </row>
    <row r="21" spans="1:19" s="37" customFormat="1" ht="12.95" customHeight="1" x14ac:dyDescent="0.2">
      <c r="A21" s="40" t="s">
        <v>187</v>
      </c>
      <c r="B21" s="27">
        <f t="shared" ref="B21" si="0">SUM(B9:B20)</f>
        <v>20542679</v>
      </c>
      <c r="C21" s="27">
        <f>SUM(C9:C20)</f>
        <v>2030308</v>
      </c>
      <c r="D21" s="27">
        <f>SUM(D9:D20)</f>
        <v>16416334</v>
      </c>
      <c r="E21" s="27">
        <f>SUM(E9:E20)</f>
        <v>1632752</v>
      </c>
      <c r="F21" s="28">
        <f>+D21/B21</f>
        <v>0.79913306341397827</v>
      </c>
      <c r="G21" s="28">
        <f>E21/C21</f>
        <v>0.80418931511869141</v>
      </c>
      <c r="H21" s="27">
        <f t="shared" ref="H21:J21" si="1">SUM(H9:H20)</f>
        <v>44856130</v>
      </c>
      <c r="I21" s="27">
        <f>SUM(I9:I20)</f>
        <v>3888305</v>
      </c>
      <c r="J21" s="27">
        <f t="shared" si="1"/>
        <v>35893332</v>
      </c>
      <c r="K21" s="27">
        <f>SUM(K9:K20)</f>
        <v>3072902</v>
      </c>
      <c r="L21" s="28">
        <f>+J21/H21</f>
        <v>0.80018788959279363</v>
      </c>
      <c r="M21" s="28">
        <f>K21/I21</f>
        <v>0.79029345691760289</v>
      </c>
      <c r="N21" s="27">
        <f>SUM(N9:N20)</f>
        <v>65398809</v>
      </c>
      <c r="O21" s="27">
        <f>SUM(O9:O20)</f>
        <v>5461539</v>
      </c>
      <c r="P21" s="27">
        <f t="shared" ref="P21" si="2">SUM(P9:P20)</f>
        <v>52309666</v>
      </c>
      <c r="Q21" s="27">
        <f>SUM(Q9:Q20)</f>
        <v>4705654</v>
      </c>
      <c r="R21" s="28">
        <f>+P21/N21</f>
        <v>0.79985655396262645</v>
      </c>
      <c r="S21" s="28">
        <f>Q21/O21</f>
        <v>0.86159853477197546</v>
      </c>
    </row>
  </sheetData>
  <mergeCells count="16">
    <mergeCell ref="N6:S6"/>
    <mergeCell ref="A2:C2"/>
    <mergeCell ref="A4:H4"/>
    <mergeCell ref="A3:W3"/>
    <mergeCell ref="A6:A8"/>
    <mergeCell ref="B7:C7"/>
    <mergeCell ref="D7:E7"/>
    <mergeCell ref="F7:G7"/>
    <mergeCell ref="B6:G6"/>
    <mergeCell ref="H7:I7"/>
    <mergeCell ref="J7:K7"/>
    <mergeCell ref="L7:M7"/>
    <mergeCell ref="N7:O7"/>
    <mergeCell ref="P7:Q7"/>
    <mergeCell ref="R7:S7"/>
    <mergeCell ref="H6:M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23"/>
  <sheetViews>
    <sheetView workbookViewId="0">
      <selection activeCell="E6" sqref="E6"/>
    </sheetView>
  </sheetViews>
  <sheetFormatPr baseColWidth="10" defaultRowHeight="15" x14ac:dyDescent="0.25"/>
  <cols>
    <col min="1" max="1" width="21.5703125" customWidth="1"/>
    <col min="2" max="2" width="13.28515625" customWidth="1"/>
    <col min="3" max="3" width="12.28515625" bestFit="1" customWidth="1"/>
    <col min="4" max="4" width="12.85546875" bestFit="1" customWidth="1"/>
    <col min="5" max="5" width="12.28515625" bestFit="1" customWidth="1"/>
    <col min="6" max="7" width="11.28515625" bestFit="1" customWidth="1"/>
    <col min="8" max="8" width="12.28515625" bestFit="1" customWidth="1"/>
    <col min="9" max="9" width="11.28515625" bestFit="1" customWidth="1"/>
    <col min="10" max="10" width="12.7109375" customWidth="1"/>
    <col min="11" max="11" width="10.85546875" customWidth="1"/>
    <col min="12" max="12" width="6.28515625" bestFit="1" customWidth="1"/>
    <col min="13" max="13" width="9.85546875" bestFit="1" customWidth="1"/>
    <col min="14" max="14" width="12.85546875" bestFit="1" customWidth="1"/>
    <col min="15" max="15" width="11.28515625" bestFit="1" customWidth="1"/>
    <col min="16" max="16" width="15.28515625" customWidth="1"/>
    <col min="17" max="17" width="13.42578125" customWidth="1"/>
    <col min="18" max="21" width="13.28515625" customWidth="1"/>
    <col min="22" max="24" width="6.28515625" bestFit="1" customWidth="1"/>
    <col min="25" max="25" width="9.85546875" bestFit="1" customWidth="1"/>
    <col min="26" max="28" width="12.85546875" bestFit="1" customWidth="1"/>
    <col min="29" max="29" width="12.28515625" bestFit="1" customWidth="1"/>
    <col min="30" max="30" width="14.140625" customWidth="1"/>
    <col min="31" max="31" width="14" customWidth="1"/>
    <col min="32" max="32" width="13.7109375" customWidth="1"/>
    <col min="33" max="33" width="11.28515625" bestFit="1" customWidth="1"/>
    <col min="34" max="36" width="6.28515625" bestFit="1" customWidth="1"/>
    <col min="37" max="37" width="9.85546875" bestFit="1" customWidth="1"/>
  </cols>
  <sheetData>
    <row r="1" spans="1:19" s="2" customFormat="1" ht="15.75" customHeight="1" x14ac:dyDescent="0.25">
      <c r="A1" s="108" t="s">
        <v>409</v>
      </c>
      <c r="B1" s="108"/>
      <c r="C1" s="108"/>
      <c r="D1" s="108"/>
      <c r="E1" s="108"/>
      <c r="F1" s="108"/>
      <c r="G1" s="1"/>
      <c r="H1" s="1"/>
      <c r="I1" s="1"/>
      <c r="J1" s="1"/>
      <c r="M1" s="3"/>
    </row>
    <row r="2" spans="1:19" s="2" customFormat="1" ht="15.75" customHeight="1" x14ac:dyDescent="0.25">
      <c r="A2" s="108" t="s">
        <v>474</v>
      </c>
      <c r="B2" s="108"/>
      <c r="C2" s="108"/>
      <c r="D2" s="1"/>
      <c r="E2" s="1"/>
      <c r="F2" s="1"/>
      <c r="G2" s="1"/>
      <c r="H2" s="1"/>
      <c r="I2" s="1"/>
      <c r="J2" s="1"/>
      <c r="M2" s="3"/>
    </row>
    <row r="3" spans="1:19" s="2" customFormat="1" ht="15.75" customHeight="1" x14ac:dyDescent="0.25">
      <c r="A3" s="108" t="s">
        <v>471</v>
      </c>
      <c r="B3" s="108"/>
      <c r="C3" s="108"/>
      <c r="D3" s="108"/>
      <c r="E3" s="108"/>
      <c r="F3" s="108"/>
      <c r="G3" s="108"/>
      <c r="H3" s="108"/>
      <c r="I3" s="108"/>
      <c r="J3" s="108"/>
      <c r="K3" s="108"/>
      <c r="L3" s="108"/>
      <c r="M3" s="3"/>
    </row>
    <row r="4" spans="1:19" s="2" customFormat="1" ht="15.75" customHeight="1" x14ac:dyDescent="0.25">
      <c r="A4" s="108" t="s">
        <v>475</v>
      </c>
      <c r="B4" s="108"/>
      <c r="C4" s="108"/>
      <c r="D4" s="1"/>
      <c r="E4" s="1"/>
      <c r="F4" s="1"/>
      <c r="G4" s="1"/>
      <c r="H4" s="1"/>
      <c r="I4" s="1"/>
      <c r="J4" s="1"/>
      <c r="M4" s="3"/>
    </row>
    <row r="8" spans="1:19" ht="16.5" customHeight="1" x14ac:dyDescent="0.25">
      <c r="A8" s="74" t="s">
        <v>407</v>
      </c>
      <c r="B8" s="90" t="s">
        <v>172</v>
      </c>
      <c r="C8" s="91"/>
      <c r="D8" s="91"/>
      <c r="E8" s="91"/>
      <c r="F8" s="91"/>
      <c r="G8" s="92"/>
      <c r="H8" s="90" t="s">
        <v>173</v>
      </c>
      <c r="I8" s="91"/>
      <c r="J8" s="91"/>
      <c r="K8" s="91"/>
      <c r="L8" s="91"/>
      <c r="M8" s="92"/>
      <c r="N8" s="90" t="s">
        <v>473</v>
      </c>
      <c r="O8" s="91"/>
      <c r="P8" s="91"/>
      <c r="Q8" s="91"/>
      <c r="R8" s="91"/>
      <c r="S8" s="92"/>
    </row>
    <row r="9" spans="1:19" ht="32.25" customHeight="1" x14ac:dyDescent="0.25">
      <c r="A9" s="74"/>
      <c r="B9" s="111" t="s">
        <v>411</v>
      </c>
      <c r="C9" s="112"/>
      <c r="D9" s="111" t="s">
        <v>412</v>
      </c>
      <c r="E9" s="112"/>
      <c r="F9" s="113" t="s">
        <v>174</v>
      </c>
      <c r="G9" s="113"/>
      <c r="H9" s="111" t="s">
        <v>411</v>
      </c>
      <c r="I9" s="112"/>
      <c r="J9" s="111" t="s">
        <v>412</v>
      </c>
      <c r="K9" s="112"/>
      <c r="L9" s="113" t="s">
        <v>174</v>
      </c>
      <c r="M9" s="113"/>
      <c r="N9" s="114" t="s">
        <v>411</v>
      </c>
      <c r="O9" s="116"/>
      <c r="P9" s="114" t="s">
        <v>413</v>
      </c>
      <c r="Q9" s="116"/>
      <c r="R9" s="113" t="s">
        <v>174</v>
      </c>
      <c r="S9" s="113"/>
    </row>
    <row r="10" spans="1:19" x14ac:dyDescent="0.25">
      <c r="A10" s="74"/>
      <c r="B10" s="23">
        <v>2022</v>
      </c>
      <c r="C10" s="23">
        <v>2023</v>
      </c>
      <c r="D10" s="23">
        <v>2022</v>
      </c>
      <c r="E10" s="23">
        <v>2023</v>
      </c>
      <c r="F10" s="23">
        <v>2022</v>
      </c>
      <c r="G10" s="23">
        <v>2023</v>
      </c>
      <c r="H10" s="23">
        <v>2022</v>
      </c>
      <c r="I10" s="23">
        <v>2023</v>
      </c>
      <c r="J10" s="23">
        <v>2022</v>
      </c>
      <c r="K10" s="23">
        <v>2023</v>
      </c>
      <c r="L10" s="23">
        <v>2022</v>
      </c>
      <c r="M10" s="23">
        <v>2023</v>
      </c>
      <c r="N10" s="23">
        <v>2022</v>
      </c>
      <c r="O10" s="23">
        <v>2023</v>
      </c>
      <c r="P10" s="23">
        <v>2022</v>
      </c>
      <c r="Q10" s="23">
        <v>2023</v>
      </c>
      <c r="R10" s="23">
        <v>2022</v>
      </c>
      <c r="S10" s="23">
        <v>2023</v>
      </c>
    </row>
    <row r="11" spans="1:19" ht="12.95" customHeight="1" x14ac:dyDescent="0.25">
      <c r="A11" s="39" t="s">
        <v>175</v>
      </c>
      <c r="B11" s="29">
        <v>150515946</v>
      </c>
      <c r="C11" s="35">
        <v>157425487</v>
      </c>
      <c r="D11" s="29">
        <v>62146912</v>
      </c>
      <c r="E11" s="35">
        <v>59669496</v>
      </c>
      <c r="F11" s="25">
        <f>D11/B11</f>
        <v>0.41289254495334332</v>
      </c>
      <c r="G11" s="36">
        <f>E11/C11</f>
        <v>0.37903326289217704</v>
      </c>
      <c r="H11" s="24">
        <v>142904293</v>
      </c>
      <c r="I11" s="35">
        <v>143699506</v>
      </c>
      <c r="J11" s="24">
        <v>10978216</v>
      </c>
      <c r="K11" s="35">
        <v>10572059</v>
      </c>
      <c r="L11" s="36">
        <f>J11/H11</f>
        <v>7.6822156770335798E-2</v>
      </c>
      <c r="M11" s="36">
        <f>K11/I11</f>
        <v>7.357060086205168E-2</v>
      </c>
      <c r="N11" s="24">
        <v>293420239</v>
      </c>
      <c r="O11" s="24">
        <f>C11+I11</f>
        <v>301124993</v>
      </c>
      <c r="P11" s="24">
        <v>73125128</v>
      </c>
      <c r="Q11" s="24">
        <f>E11+K11</f>
        <v>70241555</v>
      </c>
      <c r="R11" s="25">
        <f>P11/N11</f>
        <v>0.24921637392572638</v>
      </c>
      <c r="S11" s="25">
        <f>Q11/O11</f>
        <v>0.23326378292352504</v>
      </c>
    </row>
    <row r="12" spans="1:19" ht="12.95" customHeight="1" x14ac:dyDescent="0.25">
      <c r="A12" s="39" t="s">
        <v>176</v>
      </c>
      <c r="B12" s="29">
        <v>142376991</v>
      </c>
      <c r="C12" s="35"/>
      <c r="D12" s="29">
        <v>61891058</v>
      </c>
      <c r="E12" s="35"/>
      <c r="F12" s="25">
        <f t="shared" ref="F12:F23" si="0">D12/B12</f>
        <v>0.43469845489289771</v>
      </c>
      <c r="G12" s="36"/>
      <c r="H12" s="24">
        <v>127515473</v>
      </c>
      <c r="I12" s="35"/>
      <c r="J12" s="24">
        <v>12601718</v>
      </c>
      <c r="K12" s="35"/>
      <c r="L12" s="36">
        <f t="shared" ref="L12:L23" si="1">J12/H12</f>
        <v>9.8825010828293758E-2</v>
      </c>
      <c r="M12" s="36" t="e">
        <f t="shared" ref="M12:M23" si="2">K12/I12</f>
        <v>#DIV/0!</v>
      </c>
      <c r="N12" s="24">
        <v>269892464</v>
      </c>
      <c r="O12" s="24"/>
      <c r="P12" s="24">
        <v>74492776</v>
      </c>
      <c r="Q12" s="24"/>
      <c r="R12" s="25">
        <f>P12/N12</f>
        <v>0.27600909968349469</v>
      </c>
      <c r="S12" s="25"/>
    </row>
    <row r="13" spans="1:19" ht="12.95" customHeight="1" x14ac:dyDescent="0.25">
      <c r="A13" s="39" t="s">
        <v>177</v>
      </c>
      <c r="B13" s="29">
        <v>134787865</v>
      </c>
      <c r="C13" s="35"/>
      <c r="D13" s="29">
        <v>63340246</v>
      </c>
      <c r="E13" s="35"/>
      <c r="F13" s="25">
        <f t="shared" si="0"/>
        <v>0.4699254343111674</v>
      </c>
      <c r="G13" s="36"/>
      <c r="H13" s="24">
        <v>162783734</v>
      </c>
      <c r="I13" s="35"/>
      <c r="J13" s="24">
        <v>14126725</v>
      </c>
      <c r="K13" s="35"/>
      <c r="L13" s="36">
        <f t="shared" si="1"/>
        <v>8.6782165839739245E-2</v>
      </c>
      <c r="M13" s="36" t="e">
        <f t="shared" si="2"/>
        <v>#DIV/0!</v>
      </c>
      <c r="N13" s="24">
        <v>297571599</v>
      </c>
      <c r="O13" s="24"/>
      <c r="P13" s="24">
        <v>77466971</v>
      </c>
      <c r="Q13" s="24"/>
      <c r="R13" s="25">
        <f>P13/N13</f>
        <v>0.26033052636854637</v>
      </c>
      <c r="S13" s="25"/>
    </row>
    <row r="14" spans="1:19" ht="12.95" customHeight="1" x14ac:dyDescent="0.25">
      <c r="A14" s="39" t="s">
        <v>178</v>
      </c>
      <c r="B14" s="29">
        <v>159182647</v>
      </c>
      <c r="C14" s="35"/>
      <c r="D14" s="29">
        <v>73900249</v>
      </c>
      <c r="E14" s="35"/>
      <c r="F14" s="25">
        <f t="shared" si="0"/>
        <v>0.46424814760116406</v>
      </c>
      <c r="G14" s="36"/>
      <c r="H14" s="24">
        <v>147858537</v>
      </c>
      <c r="I14" s="35"/>
      <c r="J14" s="24">
        <v>12578952</v>
      </c>
      <c r="K14" s="35"/>
      <c r="L14" s="36">
        <f t="shared" si="1"/>
        <v>8.5074235517425684E-2</v>
      </c>
      <c r="M14" s="36" t="e">
        <f t="shared" si="2"/>
        <v>#DIV/0!</v>
      </c>
      <c r="N14" s="24">
        <v>307041184</v>
      </c>
      <c r="O14" s="24"/>
      <c r="P14" s="24">
        <v>86479201</v>
      </c>
      <c r="Q14" s="24"/>
      <c r="R14" s="25">
        <f>P14/N14</f>
        <v>0.2816534247080027</v>
      </c>
      <c r="S14" s="25"/>
    </row>
    <row r="15" spans="1:19" ht="12.95" customHeight="1" x14ac:dyDescent="0.25">
      <c r="A15" s="39" t="s">
        <v>179</v>
      </c>
      <c r="B15" s="38">
        <v>142891959</v>
      </c>
      <c r="C15" s="35"/>
      <c r="D15" s="24">
        <v>62555172</v>
      </c>
      <c r="E15" s="35"/>
      <c r="F15" s="25">
        <f t="shared" si="0"/>
        <v>0.43777951144192795</v>
      </c>
      <c r="G15" s="36"/>
      <c r="H15" s="24">
        <v>162888152</v>
      </c>
      <c r="I15" s="35"/>
      <c r="J15" s="24">
        <v>12466951</v>
      </c>
      <c r="K15" s="35"/>
      <c r="L15" s="36">
        <f t="shared" si="1"/>
        <v>7.6536880349652447E-2</v>
      </c>
      <c r="M15" s="36" t="e">
        <f t="shared" si="2"/>
        <v>#DIV/0!</v>
      </c>
      <c r="N15" s="24">
        <v>305780111</v>
      </c>
      <c r="O15" s="24"/>
      <c r="P15" s="24">
        <v>75022123</v>
      </c>
      <c r="Q15" s="24"/>
      <c r="R15" s="25">
        <f>P15/N15</f>
        <v>0.24534664061260675</v>
      </c>
      <c r="S15" s="25"/>
    </row>
    <row r="16" spans="1:19" ht="12.95" customHeight="1" x14ac:dyDescent="0.25">
      <c r="A16" s="39" t="s">
        <v>180</v>
      </c>
      <c r="B16" s="38">
        <v>131074984</v>
      </c>
      <c r="C16" s="35"/>
      <c r="D16" s="24">
        <v>53844157</v>
      </c>
      <c r="E16" s="35"/>
      <c r="F16" s="25">
        <f t="shared" si="0"/>
        <v>0.41078896488745709</v>
      </c>
      <c r="G16" s="36"/>
      <c r="H16" s="24">
        <v>152373240</v>
      </c>
      <c r="I16" s="35"/>
      <c r="J16" s="24">
        <v>11959026</v>
      </c>
      <c r="K16" s="35"/>
      <c r="L16" s="36">
        <f t="shared" si="1"/>
        <v>7.8485080451134337E-2</v>
      </c>
      <c r="M16" s="36" t="e">
        <f t="shared" si="2"/>
        <v>#DIV/0!</v>
      </c>
      <c r="N16" s="24">
        <v>283448224</v>
      </c>
      <c r="O16" s="24"/>
      <c r="P16" s="24">
        <v>65803183</v>
      </c>
      <c r="Q16" s="24"/>
      <c r="R16" s="25">
        <f>P16/N16</f>
        <v>0.23215239125999956</v>
      </c>
      <c r="S16" s="25"/>
    </row>
    <row r="17" spans="1:19" ht="12.95" customHeight="1" x14ac:dyDescent="0.25">
      <c r="A17" s="39" t="s">
        <v>181</v>
      </c>
      <c r="B17" s="38">
        <v>146030591</v>
      </c>
      <c r="C17" s="35"/>
      <c r="D17" s="24">
        <v>60238121</v>
      </c>
      <c r="E17" s="35"/>
      <c r="F17" s="25">
        <f t="shared" si="0"/>
        <v>0.41250343909106002</v>
      </c>
      <c r="G17" s="36"/>
      <c r="H17" s="24">
        <v>150994249</v>
      </c>
      <c r="I17" s="35"/>
      <c r="J17" s="24">
        <v>12208567</v>
      </c>
      <c r="K17" s="35"/>
      <c r="L17" s="36">
        <f t="shared" si="1"/>
        <v>8.0854516518705288E-2</v>
      </c>
      <c r="M17" s="36" t="e">
        <f t="shared" si="2"/>
        <v>#DIV/0!</v>
      </c>
      <c r="N17" s="24">
        <v>297024840</v>
      </c>
      <c r="O17" s="24"/>
      <c r="P17" s="24">
        <v>72446688</v>
      </c>
      <c r="Q17" s="24"/>
      <c r="R17" s="25">
        <f>P17/N17</f>
        <v>0.24390784285920328</v>
      </c>
      <c r="S17" s="25"/>
    </row>
    <row r="18" spans="1:19" ht="12.95" customHeight="1" x14ac:dyDescent="0.25">
      <c r="A18" s="39" t="s">
        <v>182</v>
      </c>
      <c r="B18" s="38">
        <v>143832979</v>
      </c>
      <c r="C18" s="35"/>
      <c r="D18" s="24">
        <v>57717920</v>
      </c>
      <c r="E18" s="35"/>
      <c r="F18" s="25">
        <f t="shared" si="0"/>
        <v>0.40128432575953255</v>
      </c>
      <c r="G18" s="36"/>
      <c r="H18" s="24">
        <v>154646741</v>
      </c>
      <c r="I18" s="35"/>
      <c r="J18" s="24">
        <v>11643249</v>
      </c>
      <c r="K18" s="35"/>
      <c r="L18" s="36">
        <f t="shared" si="1"/>
        <v>7.5289326659654598E-2</v>
      </c>
      <c r="M18" s="36" t="e">
        <f t="shared" si="2"/>
        <v>#DIV/0!</v>
      </c>
      <c r="N18" s="24">
        <v>298479720</v>
      </c>
      <c r="O18" s="24"/>
      <c r="P18" s="24">
        <v>69361169</v>
      </c>
      <c r="Q18" s="24"/>
      <c r="R18" s="25">
        <f>P18/N18</f>
        <v>0.23238151322307593</v>
      </c>
      <c r="S18" s="25"/>
    </row>
    <row r="19" spans="1:19" ht="12.95" customHeight="1" x14ac:dyDescent="0.25">
      <c r="A19" s="39" t="s">
        <v>183</v>
      </c>
      <c r="B19" s="38">
        <v>130756018</v>
      </c>
      <c r="C19" s="35"/>
      <c r="D19" s="24">
        <v>54117585</v>
      </c>
      <c r="E19" s="35"/>
      <c r="F19" s="25">
        <f t="shared" si="0"/>
        <v>0.41388217405029876</v>
      </c>
      <c r="G19" s="36"/>
      <c r="H19" s="24">
        <v>160744588</v>
      </c>
      <c r="I19" s="35"/>
      <c r="J19" s="24">
        <v>12078172</v>
      </c>
      <c r="K19" s="35"/>
      <c r="L19" s="36">
        <f t="shared" si="1"/>
        <v>7.5138902965740911E-2</v>
      </c>
      <c r="M19" s="36" t="e">
        <f t="shared" si="2"/>
        <v>#DIV/0!</v>
      </c>
      <c r="N19" s="24">
        <v>291500606</v>
      </c>
      <c r="O19" s="24"/>
      <c r="P19" s="24">
        <v>66195757</v>
      </c>
      <c r="Q19" s="24"/>
      <c r="R19" s="25">
        <f>P19/N19</f>
        <v>0.22708617285001459</v>
      </c>
      <c r="S19" s="25"/>
    </row>
    <row r="20" spans="1:19" ht="12.95" customHeight="1" x14ac:dyDescent="0.25">
      <c r="A20" s="39" t="s">
        <v>184</v>
      </c>
      <c r="B20" s="38">
        <v>150167481</v>
      </c>
      <c r="C20" s="35"/>
      <c r="D20" s="24">
        <v>65524261</v>
      </c>
      <c r="E20" s="35"/>
      <c r="F20" s="25">
        <f t="shared" si="0"/>
        <v>0.43634121424731098</v>
      </c>
      <c r="G20" s="36"/>
      <c r="H20" s="24">
        <v>153955499</v>
      </c>
      <c r="I20" s="35"/>
      <c r="J20" s="24">
        <v>12039471</v>
      </c>
      <c r="K20" s="35"/>
      <c r="L20" s="36">
        <f t="shared" si="1"/>
        <v>7.820098066130135E-2</v>
      </c>
      <c r="M20" s="36" t="e">
        <f t="shared" si="2"/>
        <v>#DIV/0!</v>
      </c>
      <c r="N20" s="24">
        <v>304122980</v>
      </c>
      <c r="O20" s="24"/>
      <c r="P20" s="24">
        <v>77563732</v>
      </c>
      <c r="Q20" s="24"/>
      <c r="R20" s="25">
        <f>P20/N20</f>
        <v>0.25504068124020091</v>
      </c>
      <c r="S20" s="25"/>
    </row>
    <row r="21" spans="1:19" ht="12.95" customHeight="1" x14ac:dyDescent="0.25">
      <c r="A21" s="39" t="s">
        <v>185</v>
      </c>
      <c r="B21" s="38">
        <v>145816436</v>
      </c>
      <c r="C21" s="35"/>
      <c r="D21" s="24">
        <v>61968928</v>
      </c>
      <c r="E21" s="35"/>
      <c r="F21" s="25">
        <f t="shared" si="0"/>
        <v>0.42497903322777686</v>
      </c>
      <c r="G21" s="36"/>
      <c r="H21" s="24">
        <v>141502397</v>
      </c>
      <c r="I21" s="35"/>
      <c r="J21" s="24">
        <v>10734484</v>
      </c>
      <c r="K21" s="35"/>
      <c r="L21" s="36">
        <f t="shared" si="1"/>
        <v>7.5860792662049398E-2</v>
      </c>
      <c r="M21" s="36" t="e">
        <f t="shared" si="2"/>
        <v>#DIV/0!</v>
      </c>
      <c r="N21" s="24">
        <v>287318833</v>
      </c>
      <c r="O21" s="24"/>
      <c r="P21" s="24">
        <v>72703412</v>
      </c>
      <c r="Q21" s="24"/>
      <c r="R21" s="25">
        <f>P21/N21</f>
        <v>0.25304088576748468</v>
      </c>
      <c r="S21" s="25"/>
    </row>
    <row r="22" spans="1:19" ht="12.95" customHeight="1" x14ac:dyDescent="0.25">
      <c r="A22" s="39" t="s">
        <v>186</v>
      </c>
      <c r="B22" s="38">
        <v>152434383</v>
      </c>
      <c r="C22" s="35"/>
      <c r="D22" s="24">
        <v>61846574</v>
      </c>
      <c r="E22" s="35"/>
      <c r="F22" s="25">
        <f t="shared" si="0"/>
        <v>0.40572587878680888</v>
      </c>
      <c r="G22" s="36"/>
      <c r="H22" s="24">
        <v>149074195</v>
      </c>
      <c r="I22" s="35"/>
      <c r="J22" s="24">
        <v>13916836</v>
      </c>
      <c r="K22" s="35"/>
      <c r="L22" s="36">
        <f t="shared" si="1"/>
        <v>9.3355097439902321E-2</v>
      </c>
      <c r="M22" s="36" t="e">
        <f t="shared" si="2"/>
        <v>#DIV/0!</v>
      </c>
      <c r="N22" s="24">
        <v>301508578</v>
      </c>
      <c r="O22" s="24"/>
      <c r="P22" s="24">
        <v>75763410</v>
      </c>
      <c r="Q22" s="24"/>
      <c r="R22" s="25">
        <f>P22/N22</f>
        <v>0.25128110948803584</v>
      </c>
      <c r="S22" s="25"/>
    </row>
    <row r="23" spans="1:19" ht="12.95" customHeight="1" x14ac:dyDescent="0.25">
      <c r="A23" s="40" t="s">
        <v>187</v>
      </c>
      <c r="B23" s="27">
        <f t="shared" ref="B23" si="3">SUM(B11:B22)</f>
        <v>1729868280</v>
      </c>
      <c r="C23" s="27">
        <f>SUM(C11:C22)</f>
        <v>157425487</v>
      </c>
      <c r="D23" s="27">
        <f>SUM(D11:D22)</f>
        <v>739091183</v>
      </c>
      <c r="E23" s="27">
        <f>SUM(E11:E22)</f>
        <v>59669496</v>
      </c>
      <c r="F23" s="28">
        <f t="shared" si="0"/>
        <v>0.42725286748422253</v>
      </c>
      <c r="G23" s="117">
        <f t="shared" ref="G12:G23" si="4">E23/C23</f>
        <v>0.37903326289217704</v>
      </c>
      <c r="H23" s="27">
        <f t="shared" ref="H23:J23" si="5">SUM(H11:H22)</f>
        <v>1807241098</v>
      </c>
      <c r="I23" s="27">
        <f>SUM(I11:I22)</f>
        <v>143699506</v>
      </c>
      <c r="J23" s="27">
        <f t="shared" si="5"/>
        <v>147332367</v>
      </c>
      <c r="K23" s="27">
        <f>SUM(K11:K22)</f>
        <v>10572059</v>
      </c>
      <c r="L23" s="117">
        <f t="shared" si="1"/>
        <v>8.1523360199724712E-2</v>
      </c>
      <c r="M23" s="117">
        <f t="shared" si="2"/>
        <v>7.357060086205168E-2</v>
      </c>
      <c r="N23" s="27">
        <f>SUM(N11:N22)</f>
        <v>3537109378</v>
      </c>
      <c r="O23" s="27">
        <f>SUM(O11:O22)</f>
        <v>301124993</v>
      </c>
      <c r="P23" s="27">
        <f>SUM(P11:P22)</f>
        <v>886423550</v>
      </c>
      <c r="Q23" s="27">
        <f>SUM(Q11:Q22)</f>
        <v>70241555</v>
      </c>
      <c r="R23" s="28">
        <f>+P23/N23</f>
        <v>0.25060676820268801</v>
      </c>
      <c r="S23" s="28">
        <f>Q23/O23</f>
        <v>0.23326378292352504</v>
      </c>
    </row>
  </sheetData>
  <mergeCells count="17">
    <mergeCell ref="A1:F1"/>
    <mergeCell ref="A2:C2"/>
    <mergeCell ref="A3:L3"/>
    <mergeCell ref="A4:C4"/>
    <mergeCell ref="N8:S8"/>
    <mergeCell ref="H8:M8"/>
    <mergeCell ref="A8:A10"/>
    <mergeCell ref="B8:G8"/>
    <mergeCell ref="B9:C9"/>
    <mergeCell ref="D9:E9"/>
    <mergeCell ref="F9:G9"/>
    <mergeCell ref="H9:I9"/>
    <mergeCell ref="J9:K9"/>
    <mergeCell ref="L9:M9"/>
    <mergeCell ref="N9:O9"/>
    <mergeCell ref="P9:Q9"/>
    <mergeCell ref="R9:S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1"/>
  <sheetViews>
    <sheetView workbookViewId="0">
      <selection activeCell="A59" sqref="A59"/>
    </sheetView>
  </sheetViews>
  <sheetFormatPr baseColWidth="10" defaultRowHeight="15" x14ac:dyDescent="0.25"/>
  <cols>
    <col min="1" max="1" width="54.28515625" customWidth="1"/>
    <col min="2" max="7" width="11.7109375" customWidth="1"/>
    <col min="8" max="8" width="22.7109375" bestFit="1" customWidth="1"/>
    <col min="9" max="9" width="25.140625" bestFit="1" customWidth="1"/>
    <col min="10" max="10" width="22.7109375" bestFit="1" customWidth="1"/>
    <col min="11" max="11" width="25.140625" bestFit="1" customWidth="1"/>
    <col min="12" max="12" width="22.7109375" bestFit="1" customWidth="1"/>
    <col min="13" max="13" width="25.140625" bestFit="1" customWidth="1"/>
    <col min="14" max="14" width="24.5703125" bestFit="1" customWidth="1"/>
    <col min="15" max="15" width="27.140625" bestFit="1" customWidth="1"/>
    <col min="16" max="16" width="27.7109375" bestFit="1" customWidth="1"/>
    <col min="17" max="17" width="30.140625" bestFit="1" customWidth="1"/>
  </cols>
  <sheetData>
    <row r="1" spans="1:7" s="2" customFormat="1" ht="15.75" customHeight="1" x14ac:dyDescent="0.2">
      <c r="A1" s="118" t="s">
        <v>419</v>
      </c>
      <c r="B1" s="118"/>
      <c r="C1" s="118"/>
      <c r="D1" s="118"/>
      <c r="E1" s="118"/>
      <c r="F1" s="118"/>
      <c r="G1" s="118"/>
    </row>
    <row r="2" spans="1:7" s="2" customFormat="1" ht="15.75" customHeight="1" x14ac:dyDescent="0.2">
      <c r="A2" s="118" t="s">
        <v>474</v>
      </c>
      <c r="B2" s="118"/>
      <c r="C2" s="118"/>
      <c r="D2" s="118"/>
      <c r="E2" s="118"/>
      <c r="F2" s="118"/>
      <c r="G2" s="118"/>
    </row>
    <row r="3" spans="1:7" s="2" customFormat="1" ht="15.75" customHeight="1" x14ac:dyDescent="0.25">
      <c r="A3" s="110" t="s">
        <v>479</v>
      </c>
      <c r="B3" s="110"/>
      <c r="C3" s="110"/>
      <c r="D3" s="110"/>
      <c r="E3" s="110"/>
      <c r="F3" s="110"/>
      <c r="G3" s="3"/>
    </row>
    <row r="4" spans="1:7" s="2" customFormat="1" ht="15.75" customHeight="1" x14ac:dyDescent="0.25">
      <c r="A4" s="110" t="s">
        <v>478</v>
      </c>
      <c r="B4" s="110"/>
      <c r="C4" s="110"/>
      <c r="D4" s="110"/>
      <c r="E4" s="110"/>
      <c r="F4" s="110"/>
      <c r="G4" s="3"/>
    </row>
    <row r="6" spans="1:7" x14ac:dyDescent="0.25">
      <c r="A6" s="77" t="s">
        <v>401</v>
      </c>
      <c r="B6" s="73" t="s">
        <v>172</v>
      </c>
      <c r="C6" s="73"/>
      <c r="D6" s="73"/>
      <c r="E6" s="73"/>
      <c r="F6" s="73"/>
      <c r="G6" s="73"/>
    </row>
    <row r="7" spans="1:7" x14ac:dyDescent="0.25">
      <c r="A7" s="77"/>
      <c r="B7" s="119" t="s">
        <v>170</v>
      </c>
      <c r="C7" s="120"/>
      <c r="D7" s="119" t="s">
        <v>171</v>
      </c>
      <c r="E7" s="120"/>
      <c r="F7" s="119" t="s">
        <v>174</v>
      </c>
      <c r="G7" s="120"/>
    </row>
    <row r="8" spans="1:7" x14ac:dyDescent="0.25">
      <c r="A8" s="34" t="s">
        <v>190</v>
      </c>
      <c r="B8" s="34">
        <v>2022</v>
      </c>
      <c r="C8" s="34">
        <v>2023</v>
      </c>
      <c r="D8" s="34">
        <v>2022</v>
      </c>
      <c r="E8" s="34">
        <v>2023</v>
      </c>
      <c r="F8" s="34">
        <v>2022</v>
      </c>
      <c r="G8" s="34">
        <v>2023</v>
      </c>
    </row>
    <row r="9" spans="1:7" s="4" customFormat="1" ht="12.75" x14ac:dyDescent="0.2">
      <c r="A9" s="62" t="s">
        <v>30</v>
      </c>
      <c r="B9" s="122">
        <v>6423305</v>
      </c>
      <c r="C9" s="124">
        <v>695146</v>
      </c>
      <c r="D9" s="29">
        <v>5274397</v>
      </c>
      <c r="E9" s="29">
        <v>542090</v>
      </c>
      <c r="F9" s="43">
        <f>D9/B9</f>
        <v>0.8211344471420865</v>
      </c>
      <c r="G9" s="51">
        <f>E9/C9</f>
        <v>0.77982179283200936</v>
      </c>
    </row>
    <row r="10" spans="1:7" s="4" customFormat="1" ht="12.75" x14ac:dyDescent="0.2">
      <c r="A10" s="62" t="s">
        <v>51</v>
      </c>
      <c r="B10" s="122">
        <v>2390490</v>
      </c>
      <c r="C10" s="124">
        <v>210438</v>
      </c>
      <c r="D10" s="29">
        <v>1996439</v>
      </c>
      <c r="E10" s="29">
        <v>186008</v>
      </c>
      <c r="F10" s="43">
        <f>D10/B10</f>
        <v>0.83515890047647134</v>
      </c>
      <c r="G10" s="51">
        <f>E10/C10</f>
        <v>0.8839087997414915</v>
      </c>
    </row>
    <row r="11" spans="1:7" s="4" customFormat="1" ht="12.75" x14ac:dyDescent="0.2">
      <c r="A11" s="62" t="s">
        <v>78</v>
      </c>
      <c r="B11" s="122">
        <v>1621954</v>
      </c>
      <c r="C11" s="124">
        <v>169584</v>
      </c>
      <c r="D11" s="29">
        <v>1196003</v>
      </c>
      <c r="E11" s="29">
        <v>132501</v>
      </c>
      <c r="F11" s="43">
        <f>D11/B11</f>
        <v>0.73738404418374381</v>
      </c>
      <c r="G11" s="51">
        <f>E11/C11</f>
        <v>0.78132960656665729</v>
      </c>
    </row>
    <row r="12" spans="1:7" s="4" customFormat="1" ht="12.75" x14ac:dyDescent="0.2">
      <c r="A12" s="62" t="s">
        <v>0</v>
      </c>
      <c r="B12" s="122">
        <v>1672415</v>
      </c>
      <c r="C12" s="124">
        <v>117164</v>
      </c>
      <c r="D12" s="29">
        <v>1416900</v>
      </c>
      <c r="E12" s="29">
        <v>105452</v>
      </c>
      <c r="F12" s="43">
        <f>D12/B12</f>
        <v>0.84721794530663741</v>
      </c>
      <c r="G12" s="51">
        <f>E12/C12</f>
        <v>0.90003755419753506</v>
      </c>
    </row>
    <row r="13" spans="1:7" s="4" customFormat="1" ht="12.75" x14ac:dyDescent="0.2">
      <c r="A13" s="62" t="s">
        <v>76</v>
      </c>
      <c r="B13" s="122">
        <v>1377291</v>
      </c>
      <c r="C13" s="124">
        <v>109316</v>
      </c>
      <c r="D13" s="29">
        <v>1080265</v>
      </c>
      <c r="E13" s="29">
        <v>97430</v>
      </c>
      <c r="F13" s="43">
        <f>D13/B13</f>
        <v>0.78434041898189999</v>
      </c>
      <c r="G13" s="51">
        <f>E13/C13</f>
        <v>0.89126934757949428</v>
      </c>
    </row>
    <row r="14" spans="1:7" s="4" customFormat="1" ht="12.75" x14ac:dyDescent="0.2">
      <c r="A14" s="62" t="s">
        <v>95</v>
      </c>
      <c r="B14" s="122">
        <v>984316</v>
      </c>
      <c r="C14" s="124">
        <v>105603</v>
      </c>
      <c r="D14" s="29">
        <v>715947</v>
      </c>
      <c r="E14" s="29">
        <v>80963</v>
      </c>
      <c r="F14" s="43">
        <f>D14/B14</f>
        <v>0.7273548332039711</v>
      </c>
      <c r="G14" s="51">
        <f>E14/C14</f>
        <v>0.76667329526623296</v>
      </c>
    </row>
    <row r="15" spans="1:7" s="4" customFormat="1" ht="12.75" x14ac:dyDescent="0.2">
      <c r="A15" s="62" t="s">
        <v>58</v>
      </c>
      <c r="B15" s="122">
        <v>653352</v>
      </c>
      <c r="C15" s="124">
        <v>65400</v>
      </c>
      <c r="D15" s="29">
        <v>502982</v>
      </c>
      <c r="E15" s="29">
        <v>48818</v>
      </c>
      <c r="F15" s="43">
        <f>D15/B15</f>
        <v>0.76984841249433689</v>
      </c>
      <c r="G15" s="51">
        <f>E15/C15</f>
        <v>0.74645259938837916</v>
      </c>
    </row>
    <row r="16" spans="1:7" s="4" customFormat="1" ht="12.75" x14ac:dyDescent="0.2">
      <c r="A16" s="62" t="s">
        <v>60</v>
      </c>
      <c r="B16" s="122">
        <v>508416</v>
      </c>
      <c r="C16" s="124">
        <v>43152</v>
      </c>
      <c r="D16" s="29">
        <v>432609</v>
      </c>
      <c r="E16" s="29">
        <v>37599</v>
      </c>
      <c r="F16" s="43">
        <f>D16/B16</f>
        <v>0.85089572318731121</v>
      </c>
      <c r="G16" s="51">
        <f>E16/C16</f>
        <v>0.87131535038932151</v>
      </c>
    </row>
    <row r="17" spans="1:7" s="4" customFormat="1" ht="12.75" x14ac:dyDescent="0.2">
      <c r="A17" s="62" t="s">
        <v>68</v>
      </c>
      <c r="B17" s="122">
        <v>429817</v>
      </c>
      <c r="C17" s="124">
        <v>43586</v>
      </c>
      <c r="D17" s="29">
        <v>339927</v>
      </c>
      <c r="E17" s="29">
        <v>36523</v>
      </c>
      <c r="F17" s="43">
        <f>D17/B17</f>
        <v>0.79086448418745647</v>
      </c>
      <c r="G17" s="51">
        <f>E17/C17</f>
        <v>0.83795255357224796</v>
      </c>
    </row>
    <row r="18" spans="1:7" s="4" customFormat="1" ht="12.75" x14ac:dyDescent="0.2">
      <c r="A18" s="62" t="s">
        <v>71</v>
      </c>
      <c r="B18" s="122">
        <v>369946</v>
      </c>
      <c r="C18" s="124">
        <v>43880</v>
      </c>
      <c r="D18" s="29">
        <v>292510</v>
      </c>
      <c r="E18" s="29">
        <v>33267</v>
      </c>
      <c r="F18" s="43">
        <f>D18/B18</f>
        <v>0.79068296454077081</v>
      </c>
      <c r="G18" s="51">
        <f>E18/C18</f>
        <v>0.75813582497721055</v>
      </c>
    </row>
    <row r="19" spans="1:7" s="4" customFormat="1" ht="12.75" x14ac:dyDescent="0.2">
      <c r="A19" s="62" t="s">
        <v>25</v>
      </c>
      <c r="B19" s="122">
        <v>392572</v>
      </c>
      <c r="C19" s="124">
        <v>40620</v>
      </c>
      <c r="D19" s="29">
        <v>318911</v>
      </c>
      <c r="E19" s="29">
        <v>29740</v>
      </c>
      <c r="F19" s="43">
        <f>D19/B19</f>
        <v>0.81236308244092803</v>
      </c>
      <c r="G19" s="51">
        <f>E19/C19</f>
        <v>0.73215164943377642</v>
      </c>
    </row>
    <row r="20" spans="1:7" s="4" customFormat="1" ht="12.75" x14ac:dyDescent="0.2">
      <c r="A20" s="62" t="s">
        <v>109</v>
      </c>
      <c r="B20" s="122">
        <v>286614</v>
      </c>
      <c r="C20" s="124">
        <v>35196</v>
      </c>
      <c r="D20" s="29">
        <v>185229</v>
      </c>
      <c r="E20" s="29">
        <v>29681</v>
      </c>
      <c r="F20" s="43">
        <f>D20/B20</f>
        <v>0.64626640708409222</v>
      </c>
      <c r="G20" s="51">
        <f>E20/C20</f>
        <v>0.84330605750653487</v>
      </c>
    </row>
    <row r="21" spans="1:7" s="4" customFormat="1" ht="12.75" x14ac:dyDescent="0.2">
      <c r="A21" s="62" t="s">
        <v>91</v>
      </c>
      <c r="B21" s="122">
        <v>285194</v>
      </c>
      <c r="C21" s="124">
        <v>31256</v>
      </c>
      <c r="D21" s="29">
        <v>234203</v>
      </c>
      <c r="E21" s="29">
        <v>25889</v>
      </c>
      <c r="F21" s="43">
        <f>D21/B21</f>
        <v>0.82120591597298676</v>
      </c>
      <c r="G21" s="51">
        <f>E21/C21</f>
        <v>0.82828896851804457</v>
      </c>
    </row>
    <row r="22" spans="1:7" s="4" customFormat="1" ht="12.75" x14ac:dyDescent="0.2">
      <c r="A22" s="62" t="s">
        <v>53</v>
      </c>
      <c r="B22" s="122">
        <v>315245</v>
      </c>
      <c r="C22" s="124">
        <v>28024</v>
      </c>
      <c r="D22" s="29">
        <v>264128</v>
      </c>
      <c r="E22" s="29">
        <v>24322</v>
      </c>
      <c r="F22" s="43">
        <f>D22/B22</f>
        <v>0.83784992624783894</v>
      </c>
      <c r="G22" s="51">
        <f>E22/C22</f>
        <v>0.86789894376248933</v>
      </c>
    </row>
    <row r="23" spans="1:7" s="4" customFormat="1" ht="12.75" x14ac:dyDescent="0.2">
      <c r="A23" s="62" t="s">
        <v>61</v>
      </c>
      <c r="B23" s="122">
        <v>328408</v>
      </c>
      <c r="C23" s="124">
        <v>27216</v>
      </c>
      <c r="D23" s="29">
        <v>257313</v>
      </c>
      <c r="E23" s="29">
        <v>23191</v>
      </c>
      <c r="F23" s="43">
        <f>D23/B23</f>
        <v>0.78351623590168329</v>
      </c>
      <c r="G23" s="51">
        <f>E23/C23</f>
        <v>0.85210905349794241</v>
      </c>
    </row>
    <row r="24" spans="1:7" s="4" customFormat="1" ht="12.75" x14ac:dyDescent="0.2">
      <c r="A24" s="62" t="s">
        <v>94</v>
      </c>
      <c r="B24" s="122">
        <v>305312</v>
      </c>
      <c r="C24" s="124">
        <v>27260</v>
      </c>
      <c r="D24" s="29">
        <v>212075</v>
      </c>
      <c r="E24" s="29">
        <v>20211</v>
      </c>
      <c r="F24" s="43">
        <f>D24/B24</f>
        <v>0.69461730950634104</v>
      </c>
      <c r="G24" s="51">
        <f>E24/C24</f>
        <v>0.74141599413059422</v>
      </c>
    </row>
    <row r="25" spans="1:7" s="4" customFormat="1" ht="12.75" x14ac:dyDescent="0.2">
      <c r="A25" s="62" t="s">
        <v>85</v>
      </c>
      <c r="B25" s="122">
        <v>230591</v>
      </c>
      <c r="C25" s="124">
        <v>21638</v>
      </c>
      <c r="D25" s="29">
        <v>190263</v>
      </c>
      <c r="E25" s="29">
        <v>17976</v>
      </c>
      <c r="F25" s="43">
        <f>D25/B25</f>
        <v>0.82511026015759503</v>
      </c>
      <c r="G25" s="51">
        <f>E25/C25</f>
        <v>0.83076069877068126</v>
      </c>
    </row>
    <row r="26" spans="1:7" s="4" customFormat="1" ht="12.75" x14ac:dyDescent="0.2">
      <c r="A26" s="62" t="s">
        <v>116</v>
      </c>
      <c r="B26" s="122">
        <v>242371</v>
      </c>
      <c r="C26" s="124">
        <v>22962</v>
      </c>
      <c r="D26" s="29">
        <v>174415</v>
      </c>
      <c r="E26" s="29">
        <v>17163</v>
      </c>
      <c r="F26" s="43">
        <f>D26/B26</f>
        <v>0.71961992152526499</v>
      </c>
      <c r="G26" s="51">
        <f>E26/C26</f>
        <v>0.74745231251633137</v>
      </c>
    </row>
    <row r="27" spans="1:7" s="4" customFormat="1" ht="12.75" x14ac:dyDescent="0.2">
      <c r="A27" s="62" t="s">
        <v>420</v>
      </c>
      <c r="B27" s="122">
        <v>280824</v>
      </c>
      <c r="C27" s="124">
        <v>26252</v>
      </c>
      <c r="D27" s="29">
        <v>186724</v>
      </c>
      <c r="E27" s="29">
        <v>17144</v>
      </c>
      <c r="F27" s="43">
        <f>D27/B27</f>
        <v>0.66491467965700934</v>
      </c>
      <c r="G27" s="51">
        <f>E27/C27</f>
        <v>0.65305500533292704</v>
      </c>
    </row>
    <row r="28" spans="1:7" s="4" customFormat="1" ht="12.75" x14ac:dyDescent="0.2">
      <c r="A28" s="62" t="s">
        <v>10</v>
      </c>
      <c r="B28" s="122">
        <v>146718</v>
      </c>
      <c r="C28" s="124">
        <v>18414</v>
      </c>
      <c r="D28" s="29">
        <v>123315</v>
      </c>
      <c r="E28" s="29">
        <v>17067</v>
      </c>
      <c r="F28" s="43">
        <f>D28/B28</f>
        <v>0.8404899194372879</v>
      </c>
      <c r="G28" s="51">
        <f>E28/C28</f>
        <v>0.92684913652655587</v>
      </c>
    </row>
    <row r="29" spans="1:7" s="4" customFormat="1" ht="12.75" x14ac:dyDescent="0.2">
      <c r="A29" s="62" t="s">
        <v>20</v>
      </c>
      <c r="B29" s="122">
        <v>193626</v>
      </c>
      <c r="C29" s="124">
        <v>17298</v>
      </c>
      <c r="D29" s="29">
        <v>174212</v>
      </c>
      <c r="E29" s="29">
        <v>15417</v>
      </c>
      <c r="F29" s="43">
        <f>D29/B29</f>
        <v>0.89973453978288043</v>
      </c>
      <c r="G29" s="51">
        <f>E29/C29</f>
        <v>0.89125910509885531</v>
      </c>
    </row>
    <row r="30" spans="1:7" s="4" customFormat="1" ht="12.75" x14ac:dyDescent="0.2">
      <c r="A30" s="62" t="s">
        <v>62</v>
      </c>
      <c r="B30" s="122">
        <v>189272</v>
      </c>
      <c r="C30" s="124">
        <v>17692</v>
      </c>
      <c r="D30" s="29">
        <v>153560</v>
      </c>
      <c r="E30" s="29">
        <v>14142</v>
      </c>
      <c r="F30" s="43">
        <f>D30/B30</f>
        <v>0.81131915972779911</v>
      </c>
      <c r="G30" s="51">
        <f>E30/C30</f>
        <v>0.7993443364232421</v>
      </c>
    </row>
    <row r="31" spans="1:7" s="4" customFormat="1" ht="12.75" x14ac:dyDescent="0.2">
      <c r="A31" s="62" t="s">
        <v>83</v>
      </c>
      <c r="B31" s="122">
        <v>163355</v>
      </c>
      <c r="C31" s="124">
        <v>18030</v>
      </c>
      <c r="D31" s="29">
        <v>114581</v>
      </c>
      <c r="E31" s="29">
        <v>10842</v>
      </c>
      <c r="F31" s="43">
        <f>D31/B31</f>
        <v>0.70142328058522851</v>
      </c>
      <c r="G31" s="51">
        <f>E31/C31</f>
        <v>0.6013311148086522</v>
      </c>
    </row>
    <row r="32" spans="1:7" s="4" customFormat="1" ht="12.75" x14ac:dyDescent="0.2">
      <c r="A32" s="62" t="s">
        <v>462</v>
      </c>
      <c r="B32" s="122">
        <v>41810</v>
      </c>
      <c r="C32" s="124">
        <v>21460</v>
      </c>
      <c r="D32" s="29">
        <v>16352</v>
      </c>
      <c r="E32" s="29">
        <v>9493</v>
      </c>
      <c r="F32" s="43">
        <f>D32/B32</f>
        <v>0.39110260703181055</v>
      </c>
      <c r="G32" s="51">
        <f>E32/C32</f>
        <v>0.44235787511649582</v>
      </c>
    </row>
    <row r="33" spans="1:7" s="4" customFormat="1" ht="12.75" x14ac:dyDescent="0.2">
      <c r="A33" s="62" t="s">
        <v>26</v>
      </c>
      <c r="B33" s="122">
        <v>23678</v>
      </c>
      <c r="C33" s="124">
        <v>10788</v>
      </c>
      <c r="D33" s="29">
        <v>20096</v>
      </c>
      <c r="E33" s="29">
        <v>9118</v>
      </c>
      <c r="F33" s="43">
        <f>D33/B33</f>
        <v>0.84872033110904632</v>
      </c>
      <c r="G33" s="51">
        <f>E33/C33</f>
        <v>0.84519836855765662</v>
      </c>
    </row>
    <row r="34" spans="1:7" s="4" customFormat="1" ht="12.75" x14ac:dyDescent="0.2">
      <c r="A34" s="62" t="s">
        <v>463</v>
      </c>
      <c r="B34" s="122">
        <v>73194</v>
      </c>
      <c r="C34" s="124">
        <v>11592</v>
      </c>
      <c r="D34" s="29">
        <v>57350</v>
      </c>
      <c r="E34" s="29">
        <v>8452</v>
      </c>
      <c r="F34" s="43">
        <f>D34/B34</f>
        <v>0.7835341694674427</v>
      </c>
      <c r="G34" s="51">
        <f>E34/C34</f>
        <v>0.72912353347135961</v>
      </c>
    </row>
    <row r="35" spans="1:7" s="4" customFormat="1" ht="12.75" x14ac:dyDescent="0.2">
      <c r="A35" s="62" t="s">
        <v>84</v>
      </c>
      <c r="B35" s="122">
        <v>83112</v>
      </c>
      <c r="C35" s="124">
        <v>9419</v>
      </c>
      <c r="D35" s="29">
        <v>65673</v>
      </c>
      <c r="E35" s="29">
        <v>8106</v>
      </c>
      <c r="F35" s="43">
        <f>D35/B35</f>
        <v>0.79017470401386081</v>
      </c>
      <c r="G35" s="51">
        <f>E35/C35</f>
        <v>0.86060091304809427</v>
      </c>
    </row>
    <row r="36" spans="1:7" s="4" customFormat="1" ht="12.75" x14ac:dyDescent="0.2">
      <c r="A36" s="62" t="s">
        <v>111</v>
      </c>
      <c r="B36" s="122">
        <v>78864</v>
      </c>
      <c r="C36" s="124">
        <v>8184</v>
      </c>
      <c r="D36" s="29">
        <v>55813</v>
      </c>
      <c r="E36" s="29">
        <v>7044</v>
      </c>
      <c r="F36" s="43">
        <f>D36/B36</f>
        <v>0.70771201054980726</v>
      </c>
      <c r="G36" s="51">
        <f>E36/C36</f>
        <v>0.86070381231671556</v>
      </c>
    </row>
    <row r="37" spans="1:7" s="4" customFormat="1" ht="12.75" x14ac:dyDescent="0.2">
      <c r="A37" s="62" t="s">
        <v>28</v>
      </c>
      <c r="B37" s="122">
        <v>80128</v>
      </c>
      <c r="C37" s="124">
        <v>7936</v>
      </c>
      <c r="D37" s="29">
        <v>63525</v>
      </c>
      <c r="E37" s="29">
        <v>6309</v>
      </c>
      <c r="F37" s="43">
        <f>D37/B37</f>
        <v>0.79279402955271561</v>
      </c>
      <c r="G37" s="51">
        <f>E37/C37</f>
        <v>0.79498487903225812</v>
      </c>
    </row>
    <row r="38" spans="1:7" s="4" customFormat="1" ht="12.75" x14ac:dyDescent="0.2">
      <c r="A38" s="62" t="s">
        <v>55</v>
      </c>
      <c r="B38" s="122">
        <v>118296</v>
      </c>
      <c r="C38" s="124">
        <v>7254</v>
      </c>
      <c r="D38" s="29">
        <v>89542</v>
      </c>
      <c r="E38" s="29">
        <v>6256</v>
      </c>
      <c r="F38" s="43">
        <f>D38/B38</f>
        <v>0.75693176438763776</v>
      </c>
      <c r="G38" s="51">
        <f>E38/C38</f>
        <v>0.86242073338847536</v>
      </c>
    </row>
    <row r="39" spans="1:7" s="4" customFormat="1" ht="12.75" x14ac:dyDescent="0.2">
      <c r="A39" s="62" t="s">
        <v>72</v>
      </c>
      <c r="B39" s="122">
        <v>80796</v>
      </c>
      <c r="C39" s="124">
        <v>7380</v>
      </c>
      <c r="D39" s="29">
        <v>58618</v>
      </c>
      <c r="E39" s="29">
        <v>5572</v>
      </c>
      <c r="F39" s="43">
        <f>D39/B39</f>
        <v>0.72550621317887021</v>
      </c>
      <c r="G39" s="51">
        <f>E39/C39</f>
        <v>0.75501355013550131</v>
      </c>
    </row>
    <row r="40" spans="1:7" s="4" customFormat="1" ht="12.75" x14ac:dyDescent="0.2">
      <c r="A40" s="62" t="s">
        <v>89</v>
      </c>
      <c r="B40" s="122">
        <v>17512</v>
      </c>
      <c r="C40" s="124">
        <v>4776</v>
      </c>
      <c r="D40" s="29">
        <v>12015</v>
      </c>
      <c r="E40" s="29">
        <v>4338</v>
      </c>
      <c r="F40" s="43">
        <f>D40/B40</f>
        <v>0.68610095934216542</v>
      </c>
      <c r="G40" s="51">
        <f>E40/C40</f>
        <v>0.90829145728643212</v>
      </c>
    </row>
    <row r="41" spans="1:7" s="4" customFormat="1" ht="12.75" x14ac:dyDescent="0.2">
      <c r="A41" s="62" t="s">
        <v>427</v>
      </c>
      <c r="B41" s="122">
        <v>24152</v>
      </c>
      <c r="C41" s="124">
        <v>4304</v>
      </c>
      <c r="D41" s="29">
        <v>16639</v>
      </c>
      <c r="E41" s="29">
        <v>3192</v>
      </c>
      <c r="F41" s="43">
        <f>D41/B41</f>
        <v>0.68892845313017559</v>
      </c>
      <c r="G41" s="51">
        <f>E41/C41</f>
        <v>0.74163568773234201</v>
      </c>
    </row>
    <row r="42" spans="1:7" s="4" customFormat="1" ht="12.75" x14ac:dyDescent="0.2">
      <c r="A42" s="62" t="s">
        <v>447</v>
      </c>
      <c r="B42" s="122">
        <v>13600</v>
      </c>
      <c r="C42" s="124">
        <v>1000</v>
      </c>
      <c r="D42" s="29">
        <v>9536</v>
      </c>
      <c r="E42" s="29">
        <v>737</v>
      </c>
      <c r="F42" s="43">
        <f>D42/B42</f>
        <v>0.70117647058823529</v>
      </c>
      <c r="G42" s="51">
        <f>E42/C42</f>
        <v>0.73699999999999999</v>
      </c>
    </row>
    <row r="43" spans="1:7" s="4" customFormat="1" ht="12.75" x14ac:dyDescent="0.2">
      <c r="A43" s="62" t="s">
        <v>112</v>
      </c>
      <c r="B43" s="122">
        <v>12172</v>
      </c>
      <c r="C43" s="124">
        <v>952</v>
      </c>
      <c r="D43" s="29">
        <v>5651</v>
      </c>
      <c r="E43" s="29">
        <v>508</v>
      </c>
      <c r="F43" s="43">
        <f>D43/B43</f>
        <v>0.4642622412093329</v>
      </c>
      <c r="G43" s="51">
        <f>E43/C43</f>
        <v>0.53361344537815125</v>
      </c>
    </row>
    <row r="44" spans="1:7" s="4" customFormat="1" ht="12.75" x14ac:dyDescent="0.2">
      <c r="A44" s="62" t="s">
        <v>24</v>
      </c>
      <c r="B44" s="123"/>
      <c r="C44" s="124">
        <v>0</v>
      </c>
      <c r="D44" s="63"/>
      <c r="E44" s="29">
        <v>0</v>
      </c>
      <c r="F44" s="43" t="e">
        <f>D44/B44</f>
        <v>#DIV/0!</v>
      </c>
      <c r="G44" s="51" t="e">
        <f>E44/C44</f>
        <v>#DIV/0!</v>
      </c>
    </row>
    <row r="45" spans="1:7" s="4" customFormat="1" ht="12.75" x14ac:dyDescent="0.2">
      <c r="A45" s="62" t="s">
        <v>18</v>
      </c>
      <c r="B45" s="122">
        <v>317904</v>
      </c>
      <c r="C45" s="125"/>
      <c r="D45" s="29">
        <v>279445</v>
      </c>
      <c r="E45" s="63"/>
      <c r="F45" s="43">
        <f>D45/B45</f>
        <v>0.87902322713775227</v>
      </c>
      <c r="G45" s="51" t="e">
        <f>E45/C45</f>
        <v>#DIV/0!</v>
      </c>
    </row>
    <row r="46" spans="1:7" x14ac:dyDescent="0.25">
      <c r="A46" s="47" t="s">
        <v>189</v>
      </c>
      <c r="B46" s="41">
        <f>SUM(B9:B45)</f>
        <v>20756622</v>
      </c>
      <c r="C46" s="41">
        <f>SUM(C9:C45)</f>
        <v>2030172</v>
      </c>
      <c r="D46" s="41">
        <f>SUM(D9:D45)</f>
        <v>16587163</v>
      </c>
      <c r="E46" s="121">
        <f>SUM(E9:E45)</f>
        <v>1632561</v>
      </c>
      <c r="F46" s="56">
        <f>+D46/B46</f>
        <v>0.79912632219250324</v>
      </c>
      <c r="G46" s="56">
        <f>E46/C46</f>
        <v>0.80414910657816185</v>
      </c>
    </row>
    <row r="47" spans="1:7" x14ac:dyDescent="0.25">
      <c r="A47" s="44"/>
      <c r="B47" s="44"/>
      <c r="C47" s="44"/>
      <c r="D47" s="44"/>
      <c r="E47" s="44"/>
      <c r="F47" s="44"/>
      <c r="G47" s="45"/>
    </row>
    <row r="49" spans="1:7" x14ac:dyDescent="0.25">
      <c r="A49" s="75" t="s">
        <v>401</v>
      </c>
      <c r="B49" s="77" t="s">
        <v>173</v>
      </c>
      <c r="C49" s="77"/>
      <c r="D49" s="77"/>
      <c r="E49" s="77"/>
      <c r="F49" s="77"/>
      <c r="G49" s="77"/>
    </row>
    <row r="50" spans="1:7" x14ac:dyDescent="0.25">
      <c r="A50" s="76"/>
      <c r="B50" s="119" t="s">
        <v>170</v>
      </c>
      <c r="C50" s="120"/>
      <c r="D50" s="119" t="s">
        <v>171</v>
      </c>
      <c r="E50" s="120"/>
      <c r="F50" s="119" t="s">
        <v>174</v>
      </c>
      <c r="G50" s="120"/>
    </row>
    <row r="51" spans="1:7" x14ac:dyDescent="0.25">
      <c r="A51" s="34" t="s">
        <v>190</v>
      </c>
      <c r="B51" s="46">
        <v>2022</v>
      </c>
      <c r="C51" s="46">
        <v>2023</v>
      </c>
      <c r="D51" s="46">
        <v>2022</v>
      </c>
      <c r="E51" s="46">
        <v>2023</v>
      </c>
      <c r="F51" s="34">
        <v>2022</v>
      </c>
      <c r="G51" s="46">
        <v>2023</v>
      </c>
    </row>
    <row r="52" spans="1:7" s="4" customFormat="1" ht="12.75" x14ac:dyDescent="0.2">
      <c r="A52" s="126" t="s">
        <v>30</v>
      </c>
      <c r="B52" s="29">
        <v>16994694</v>
      </c>
      <c r="C52" s="64">
        <v>1481400</v>
      </c>
      <c r="D52" s="122">
        <v>13652602</v>
      </c>
      <c r="E52" s="122">
        <v>1133970</v>
      </c>
      <c r="F52" s="43">
        <f>D52/B52</f>
        <v>0.80334497343700328</v>
      </c>
      <c r="G52" s="51">
        <f>E52/C52</f>
        <v>0.76547185095180237</v>
      </c>
    </row>
    <row r="53" spans="1:7" s="4" customFormat="1" ht="12.75" x14ac:dyDescent="0.2">
      <c r="A53" s="126" t="s">
        <v>26</v>
      </c>
      <c r="B53" s="29">
        <v>10753474</v>
      </c>
      <c r="C53" s="64">
        <v>852482</v>
      </c>
      <c r="D53" s="122">
        <v>8417053</v>
      </c>
      <c r="E53" s="122">
        <v>626070</v>
      </c>
      <c r="F53" s="43">
        <f>D53/B53</f>
        <v>0.78272872561927431</v>
      </c>
      <c r="G53" s="51">
        <f>E53/C53</f>
        <v>0.73440846844860064</v>
      </c>
    </row>
    <row r="54" spans="1:7" s="4" customFormat="1" ht="12.75" x14ac:dyDescent="0.2">
      <c r="A54" s="126" t="s">
        <v>95</v>
      </c>
      <c r="B54" s="29">
        <v>8923820</v>
      </c>
      <c r="C54" s="64">
        <v>701852</v>
      </c>
      <c r="D54" s="122">
        <v>7149312</v>
      </c>
      <c r="E54" s="122">
        <v>618328</v>
      </c>
      <c r="F54" s="43">
        <f>D54/B54</f>
        <v>0.80114928360276205</v>
      </c>
      <c r="G54" s="51">
        <f>E54/C54</f>
        <v>0.88099485361586205</v>
      </c>
    </row>
    <row r="55" spans="1:7" s="4" customFormat="1" ht="12.75" x14ac:dyDescent="0.2">
      <c r="A55" s="126" t="s">
        <v>422</v>
      </c>
      <c r="B55" s="29">
        <v>1830780</v>
      </c>
      <c r="C55" s="64">
        <v>239040</v>
      </c>
      <c r="D55" s="122">
        <v>1451728</v>
      </c>
      <c r="E55" s="122">
        <v>217580</v>
      </c>
      <c r="F55" s="43">
        <f>D55/B55</f>
        <v>0.79295600782180276</v>
      </c>
      <c r="G55" s="51">
        <f>E55/C55</f>
        <v>0.91022423025435073</v>
      </c>
    </row>
    <row r="56" spans="1:7" s="4" customFormat="1" ht="12.75" x14ac:dyDescent="0.2">
      <c r="A56" s="126" t="s">
        <v>400</v>
      </c>
      <c r="B56" s="29">
        <v>2407528</v>
      </c>
      <c r="C56" s="64">
        <v>199822</v>
      </c>
      <c r="D56" s="122">
        <v>1774120</v>
      </c>
      <c r="E56" s="122">
        <v>135992</v>
      </c>
      <c r="F56" s="43">
        <f>D56/B56</f>
        <v>0.73690524056210349</v>
      </c>
      <c r="G56" s="51">
        <f>E56/C56</f>
        <v>0.68056570347609369</v>
      </c>
    </row>
    <row r="57" spans="1:7" s="4" customFormat="1" ht="12.75" x14ac:dyDescent="0.2">
      <c r="A57" s="126" t="s">
        <v>159</v>
      </c>
      <c r="B57" s="29">
        <v>1198797</v>
      </c>
      <c r="C57" s="64">
        <v>117574</v>
      </c>
      <c r="D57" s="122">
        <v>1039879</v>
      </c>
      <c r="E57" s="122">
        <v>101385</v>
      </c>
      <c r="F57" s="43">
        <f>D57/B57</f>
        <v>0.86743543735928597</v>
      </c>
      <c r="G57" s="51">
        <f>E57/C57</f>
        <v>0.8623079932638168</v>
      </c>
    </row>
    <row r="58" spans="1:7" s="4" customFormat="1" ht="12.75" x14ac:dyDescent="0.2">
      <c r="A58" s="126" t="s">
        <v>78</v>
      </c>
      <c r="B58" s="29">
        <v>1032620</v>
      </c>
      <c r="C58" s="64">
        <v>91512</v>
      </c>
      <c r="D58" s="122">
        <v>881048</v>
      </c>
      <c r="E58" s="122">
        <v>79828</v>
      </c>
      <c r="F58" s="43">
        <f>D58/B58</f>
        <v>0.85321609110805519</v>
      </c>
      <c r="G58" s="51">
        <f>E58/C58</f>
        <v>0.87232275548561933</v>
      </c>
    </row>
    <row r="59" spans="1:7" s="4" customFormat="1" ht="12.75" x14ac:dyDescent="0.2">
      <c r="A59" s="126" t="s">
        <v>107</v>
      </c>
      <c r="B59" s="29">
        <v>11370</v>
      </c>
      <c r="C59" s="64">
        <v>459</v>
      </c>
      <c r="D59" s="122">
        <v>5948</v>
      </c>
      <c r="E59" s="122">
        <v>331</v>
      </c>
      <c r="F59" s="43">
        <f>D59/B59</f>
        <v>0.5231310466138962</v>
      </c>
      <c r="G59" s="51">
        <f>E59/C59</f>
        <v>0.72113289760348587</v>
      </c>
    </row>
    <row r="60" spans="1:7" s="4" customFormat="1" ht="12.75" x14ac:dyDescent="0.2">
      <c r="A60" s="126" t="s">
        <v>114</v>
      </c>
      <c r="B60" s="29">
        <v>18432</v>
      </c>
      <c r="C60" s="65"/>
      <c r="D60" s="122">
        <v>13872</v>
      </c>
      <c r="E60" s="123"/>
      <c r="F60" s="43">
        <f>D60/B60</f>
        <v>0.75260416666666663</v>
      </c>
      <c r="G60" s="51" t="e">
        <f>E60/C60</f>
        <v>#DIV/0!</v>
      </c>
    </row>
    <row r="61" spans="1:7" x14ac:dyDescent="0.25">
      <c r="A61" s="47" t="s">
        <v>189</v>
      </c>
      <c r="B61" s="53">
        <f>SUM(B52:B60)</f>
        <v>43171515</v>
      </c>
      <c r="C61" s="53">
        <f>SUM(C52:C60)</f>
        <v>3684141</v>
      </c>
      <c r="D61" s="53">
        <f>SUM(D52:D60)</f>
        <v>34385562</v>
      </c>
      <c r="E61" s="53">
        <f>SUM(E52:E60)</f>
        <v>2913484</v>
      </c>
      <c r="F61" s="54">
        <f>+D61/B61</f>
        <v>0.79648726712509399</v>
      </c>
      <c r="G61" s="68">
        <f t="shared" ref="G53:G61" si="0">E61/C61</f>
        <v>0.79081772386018889</v>
      </c>
    </row>
  </sheetData>
  <sortState xmlns:xlrd2="http://schemas.microsoft.com/office/spreadsheetml/2017/richdata2" ref="A52:G60">
    <sortCondition descending="1" ref="E52:E60"/>
  </sortState>
  <mergeCells count="12">
    <mergeCell ref="A1:G1"/>
    <mergeCell ref="A2:G2"/>
    <mergeCell ref="B7:C7"/>
    <mergeCell ref="D7:E7"/>
    <mergeCell ref="F7:G7"/>
    <mergeCell ref="A6:A7"/>
    <mergeCell ref="A49:A50"/>
    <mergeCell ref="B6:G6"/>
    <mergeCell ref="B49:G49"/>
    <mergeCell ref="B50:C50"/>
    <mergeCell ref="D50:E50"/>
    <mergeCell ref="F50:G50"/>
  </mergeCells>
  <printOptions horizontalCentered="1" verticalCentered="1"/>
  <pageMargins left="0" right="0" top="0" bottom="0" header="0.31496062992125984" footer="0.31496062992125984"/>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2"/>
  <sheetViews>
    <sheetView zoomScaleNormal="100" workbookViewId="0">
      <selection activeCell="B74" sqref="B74"/>
    </sheetView>
  </sheetViews>
  <sheetFormatPr baseColWidth="10" defaultRowHeight="15" x14ac:dyDescent="0.25"/>
  <cols>
    <col min="1" max="1" width="21.7109375" customWidth="1"/>
    <col min="2" max="2" width="55.28515625" customWidth="1"/>
    <col min="3" max="3" width="10" bestFit="1" customWidth="1"/>
    <col min="4" max="4" width="10" customWidth="1"/>
    <col min="5" max="5" width="12.7109375" bestFit="1" customWidth="1"/>
    <col min="6" max="6" width="12.7109375" customWidth="1"/>
    <col min="7" max="7" width="12.28515625" customWidth="1"/>
    <col min="8" max="8" width="11.85546875" customWidth="1"/>
    <col min="9" max="10" width="9.7109375" bestFit="1" customWidth="1"/>
  </cols>
  <sheetData>
    <row r="1" spans="1:10" s="2" customFormat="1" ht="15.75" customHeight="1" x14ac:dyDescent="0.2">
      <c r="A1" s="118" t="s">
        <v>480</v>
      </c>
      <c r="B1" s="118"/>
      <c r="C1" s="118"/>
      <c r="D1" s="118"/>
      <c r="E1" s="118"/>
      <c r="F1" s="118"/>
    </row>
    <row r="2" spans="1:10" s="2" customFormat="1" ht="15.75" customHeight="1" x14ac:dyDescent="0.25">
      <c r="A2" s="1" t="s">
        <v>474</v>
      </c>
      <c r="B2" s="1"/>
      <c r="C2" s="1"/>
      <c r="D2" s="1"/>
      <c r="E2" s="1"/>
      <c r="F2" s="1"/>
    </row>
    <row r="3" spans="1:10" s="2" customFormat="1" ht="15.75" customHeight="1" x14ac:dyDescent="0.2">
      <c r="A3" s="118" t="s">
        <v>479</v>
      </c>
      <c r="B3" s="118"/>
      <c r="C3" s="118"/>
      <c r="D3" s="118"/>
      <c r="E3" s="118"/>
      <c r="F3" s="118"/>
    </row>
    <row r="4" spans="1:10" s="2" customFormat="1" ht="15.75" customHeight="1" x14ac:dyDescent="0.2">
      <c r="A4" s="118" t="s">
        <v>475</v>
      </c>
      <c r="B4" s="118"/>
      <c r="C4" s="118"/>
      <c r="D4" s="118"/>
      <c r="E4" s="118"/>
      <c r="F4" s="118"/>
    </row>
    <row r="6" spans="1:10" ht="28.5" customHeight="1" x14ac:dyDescent="0.25">
      <c r="A6" s="81" t="s">
        <v>401</v>
      </c>
      <c r="B6" s="82"/>
      <c r="C6" s="89" t="s">
        <v>172</v>
      </c>
      <c r="D6" s="89"/>
      <c r="E6" s="89"/>
      <c r="F6" s="89"/>
      <c r="G6" s="89"/>
      <c r="H6" s="89"/>
      <c r="I6" s="89"/>
      <c r="J6" s="89"/>
    </row>
    <row r="7" spans="1:10" ht="28.5" customHeight="1" x14ac:dyDescent="0.25">
      <c r="A7" s="83"/>
      <c r="B7" s="84"/>
      <c r="C7" s="79" t="s">
        <v>481</v>
      </c>
      <c r="D7" s="80"/>
      <c r="E7" s="79" t="s">
        <v>411</v>
      </c>
      <c r="F7" s="80"/>
      <c r="G7" s="128" t="s">
        <v>415</v>
      </c>
      <c r="H7" s="129"/>
      <c r="I7" s="128" t="s">
        <v>174</v>
      </c>
      <c r="J7" s="129"/>
    </row>
    <row r="8" spans="1:10" x14ac:dyDescent="0.25">
      <c r="A8" s="46" t="s">
        <v>394</v>
      </c>
      <c r="B8" s="46" t="s">
        <v>401</v>
      </c>
      <c r="C8" s="46">
        <v>2022</v>
      </c>
      <c r="D8" s="46">
        <v>2023</v>
      </c>
      <c r="E8" s="46">
        <v>2022</v>
      </c>
      <c r="F8" s="46">
        <v>2023</v>
      </c>
      <c r="G8" s="46">
        <v>2022</v>
      </c>
      <c r="H8" s="46">
        <v>2023</v>
      </c>
      <c r="I8" s="46">
        <v>2022</v>
      </c>
      <c r="J8" s="46">
        <v>2023</v>
      </c>
    </row>
    <row r="9" spans="1:10" s="26" customFormat="1" ht="12" x14ac:dyDescent="0.2">
      <c r="A9" s="61" t="s">
        <v>305</v>
      </c>
      <c r="B9" s="62" t="s">
        <v>87</v>
      </c>
      <c r="C9" s="29">
        <v>5204</v>
      </c>
      <c r="D9" s="64">
        <v>471</v>
      </c>
      <c r="E9" s="29">
        <v>333994700</v>
      </c>
      <c r="F9" s="64">
        <v>30510600</v>
      </c>
      <c r="G9" s="29">
        <v>226892874</v>
      </c>
      <c r="H9" s="29">
        <v>20212094</v>
      </c>
      <c r="I9" s="43">
        <f>+G9/E9</f>
        <v>0.67933076183544228</v>
      </c>
      <c r="J9" s="43">
        <f>+H9/F9</f>
        <v>0.66246137407982797</v>
      </c>
    </row>
    <row r="10" spans="1:10" s="26" customFormat="1" ht="12" x14ac:dyDescent="0.2">
      <c r="A10" s="61" t="s">
        <v>286</v>
      </c>
      <c r="B10" s="62" t="s">
        <v>67</v>
      </c>
      <c r="C10" s="29">
        <v>2604</v>
      </c>
      <c r="D10" s="64">
        <v>262</v>
      </c>
      <c r="E10" s="29">
        <v>140622420</v>
      </c>
      <c r="F10" s="64">
        <v>14148000</v>
      </c>
      <c r="G10" s="29">
        <v>96525708</v>
      </c>
      <c r="H10" s="29">
        <v>9771839</v>
      </c>
      <c r="I10" s="43">
        <f>+G10/E10</f>
        <v>0.68641762814208429</v>
      </c>
      <c r="J10" s="43">
        <f>+H10/F10</f>
        <v>0.69068695221939502</v>
      </c>
    </row>
    <row r="11" spans="1:10" s="26" customFormat="1" ht="12" x14ac:dyDescent="0.2">
      <c r="A11" s="61" t="s">
        <v>250</v>
      </c>
      <c r="B11" s="62" t="s">
        <v>30</v>
      </c>
      <c r="C11" s="29">
        <v>37567</v>
      </c>
      <c r="D11" s="64">
        <v>3784</v>
      </c>
      <c r="E11" s="29">
        <v>154307663</v>
      </c>
      <c r="F11" s="64">
        <v>15713499</v>
      </c>
      <c r="G11" s="29">
        <v>52273678</v>
      </c>
      <c r="H11" s="29">
        <v>4480130</v>
      </c>
      <c r="I11" s="43">
        <f>+G11/E11</f>
        <v>0.3387626834838397</v>
      </c>
      <c r="J11" s="43">
        <f>+H11/F11</f>
        <v>0.2851134556345471</v>
      </c>
    </row>
    <row r="12" spans="1:10" s="26" customFormat="1" ht="12" x14ac:dyDescent="0.2">
      <c r="A12" s="61" t="s">
        <v>324</v>
      </c>
      <c r="B12" s="62" t="s">
        <v>24</v>
      </c>
      <c r="C12" s="29">
        <v>576</v>
      </c>
      <c r="D12" s="64">
        <v>54</v>
      </c>
      <c r="E12" s="29">
        <v>72351600</v>
      </c>
      <c r="F12" s="64">
        <v>6785400</v>
      </c>
      <c r="G12" s="29">
        <v>47567350</v>
      </c>
      <c r="H12" s="29">
        <v>4180211</v>
      </c>
      <c r="I12" s="43">
        <f>+G12/E12</f>
        <v>0.6574471055235821</v>
      </c>
      <c r="J12" s="43">
        <f>+H12/F12</f>
        <v>0.6160596280248769</v>
      </c>
    </row>
    <row r="13" spans="1:10" s="26" customFormat="1" ht="12" x14ac:dyDescent="0.2">
      <c r="A13" s="61" t="s">
        <v>312</v>
      </c>
      <c r="B13" s="62" t="s">
        <v>93</v>
      </c>
      <c r="C13" s="29">
        <v>1190</v>
      </c>
      <c r="D13" s="64">
        <v>68</v>
      </c>
      <c r="E13" s="29">
        <v>73388000</v>
      </c>
      <c r="F13" s="64">
        <v>3876000</v>
      </c>
      <c r="G13" s="29">
        <v>41071436</v>
      </c>
      <c r="H13" s="29">
        <v>2523044</v>
      </c>
      <c r="I13" s="43">
        <f>+G13/E13</f>
        <v>0.55964784433422354</v>
      </c>
      <c r="J13" s="43">
        <f>+H13/F13</f>
        <v>0.65094014447884418</v>
      </c>
    </row>
    <row r="14" spans="1:10" s="26" customFormat="1" ht="12" x14ac:dyDescent="0.2">
      <c r="A14" s="61" t="s">
        <v>288</v>
      </c>
      <c r="B14" s="62" t="s">
        <v>68</v>
      </c>
      <c r="C14" s="29">
        <v>1726</v>
      </c>
      <c r="D14" s="64">
        <v>176</v>
      </c>
      <c r="E14" s="29">
        <v>71401646</v>
      </c>
      <c r="F14" s="64">
        <v>7024378</v>
      </c>
      <c r="G14" s="29">
        <v>17914729</v>
      </c>
      <c r="H14" s="29">
        <v>1872925</v>
      </c>
      <c r="I14" s="43">
        <f>+G14/E14</f>
        <v>0.25090078455614312</v>
      </c>
      <c r="J14" s="43">
        <f>+H14/F14</f>
        <v>0.26663214878242603</v>
      </c>
    </row>
    <row r="15" spans="1:10" s="26" customFormat="1" ht="12" x14ac:dyDescent="0.2">
      <c r="A15" s="61" t="s">
        <v>230</v>
      </c>
      <c r="B15" s="62" t="s">
        <v>9</v>
      </c>
      <c r="C15" s="29">
        <v>448</v>
      </c>
      <c r="D15" s="64">
        <v>50</v>
      </c>
      <c r="E15" s="29">
        <v>23263382</v>
      </c>
      <c r="F15" s="64">
        <v>2630400</v>
      </c>
      <c r="G15" s="29">
        <v>17267802</v>
      </c>
      <c r="H15" s="29">
        <v>1586607</v>
      </c>
      <c r="I15" s="43">
        <f>+G15/E15</f>
        <v>0.74227393076380721</v>
      </c>
      <c r="J15" s="43">
        <f>+H15/F15</f>
        <v>0.60318088503649636</v>
      </c>
    </row>
    <row r="16" spans="1:10" s="26" customFormat="1" ht="12" x14ac:dyDescent="0.2">
      <c r="A16" s="61" t="s">
        <v>233</v>
      </c>
      <c r="B16" s="62" t="s">
        <v>12</v>
      </c>
      <c r="C16" s="29">
        <v>1545</v>
      </c>
      <c r="D16" s="64">
        <v>122</v>
      </c>
      <c r="E16" s="29">
        <v>18082435</v>
      </c>
      <c r="F16" s="64">
        <v>1474012</v>
      </c>
      <c r="G16" s="29">
        <v>17927935</v>
      </c>
      <c r="H16" s="29">
        <v>1461812</v>
      </c>
      <c r="I16" s="43">
        <f>+G16/E16</f>
        <v>0.99145579674418849</v>
      </c>
      <c r="J16" s="43">
        <f>+H16/F16</f>
        <v>0.99172326955275802</v>
      </c>
    </row>
    <row r="17" spans="1:10" s="26" customFormat="1" ht="12" x14ac:dyDescent="0.2">
      <c r="A17" s="61" t="s">
        <v>277</v>
      </c>
      <c r="B17" s="62" t="s">
        <v>57</v>
      </c>
      <c r="C17" s="29">
        <v>663</v>
      </c>
      <c r="D17" s="64">
        <v>54</v>
      </c>
      <c r="E17" s="29">
        <v>37739278</v>
      </c>
      <c r="F17" s="64">
        <v>3110724</v>
      </c>
      <c r="G17" s="29">
        <v>17819572</v>
      </c>
      <c r="H17" s="29">
        <v>1260423</v>
      </c>
      <c r="I17" s="43">
        <f>+G17/E17</f>
        <v>0.47217575280586976</v>
      </c>
      <c r="J17" s="43">
        <f>+H17/F17</f>
        <v>0.40518638104827043</v>
      </c>
    </row>
    <row r="18" spans="1:10" s="26" customFormat="1" ht="12" x14ac:dyDescent="0.2">
      <c r="A18" s="61" t="s">
        <v>296</v>
      </c>
      <c r="B18" s="62" t="s">
        <v>75</v>
      </c>
      <c r="C18" s="29">
        <v>243</v>
      </c>
      <c r="D18" s="64">
        <v>24</v>
      </c>
      <c r="E18" s="29">
        <v>24735000</v>
      </c>
      <c r="F18" s="64">
        <v>2420000</v>
      </c>
      <c r="G18" s="29">
        <v>14542386</v>
      </c>
      <c r="H18" s="29">
        <v>1224431</v>
      </c>
      <c r="I18" s="43">
        <f>+G18/E18</f>
        <v>0.58792747119466349</v>
      </c>
      <c r="J18" s="43">
        <f>+H18/F18</f>
        <v>0.50596322314049591</v>
      </c>
    </row>
    <row r="19" spans="1:10" s="26" customFormat="1" ht="12" x14ac:dyDescent="0.2">
      <c r="A19" s="61" t="s">
        <v>283</v>
      </c>
      <c r="B19" s="62" t="s">
        <v>64</v>
      </c>
      <c r="C19" s="29">
        <v>1180</v>
      </c>
      <c r="D19" s="64">
        <v>111</v>
      </c>
      <c r="E19" s="29">
        <v>26976000</v>
      </c>
      <c r="F19" s="64">
        <v>2568000</v>
      </c>
      <c r="G19" s="29">
        <v>14710920</v>
      </c>
      <c r="H19" s="29">
        <v>1170135</v>
      </c>
      <c r="I19" s="43">
        <f>+G19/E19</f>
        <v>0.54533362989323841</v>
      </c>
      <c r="J19" s="43">
        <f>+H19/F19</f>
        <v>0.45566004672897198</v>
      </c>
    </row>
    <row r="20" spans="1:10" s="26" customFormat="1" ht="12" x14ac:dyDescent="0.2">
      <c r="A20" s="61" t="s">
        <v>289</v>
      </c>
      <c r="B20" s="62" t="s">
        <v>69</v>
      </c>
      <c r="C20" s="29">
        <v>730</v>
      </c>
      <c r="D20" s="64">
        <v>75</v>
      </c>
      <c r="E20" s="29">
        <v>14997867</v>
      </c>
      <c r="F20" s="64">
        <v>1344930</v>
      </c>
      <c r="G20" s="29">
        <v>10708737</v>
      </c>
      <c r="H20" s="29">
        <v>913717</v>
      </c>
      <c r="I20" s="43">
        <f>+G20/E20</f>
        <v>0.71401733326479022</v>
      </c>
      <c r="J20" s="43">
        <f>+H20/F20</f>
        <v>0.67937885243098151</v>
      </c>
    </row>
    <row r="21" spans="1:10" s="26" customFormat="1" ht="12" x14ac:dyDescent="0.2">
      <c r="A21" s="61" t="s">
        <v>293</v>
      </c>
      <c r="B21" s="62" t="s">
        <v>73</v>
      </c>
      <c r="C21" s="29">
        <v>250</v>
      </c>
      <c r="D21" s="64">
        <v>24</v>
      </c>
      <c r="E21" s="29">
        <v>13500728</v>
      </c>
      <c r="F21" s="64">
        <v>1296000</v>
      </c>
      <c r="G21" s="29">
        <v>10144601</v>
      </c>
      <c r="H21" s="29">
        <v>901275</v>
      </c>
      <c r="I21" s="43"/>
      <c r="J21" s="43">
        <f>+H21/F21</f>
        <v>0.69542824074074072</v>
      </c>
    </row>
    <row r="22" spans="1:10" s="26" customFormat="1" ht="12" x14ac:dyDescent="0.2">
      <c r="A22" s="61" t="s">
        <v>295</v>
      </c>
      <c r="B22" s="62" t="s">
        <v>24</v>
      </c>
      <c r="C22" s="29">
        <v>229</v>
      </c>
      <c r="D22" s="64">
        <v>20</v>
      </c>
      <c r="E22" s="29">
        <v>12730000</v>
      </c>
      <c r="F22" s="64">
        <v>1120000</v>
      </c>
      <c r="G22" s="29">
        <v>8548885</v>
      </c>
      <c r="H22" s="29">
        <v>647396</v>
      </c>
      <c r="I22" s="43">
        <f>+G22/E22</f>
        <v>0.67155420267085619</v>
      </c>
      <c r="J22" s="43">
        <f>+H22/F22</f>
        <v>0.57803214285714288</v>
      </c>
    </row>
    <row r="23" spans="1:10" s="26" customFormat="1" ht="12" x14ac:dyDescent="0.2">
      <c r="A23" s="61" t="s">
        <v>62</v>
      </c>
      <c r="B23" s="62" t="s">
        <v>62</v>
      </c>
      <c r="C23" s="29">
        <v>642</v>
      </c>
      <c r="D23" s="64">
        <v>60</v>
      </c>
      <c r="E23" s="29">
        <v>15702000</v>
      </c>
      <c r="F23" s="64">
        <v>1380000</v>
      </c>
      <c r="G23" s="29">
        <v>6976799</v>
      </c>
      <c r="H23" s="29">
        <v>590343</v>
      </c>
      <c r="I23" s="43">
        <f>+G23/E23</f>
        <v>0.44432549993631387</v>
      </c>
      <c r="J23" s="43">
        <f>+H23/F23</f>
        <v>0.42778478260869568</v>
      </c>
    </row>
    <row r="24" spans="1:10" s="26" customFormat="1" ht="12" x14ac:dyDescent="0.2">
      <c r="A24" s="61" t="s">
        <v>304</v>
      </c>
      <c r="B24" s="62" t="s">
        <v>85</v>
      </c>
      <c r="C24" s="29">
        <v>718</v>
      </c>
      <c r="D24" s="64">
        <v>62</v>
      </c>
      <c r="E24" s="29">
        <v>14716289</v>
      </c>
      <c r="F24" s="64">
        <v>1860000</v>
      </c>
      <c r="G24" s="29">
        <v>6136143</v>
      </c>
      <c r="H24" s="29">
        <v>503886</v>
      </c>
      <c r="I24" s="43">
        <f>+G24/E24</f>
        <v>0.41696265954005118</v>
      </c>
      <c r="J24" s="43">
        <f>+H24/F24</f>
        <v>0.27090645161290322</v>
      </c>
    </row>
    <row r="25" spans="1:10" s="26" customFormat="1" ht="12" x14ac:dyDescent="0.2">
      <c r="A25" s="61" t="s">
        <v>284</v>
      </c>
      <c r="B25" s="62" t="s">
        <v>65</v>
      </c>
      <c r="C25" s="29">
        <v>81</v>
      </c>
      <c r="D25" s="64">
        <v>8</v>
      </c>
      <c r="E25" s="29">
        <v>9720000</v>
      </c>
      <c r="F25" s="64">
        <v>960000</v>
      </c>
      <c r="G25" s="29">
        <v>4984022</v>
      </c>
      <c r="H25" s="29">
        <v>449606</v>
      </c>
      <c r="I25" s="43">
        <f>+G25/E25</f>
        <v>0.51275946502057612</v>
      </c>
      <c r="J25" s="43">
        <f>+H25/F25</f>
        <v>0.46833958333333331</v>
      </c>
    </row>
    <row r="26" spans="1:10" s="26" customFormat="1" ht="12" x14ac:dyDescent="0.2">
      <c r="A26" s="61" t="s">
        <v>280</v>
      </c>
      <c r="B26" s="62" t="s">
        <v>60</v>
      </c>
      <c r="C26" s="29">
        <v>1468</v>
      </c>
      <c r="D26" s="64">
        <v>124</v>
      </c>
      <c r="E26" s="29">
        <v>73128420</v>
      </c>
      <c r="F26" s="64">
        <v>6177060</v>
      </c>
      <c r="G26" s="29">
        <v>6988663</v>
      </c>
      <c r="H26" s="29">
        <v>404229</v>
      </c>
      <c r="I26" s="43">
        <f>+G26/E26</f>
        <v>9.5566990234439639E-2</v>
      </c>
      <c r="J26" s="43">
        <f>+H26/F26</f>
        <v>6.5440355120397087E-2</v>
      </c>
    </row>
    <row r="27" spans="1:10" s="26" customFormat="1" ht="12" x14ac:dyDescent="0.2">
      <c r="A27" s="61" t="s">
        <v>272</v>
      </c>
      <c r="B27" s="62" t="s">
        <v>52</v>
      </c>
      <c r="C27" s="29">
        <v>99</v>
      </c>
      <c r="D27" s="64">
        <v>40</v>
      </c>
      <c r="E27" s="29">
        <v>2916232</v>
      </c>
      <c r="F27" s="64">
        <v>1177043</v>
      </c>
      <c r="G27" s="29">
        <v>1286018</v>
      </c>
      <c r="H27" s="29">
        <v>390465</v>
      </c>
      <c r="I27" s="43">
        <f>+G27/E27</f>
        <v>0.44098617668278794</v>
      </c>
      <c r="J27" s="43">
        <f>+H27/F27</f>
        <v>0.33173384489776497</v>
      </c>
    </row>
    <row r="28" spans="1:10" s="26" customFormat="1" ht="12" x14ac:dyDescent="0.2">
      <c r="A28" s="61" t="s">
        <v>341</v>
      </c>
      <c r="B28" s="62" t="s">
        <v>121</v>
      </c>
      <c r="C28" s="29">
        <v>177</v>
      </c>
      <c r="D28" s="64">
        <v>14</v>
      </c>
      <c r="E28" s="29">
        <v>6435390</v>
      </c>
      <c r="F28" s="64">
        <v>479237</v>
      </c>
      <c r="G28" s="29">
        <v>5083031</v>
      </c>
      <c r="H28" s="29">
        <v>387570</v>
      </c>
      <c r="I28" s="43">
        <f>+G28/E28</f>
        <v>0.78985593724700442</v>
      </c>
      <c r="J28" s="43">
        <f>+H28/F28</f>
        <v>0.80872303265398959</v>
      </c>
    </row>
    <row r="29" spans="1:10" s="26" customFormat="1" ht="12" x14ac:dyDescent="0.2">
      <c r="A29" s="61" t="s">
        <v>271</v>
      </c>
      <c r="B29" s="62" t="s">
        <v>51</v>
      </c>
      <c r="C29" s="29">
        <v>16192</v>
      </c>
      <c r="D29" s="64">
        <v>1439</v>
      </c>
      <c r="E29" s="29">
        <v>136221408</v>
      </c>
      <c r="F29" s="64">
        <v>14800203</v>
      </c>
      <c r="G29" s="29">
        <v>8958142</v>
      </c>
      <c r="H29" s="29">
        <v>373325</v>
      </c>
      <c r="I29" s="43">
        <f>+G29/E29</f>
        <v>6.5761631240810553E-2</v>
      </c>
      <c r="J29" s="43">
        <f>+H29/F29</f>
        <v>2.5224316179987532E-2</v>
      </c>
    </row>
    <row r="30" spans="1:10" s="26" customFormat="1" ht="12" x14ac:dyDescent="0.2">
      <c r="A30" s="61" t="s">
        <v>273</v>
      </c>
      <c r="B30" s="62" t="s">
        <v>53</v>
      </c>
      <c r="C30" s="29">
        <v>1460</v>
      </c>
      <c r="D30" s="64">
        <v>124</v>
      </c>
      <c r="E30" s="29">
        <v>26280000</v>
      </c>
      <c r="F30" s="64">
        <v>2232000</v>
      </c>
      <c r="G30" s="29">
        <v>3671904</v>
      </c>
      <c r="H30" s="29">
        <v>311316</v>
      </c>
      <c r="I30" s="43">
        <f>+G30/E30</f>
        <v>0.13972237442922375</v>
      </c>
      <c r="J30" s="43">
        <f>+H30/F30</f>
        <v>0.13947849462365591</v>
      </c>
    </row>
    <row r="31" spans="1:10" s="26" customFormat="1" ht="12" x14ac:dyDescent="0.2">
      <c r="A31" s="61" t="s">
        <v>241</v>
      </c>
      <c r="B31" s="62" t="s">
        <v>20</v>
      </c>
      <c r="C31" s="29">
        <v>694</v>
      </c>
      <c r="D31" s="64">
        <v>62</v>
      </c>
      <c r="E31" s="29">
        <v>16758000</v>
      </c>
      <c r="F31" s="64">
        <v>1550000</v>
      </c>
      <c r="G31" s="29">
        <v>3963019</v>
      </c>
      <c r="H31" s="29">
        <v>305534</v>
      </c>
      <c r="I31" s="43">
        <f>+G31/E31</f>
        <v>0.23648520109798304</v>
      </c>
      <c r="J31" s="43">
        <f>+H31/F31</f>
        <v>0.19711870967741935</v>
      </c>
    </row>
    <row r="32" spans="1:10" s="26" customFormat="1" ht="12" x14ac:dyDescent="0.2">
      <c r="A32" s="61" t="s">
        <v>246</v>
      </c>
      <c r="B32" s="62" t="s">
        <v>25</v>
      </c>
      <c r="C32" s="29">
        <v>2286</v>
      </c>
      <c r="D32" s="64">
        <v>246</v>
      </c>
      <c r="E32" s="29">
        <v>17428000</v>
      </c>
      <c r="F32" s="64">
        <v>1317000</v>
      </c>
      <c r="G32" s="29">
        <v>3738234</v>
      </c>
      <c r="H32" s="29">
        <v>223983</v>
      </c>
      <c r="I32" s="43">
        <f>+G32/E32</f>
        <v>0.21449586871700713</v>
      </c>
      <c r="J32" s="43">
        <f>+H32/F32</f>
        <v>0.17007061503416857</v>
      </c>
    </row>
    <row r="33" spans="1:10" s="26" customFormat="1" ht="12" x14ac:dyDescent="0.2">
      <c r="A33" s="61" t="s">
        <v>278</v>
      </c>
      <c r="B33" s="62" t="s">
        <v>58</v>
      </c>
      <c r="C33" s="29">
        <v>4057</v>
      </c>
      <c r="D33" s="64">
        <v>364</v>
      </c>
      <c r="E33" s="29">
        <v>12125256</v>
      </c>
      <c r="F33" s="64">
        <v>988151</v>
      </c>
      <c r="G33" s="29">
        <v>2475568</v>
      </c>
      <c r="H33" s="29">
        <v>199641</v>
      </c>
      <c r="I33" s="43">
        <f>+G33/E33</f>
        <v>0.20416624605699046</v>
      </c>
      <c r="J33" s="43">
        <f>+H33/F33</f>
        <v>0.20203491166835838</v>
      </c>
    </row>
    <row r="34" spans="1:10" s="26" customFormat="1" ht="12" x14ac:dyDescent="0.2">
      <c r="A34" s="61" t="s">
        <v>231</v>
      </c>
      <c r="B34" s="62" t="s">
        <v>10</v>
      </c>
      <c r="C34" s="29">
        <v>601</v>
      </c>
      <c r="D34" s="64">
        <v>62</v>
      </c>
      <c r="E34" s="29">
        <v>36060000</v>
      </c>
      <c r="F34" s="64">
        <v>3720000</v>
      </c>
      <c r="G34" s="29">
        <v>5297631</v>
      </c>
      <c r="H34" s="29">
        <v>175365</v>
      </c>
      <c r="I34" s="43">
        <f>+G34/E34</f>
        <v>0.14691156405990016</v>
      </c>
      <c r="J34" s="43">
        <f>+H34/F34</f>
        <v>4.7141129032258061E-2</v>
      </c>
    </row>
    <row r="35" spans="1:10" s="26" customFormat="1" ht="12" x14ac:dyDescent="0.2">
      <c r="A35" s="61" t="s">
        <v>275</v>
      </c>
      <c r="B35" s="62" t="s">
        <v>55</v>
      </c>
      <c r="C35" s="29">
        <v>424</v>
      </c>
      <c r="D35" s="64">
        <v>26</v>
      </c>
      <c r="E35" s="29">
        <v>2296000</v>
      </c>
      <c r="F35" s="64">
        <v>170000</v>
      </c>
      <c r="G35" s="29">
        <v>2082152</v>
      </c>
      <c r="H35" s="29">
        <v>157053</v>
      </c>
      <c r="I35" s="43">
        <f>+G35/E35</f>
        <v>0.90686062717770033</v>
      </c>
      <c r="J35" s="43">
        <f>+H35/F35</f>
        <v>0.92384117647058828</v>
      </c>
    </row>
    <row r="36" spans="1:10" s="26" customFormat="1" ht="12" x14ac:dyDescent="0.2">
      <c r="A36" s="61" t="s">
        <v>245</v>
      </c>
      <c r="B36" s="62" t="s">
        <v>24</v>
      </c>
      <c r="C36" s="63"/>
      <c r="D36" s="64">
        <v>3</v>
      </c>
      <c r="E36" s="63"/>
      <c r="F36" s="64">
        <v>137442</v>
      </c>
      <c r="G36" s="63"/>
      <c r="H36" s="29">
        <v>129500</v>
      </c>
      <c r="I36" s="43" t="e">
        <f>+G36/E36</f>
        <v>#DIV/0!</v>
      </c>
      <c r="J36" s="43">
        <f>+H36/F36</f>
        <v>0.94221562550021098</v>
      </c>
    </row>
    <row r="37" spans="1:10" s="26" customFormat="1" ht="12" x14ac:dyDescent="0.2">
      <c r="A37" s="61" t="s">
        <v>291</v>
      </c>
      <c r="B37" s="62" t="s">
        <v>71</v>
      </c>
      <c r="C37" s="29">
        <v>2191</v>
      </c>
      <c r="D37" s="64">
        <v>248</v>
      </c>
      <c r="E37" s="29">
        <v>39986188</v>
      </c>
      <c r="F37" s="64">
        <v>5268466</v>
      </c>
      <c r="G37" s="29">
        <v>687981</v>
      </c>
      <c r="H37" s="29">
        <v>120322</v>
      </c>
      <c r="I37" s="43">
        <f>+G37/E37</f>
        <v>1.7205466047426177E-2</v>
      </c>
      <c r="J37" s="43">
        <f>+H37/F37</f>
        <v>2.2838146815410784E-2</v>
      </c>
    </row>
    <row r="38" spans="1:10" s="26" customFormat="1" ht="12" x14ac:dyDescent="0.2">
      <c r="A38" s="61" t="s">
        <v>299</v>
      </c>
      <c r="B38" s="62" t="s">
        <v>78</v>
      </c>
      <c r="C38" s="29">
        <v>8773</v>
      </c>
      <c r="D38" s="64">
        <v>921</v>
      </c>
      <c r="E38" s="29">
        <v>67885300</v>
      </c>
      <c r="F38" s="64">
        <v>7200900</v>
      </c>
      <c r="G38" s="29">
        <v>2229615</v>
      </c>
      <c r="H38" s="29">
        <v>107435</v>
      </c>
      <c r="I38" s="43">
        <f>+G38/E38</f>
        <v>3.2843855739018608E-2</v>
      </c>
      <c r="J38" s="43">
        <f>+H38/F38</f>
        <v>1.4919662819925288E-2</v>
      </c>
    </row>
    <row r="39" spans="1:10" s="26" customFormat="1" ht="12" x14ac:dyDescent="0.2">
      <c r="A39" s="61" t="s">
        <v>221</v>
      </c>
      <c r="B39" s="62" t="s">
        <v>0</v>
      </c>
      <c r="C39" s="29">
        <v>10754</v>
      </c>
      <c r="D39" s="64">
        <v>773</v>
      </c>
      <c r="E39" s="29">
        <v>62622092</v>
      </c>
      <c r="F39" s="64">
        <v>3137000</v>
      </c>
      <c r="G39" s="29">
        <v>4350169</v>
      </c>
      <c r="H39" s="29">
        <v>75133</v>
      </c>
      <c r="I39" s="43">
        <f>+G39/E39</f>
        <v>6.9467002156363603E-2</v>
      </c>
      <c r="J39" s="43">
        <f>+H39/F39</f>
        <v>2.3950589735416004E-2</v>
      </c>
    </row>
    <row r="40" spans="1:10" s="26" customFormat="1" ht="12" x14ac:dyDescent="0.2">
      <c r="A40" s="61" t="s">
        <v>303</v>
      </c>
      <c r="B40" s="62" t="s">
        <v>83</v>
      </c>
      <c r="C40" s="29">
        <v>953</v>
      </c>
      <c r="D40" s="64">
        <v>104</v>
      </c>
      <c r="E40" s="29">
        <v>2841249</v>
      </c>
      <c r="F40" s="64">
        <v>347511</v>
      </c>
      <c r="G40" s="29">
        <v>791721</v>
      </c>
      <c r="H40" s="29">
        <v>71578</v>
      </c>
      <c r="I40" s="43">
        <f>+G40/E40</f>
        <v>0.27865245179144804</v>
      </c>
      <c r="J40" s="43">
        <f>+H40/F40</f>
        <v>0.20597333609583582</v>
      </c>
    </row>
    <row r="41" spans="1:10" s="26" customFormat="1" ht="12" x14ac:dyDescent="0.2">
      <c r="A41" s="61" t="s">
        <v>309</v>
      </c>
      <c r="B41" s="62" t="s">
        <v>91</v>
      </c>
      <c r="C41" s="29">
        <v>2178</v>
      </c>
      <c r="D41" s="64">
        <v>186</v>
      </c>
      <c r="E41" s="29">
        <v>11202000</v>
      </c>
      <c r="F41" s="64">
        <v>1078000</v>
      </c>
      <c r="G41" s="29">
        <v>770989</v>
      </c>
      <c r="H41" s="29">
        <v>66435</v>
      </c>
      <c r="I41" s="43">
        <f>+G41/E41</f>
        <v>6.882601321192644E-2</v>
      </c>
      <c r="J41" s="43">
        <f>+H41/F41</f>
        <v>6.1628014842300557E-2</v>
      </c>
    </row>
    <row r="42" spans="1:10" s="26" customFormat="1" ht="12" x14ac:dyDescent="0.2">
      <c r="A42" s="61" t="s">
        <v>313</v>
      </c>
      <c r="B42" s="62" t="s">
        <v>94</v>
      </c>
      <c r="C42" s="29">
        <v>1624</v>
      </c>
      <c r="D42" s="64">
        <v>145</v>
      </c>
      <c r="E42" s="29">
        <v>235487</v>
      </c>
      <c r="F42" s="64">
        <v>32178</v>
      </c>
      <c r="G42" s="29">
        <v>235487</v>
      </c>
      <c r="H42" s="29">
        <v>32178</v>
      </c>
      <c r="I42" s="43">
        <f>+G42/E42</f>
        <v>1</v>
      </c>
      <c r="J42" s="43">
        <f>+H42/F42</f>
        <v>1</v>
      </c>
    </row>
    <row r="43" spans="1:10" s="26" customFormat="1" ht="12" x14ac:dyDescent="0.2">
      <c r="A43" s="61" t="s">
        <v>328</v>
      </c>
      <c r="B43" s="62" t="s">
        <v>109</v>
      </c>
      <c r="C43" s="29">
        <v>1536</v>
      </c>
      <c r="D43" s="64">
        <v>184</v>
      </c>
      <c r="E43" s="29">
        <v>345463</v>
      </c>
      <c r="F43" s="64">
        <v>26087</v>
      </c>
      <c r="G43" s="29">
        <v>345342</v>
      </c>
      <c r="H43" s="29">
        <v>26087</v>
      </c>
      <c r="I43" s="43">
        <f>+G43/E43</f>
        <v>0.99964974541412543</v>
      </c>
      <c r="J43" s="43">
        <f>+H43/F43</f>
        <v>1</v>
      </c>
    </row>
    <row r="44" spans="1:10" s="26" customFormat="1" ht="12" x14ac:dyDescent="0.2">
      <c r="A44" s="61" t="s">
        <v>314</v>
      </c>
      <c r="B44" s="62" t="s">
        <v>95</v>
      </c>
      <c r="C44" s="29">
        <v>5255</v>
      </c>
      <c r="D44" s="64">
        <v>582</v>
      </c>
      <c r="E44" s="29">
        <v>390229</v>
      </c>
      <c r="F44" s="64">
        <v>16236</v>
      </c>
      <c r="G44" s="29">
        <v>390229</v>
      </c>
      <c r="H44" s="29">
        <v>16236</v>
      </c>
      <c r="I44" s="43">
        <f>+G44/E44</f>
        <v>1</v>
      </c>
      <c r="J44" s="43">
        <f>+H44/F44</f>
        <v>1</v>
      </c>
    </row>
    <row r="45" spans="1:10" s="26" customFormat="1" ht="12" x14ac:dyDescent="0.2">
      <c r="A45" s="61" t="s">
        <v>465</v>
      </c>
      <c r="B45" s="62" t="s">
        <v>463</v>
      </c>
      <c r="C45" s="29">
        <v>529</v>
      </c>
      <c r="D45" s="64">
        <v>84</v>
      </c>
      <c r="E45" s="29">
        <v>8575064</v>
      </c>
      <c r="F45" s="64">
        <v>1376533</v>
      </c>
      <c r="G45" s="29">
        <v>89779</v>
      </c>
      <c r="H45" s="29">
        <v>15289</v>
      </c>
      <c r="I45" s="43">
        <f>+G45/E45</f>
        <v>1.0469776085636212E-2</v>
      </c>
      <c r="J45" s="43">
        <f>+H45/F45</f>
        <v>1.1106889555135982E-2</v>
      </c>
    </row>
    <row r="46" spans="1:10" s="26" customFormat="1" ht="12" x14ac:dyDescent="0.2">
      <c r="A46" s="61" t="s">
        <v>84</v>
      </c>
      <c r="B46" s="62" t="s">
        <v>84</v>
      </c>
      <c r="C46" s="29">
        <v>526</v>
      </c>
      <c r="D46" s="64">
        <v>61</v>
      </c>
      <c r="E46" s="29">
        <v>7842039</v>
      </c>
      <c r="F46" s="64">
        <v>932804</v>
      </c>
      <c r="G46" s="29">
        <v>106348</v>
      </c>
      <c r="H46" s="29">
        <v>7859</v>
      </c>
      <c r="I46" s="43">
        <f>+G46/E46</f>
        <v>1.3561268950587978E-2</v>
      </c>
      <c r="J46" s="43">
        <f>+H46/F46</f>
        <v>8.4251353982187048E-3</v>
      </c>
    </row>
    <row r="47" spans="1:10" s="26" customFormat="1" ht="12" x14ac:dyDescent="0.2">
      <c r="A47" s="61" t="s">
        <v>247</v>
      </c>
      <c r="B47" s="62" t="s">
        <v>26</v>
      </c>
      <c r="C47" s="29">
        <v>136</v>
      </c>
      <c r="D47" s="64">
        <v>62</v>
      </c>
      <c r="E47" s="29">
        <v>2377147</v>
      </c>
      <c r="F47" s="64">
        <v>1117318</v>
      </c>
      <c r="G47" s="29">
        <v>27353</v>
      </c>
      <c r="H47" s="29">
        <v>3667</v>
      </c>
      <c r="I47" s="43">
        <f>+G47/E47</f>
        <v>1.1506650619418992E-2</v>
      </c>
      <c r="J47" s="43">
        <f>+H47/F47</f>
        <v>3.2819662799668491E-3</v>
      </c>
    </row>
    <row r="48" spans="1:10" s="26" customFormat="1" ht="12" x14ac:dyDescent="0.2">
      <c r="A48" s="61" t="s">
        <v>421</v>
      </c>
      <c r="B48" s="62" t="s">
        <v>420</v>
      </c>
      <c r="C48" s="29">
        <v>1510</v>
      </c>
      <c r="D48" s="64">
        <v>141</v>
      </c>
      <c r="E48" s="66">
        <v>10401983.5</v>
      </c>
      <c r="F48" s="64">
        <v>995041</v>
      </c>
      <c r="G48" s="29">
        <v>29688</v>
      </c>
      <c r="H48" s="29">
        <v>2275</v>
      </c>
      <c r="I48" s="43">
        <f>+G48/E48</f>
        <v>2.8540710528910185E-3</v>
      </c>
      <c r="J48" s="43">
        <f>+H48/F48</f>
        <v>2.2863379498935222E-3</v>
      </c>
    </row>
    <row r="49" spans="1:10" s="26" customFormat="1" ht="12" x14ac:dyDescent="0.2">
      <c r="A49" s="61" t="s">
        <v>292</v>
      </c>
      <c r="B49" s="62" t="s">
        <v>72</v>
      </c>
      <c r="C49" s="29">
        <v>550</v>
      </c>
      <c r="D49" s="64">
        <v>46</v>
      </c>
      <c r="E49" s="29">
        <v>1803200</v>
      </c>
      <c r="F49" s="64">
        <v>136604</v>
      </c>
      <c r="G49" s="29">
        <v>25872</v>
      </c>
      <c r="H49" s="29">
        <v>1136</v>
      </c>
      <c r="I49" s="43">
        <f>+G49/E49</f>
        <v>1.4347826086956521E-2</v>
      </c>
      <c r="J49" s="43">
        <f>+H49/F49</f>
        <v>8.3160083160083165E-3</v>
      </c>
    </row>
    <row r="50" spans="1:10" s="26" customFormat="1" ht="12" x14ac:dyDescent="0.2">
      <c r="A50" s="61" t="s">
        <v>249</v>
      </c>
      <c r="B50" s="62" t="s">
        <v>28</v>
      </c>
      <c r="C50" s="29">
        <v>626</v>
      </c>
      <c r="D50" s="64">
        <v>62</v>
      </c>
      <c r="E50" s="29">
        <v>707800</v>
      </c>
      <c r="F50" s="64">
        <v>62000</v>
      </c>
      <c r="G50" s="29">
        <v>17285</v>
      </c>
      <c r="H50" s="29">
        <v>433</v>
      </c>
      <c r="I50" s="43">
        <f>+G50/E50</f>
        <v>2.4420740322124893E-2</v>
      </c>
      <c r="J50" s="43">
        <f>+H50/F50</f>
        <v>6.9838709677419357E-3</v>
      </c>
    </row>
    <row r="51" spans="1:10" s="26" customFormat="1" ht="12" x14ac:dyDescent="0.2">
      <c r="A51" s="61" t="s">
        <v>428</v>
      </c>
      <c r="B51" s="62" t="s">
        <v>427</v>
      </c>
      <c r="C51" s="29">
        <v>168</v>
      </c>
      <c r="D51" s="64">
        <v>26</v>
      </c>
      <c r="E51" s="29">
        <v>0</v>
      </c>
      <c r="F51" s="64">
        <v>0</v>
      </c>
      <c r="G51" s="29">
        <v>0</v>
      </c>
      <c r="H51" s="29">
        <v>0</v>
      </c>
      <c r="I51" s="43" t="e">
        <f>+G51/E51</f>
        <v>#DIV/0!</v>
      </c>
      <c r="J51" s="43" t="e">
        <f>+H51/F51</f>
        <v>#DIV/0!</v>
      </c>
    </row>
    <row r="52" spans="1:10" s="26" customFormat="1" ht="12" x14ac:dyDescent="0.2">
      <c r="A52" s="61" t="s">
        <v>297</v>
      </c>
      <c r="B52" s="62" t="s">
        <v>76</v>
      </c>
      <c r="C52" s="29">
        <v>7781</v>
      </c>
      <c r="D52" s="64">
        <v>626</v>
      </c>
      <c r="E52" s="29">
        <v>0</v>
      </c>
      <c r="F52" s="64">
        <v>0</v>
      </c>
      <c r="G52" s="29">
        <v>0</v>
      </c>
      <c r="H52" s="29">
        <v>0</v>
      </c>
      <c r="I52" s="43" t="e">
        <f>+G52/E52</f>
        <v>#DIV/0!</v>
      </c>
      <c r="J52" s="43" t="e">
        <f>+H52/F52</f>
        <v>#DIV/0!</v>
      </c>
    </row>
    <row r="53" spans="1:10" s="26" customFormat="1" ht="12" x14ac:dyDescent="0.2">
      <c r="A53" s="61" t="s">
        <v>331</v>
      </c>
      <c r="B53" s="62" t="s">
        <v>112</v>
      </c>
      <c r="C53" s="29">
        <v>358</v>
      </c>
      <c r="D53" s="64">
        <v>28</v>
      </c>
      <c r="E53" s="29">
        <v>0</v>
      </c>
      <c r="F53" s="64">
        <v>0</v>
      </c>
      <c r="G53" s="29">
        <v>0</v>
      </c>
      <c r="H53" s="29">
        <v>0</v>
      </c>
      <c r="I53" s="43"/>
      <c r="J53" s="43" t="e">
        <f>+H53/F53</f>
        <v>#DIV/0!</v>
      </c>
    </row>
    <row r="54" spans="1:10" s="26" customFormat="1" ht="12" x14ac:dyDescent="0.2">
      <c r="A54" s="61" t="s">
        <v>330</v>
      </c>
      <c r="B54" s="62" t="s">
        <v>111</v>
      </c>
      <c r="C54" s="29">
        <v>424</v>
      </c>
      <c r="D54" s="64">
        <v>44</v>
      </c>
      <c r="E54" s="29">
        <v>76320</v>
      </c>
      <c r="F54" s="64">
        <v>7920</v>
      </c>
      <c r="G54" s="29">
        <v>271</v>
      </c>
      <c r="H54" s="29">
        <v>0</v>
      </c>
      <c r="I54" s="43">
        <f>+G54/E54</f>
        <v>3.5508385744234799E-3</v>
      </c>
      <c r="J54" s="43">
        <f>+H54/F54</f>
        <v>0</v>
      </c>
    </row>
    <row r="55" spans="1:10" s="26" customFormat="1" ht="12" x14ac:dyDescent="0.2">
      <c r="A55" s="61" t="s">
        <v>281</v>
      </c>
      <c r="B55" s="62" t="s">
        <v>61</v>
      </c>
      <c r="C55" s="29">
        <v>2077</v>
      </c>
      <c r="D55" s="64">
        <v>168</v>
      </c>
      <c r="E55" s="29">
        <v>0</v>
      </c>
      <c r="F55" s="64">
        <v>0</v>
      </c>
      <c r="G55" s="29">
        <v>0</v>
      </c>
      <c r="H55" s="29">
        <v>0</v>
      </c>
      <c r="I55" s="43" t="e">
        <f>+G55/E55</f>
        <v>#DIV/0!</v>
      </c>
      <c r="J55" s="43" t="e">
        <f>+H55/F55</f>
        <v>#DIV/0!</v>
      </c>
    </row>
    <row r="56" spans="1:10" s="26" customFormat="1" ht="12" x14ac:dyDescent="0.2">
      <c r="A56" s="61" t="s">
        <v>307</v>
      </c>
      <c r="B56" s="62" t="s">
        <v>89</v>
      </c>
      <c r="C56" s="29">
        <v>88</v>
      </c>
      <c r="D56" s="64">
        <v>24</v>
      </c>
      <c r="E56" s="29">
        <v>140860</v>
      </c>
      <c r="F56" s="64">
        <v>38460</v>
      </c>
      <c r="G56" s="29">
        <v>0</v>
      </c>
      <c r="H56" s="29">
        <v>0</v>
      </c>
      <c r="I56" s="43">
        <f>+G56/E56</f>
        <v>0</v>
      </c>
      <c r="J56" s="43">
        <f>+H56/F56</f>
        <v>0</v>
      </c>
    </row>
    <row r="57" spans="1:10" s="26" customFormat="1" ht="12" x14ac:dyDescent="0.2">
      <c r="A57" s="61" t="s">
        <v>336</v>
      </c>
      <c r="B57" s="62" t="s">
        <v>116</v>
      </c>
      <c r="C57" s="29">
        <v>1304</v>
      </c>
      <c r="D57" s="64">
        <v>124</v>
      </c>
      <c r="E57" s="29">
        <v>0</v>
      </c>
      <c r="F57" s="64">
        <v>0</v>
      </c>
      <c r="G57" s="29">
        <v>0</v>
      </c>
      <c r="H57" s="29">
        <v>0</v>
      </c>
      <c r="I57" s="43" t="e">
        <f>+G57/E57</f>
        <v>#DIV/0!</v>
      </c>
      <c r="J57" s="43" t="e">
        <f>+H57/F57</f>
        <v>#DIV/0!</v>
      </c>
    </row>
    <row r="58" spans="1:10" s="26" customFormat="1" ht="12" x14ac:dyDescent="0.2">
      <c r="A58" s="61" t="s">
        <v>464</v>
      </c>
      <c r="B58" s="62" t="s">
        <v>462</v>
      </c>
      <c r="C58" s="29">
        <v>226</v>
      </c>
      <c r="D58" s="64">
        <v>116</v>
      </c>
      <c r="E58" s="29">
        <v>0</v>
      </c>
      <c r="F58" s="64">
        <v>0</v>
      </c>
      <c r="G58" s="29">
        <v>0</v>
      </c>
      <c r="H58" s="29">
        <v>0</v>
      </c>
      <c r="I58" s="43" t="e">
        <f>+G58/E58</f>
        <v>#DIV/0!</v>
      </c>
      <c r="J58" s="43" t="e">
        <f>+H58/F58</f>
        <v>#DIV/0!</v>
      </c>
    </row>
    <row r="59" spans="1:10" s="26" customFormat="1" ht="12" x14ac:dyDescent="0.2">
      <c r="A59" s="61" t="s">
        <v>448</v>
      </c>
      <c r="B59" s="62" t="s">
        <v>447</v>
      </c>
      <c r="C59" s="29">
        <v>272</v>
      </c>
      <c r="D59" s="64">
        <v>20</v>
      </c>
      <c r="E59" s="29">
        <v>0</v>
      </c>
      <c r="F59" s="64">
        <v>0</v>
      </c>
      <c r="G59" s="29">
        <v>0</v>
      </c>
      <c r="H59" s="29">
        <v>0</v>
      </c>
      <c r="I59" s="43" t="e">
        <f>+G59/E59</f>
        <v>#DIV/0!</v>
      </c>
      <c r="J59" s="43" t="e">
        <f>+H59/F59</f>
        <v>#DIV/0!</v>
      </c>
    </row>
    <row r="60" spans="1:10" s="26" customFormat="1" ht="12" x14ac:dyDescent="0.2">
      <c r="A60" s="61" t="s">
        <v>339</v>
      </c>
      <c r="B60" s="62" t="s">
        <v>119</v>
      </c>
      <c r="C60" s="29">
        <v>42</v>
      </c>
      <c r="D60" s="65"/>
      <c r="E60" s="29">
        <v>1480000</v>
      </c>
      <c r="F60" s="65"/>
      <c r="G60" s="29">
        <v>859109</v>
      </c>
      <c r="H60" s="63"/>
      <c r="I60" s="43">
        <f>+G60/E60</f>
        <v>0.58047905405405409</v>
      </c>
      <c r="J60" s="43" t="e">
        <f>+H60/F60</f>
        <v>#DIV/0!</v>
      </c>
    </row>
    <row r="61" spans="1:10" s="26" customFormat="1" ht="12" x14ac:dyDescent="0.2">
      <c r="A61" s="61" t="s">
        <v>239</v>
      </c>
      <c r="B61" s="62" t="s">
        <v>18</v>
      </c>
      <c r="C61" s="29">
        <v>1073</v>
      </c>
      <c r="D61" s="65"/>
      <c r="E61" s="29">
        <v>12978500</v>
      </c>
      <c r="F61" s="65"/>
      <c r="G61" s="29">
        <v>5337344</v>
      </c>
      <c r="H61" s="63"/>
      <c r="I61" s="43">
        <f>+G61/E61</f>
        <v>0.4112450591362638</v>
      </c>
      <c r="J61" s="43" t="e">
        <f>+H61/F61</f>
        <v>#DIV/0!</v>
      </c>
    </row>
    <row r="62" spans="1:10" x14ac:dyDescent="0.25">
      <c r="A62" s="93" t="s">
        <v>189</v>
      </c>
      <c r="B62" s="93"/>
      <c r="C62" s="48">
        <f>SUM(C9:C61)</f>
        <v>134008</v>
      </c>
      <c r="D62" s="48"/>
      <c r="E62" s="48">
        <f>SUM(E9:E61)</f>
        <v>1619768635.5</v>
      </c>
      <c r="F62" s="48">
        <f>SUM(F9:F61)</f>
        <v>152743137</v>
      </c>
      <c r="G62" s="48">
        <f>SUM(G9:G61)</f>
        <v>671852521</v>
      </c>
      <c r="H62" s="127">
        <f>SUM(H9:H61)</f>
        <v>57353918</v>
      </c>
      <c r="I62" s="56">
        <f>+G62/E62</f>
        <v>0.41478301670695611</v>
      </c>
      <c r="J62" s="56">
        <f t="shared" ref="J62" si="0">+H62/F62</f>
        <v>0.37549260232883652</v>
      </c>
    </row>
    <row r="63" spans="1:10" x14ac:dyDescent="0.25">
      <c r="I63" s="14"/>
      <c r="J63" s="14"/>
    </row>
    <row r="64" spans="1:10" x14ac:dyDescent="0.25">
      <c r="I64" s="14"/>
      <c r="J64" s="14"/>
    </row>
    <row r="65" spans="1:10" ht="28.5" customHeight="1" x14ac:dyDescent="0.25">
      <c r="A65" s="85" t="s">
        <v>401</v>
      </c>
      <c r="B65" s="86"/>
      <c r="C65" s="73" t="s">
        <v>173</v>
      </c>
      <c r="D65" s="73"/>
      <c r="E65" s="73"/>
      <c r="F65" s="73"/>
      <c r="G65" s="73"/>
      <c r="H65" s="73"/>
      <c r="I65" s="73"/>
      <c r="J65" s="73"/>
    </row>
    <row r="66" spans="1:10" ht="30.75" customHeight="1" x14ac:dyDescent="0.25">
      <c r="A66" s="87"/>
      <c r="B66" s="88"/>
      <c r="C66" s="79" t="s">
        <v>481</v>
      </c>
      <c r="D66" s="80"/>
      <c r="E66" s="79" t="s">
        <v>411</v>
      </c>
      <c r="F66" s="80"/>
      <c r="G66" s="128" t="s">
        <v>415</v>
      </c>
      <c r="H66" s="129"/>
      <c r="I66" s="128" t="s">
        <v>174</v>
      </c>
      <c r="J66" s="129"/>
    </row>
    <row r="67" spans="1:10" s="7" customFormat="1" x14ac:dyDescent="0.25">
      <c r="A67" s="34" t="s">
        <v>394</v>
      </c>
      <c r="B67" s="34" t="s">
        <v>401</v>
      </c>
      <c r="C67" s="46">
        <v>2022</v>
      </c>
      <c r="D67" s="46">
        <v>2023</v>
      </c>
      <c r="E67" s="46">
        <v>2022</v>
      </c>
      <c r="F67" s="46">
        <v>2023</v>
      </c>
      <c r="G67" s="46">
        <v>2022</v>
      </c>
      <c r="H67" s="46">
        <v>2023</v>
      </c>
      <c r="I67" s="46">
        <v>2022</v>
      </c>
      <c r="J67" s="46">
        <v>2023</v>
      </c>
    </row>
    <row r="68" spans="1:10" ht="15" customHeight="1" x14ac:dyDescent="0.25">
      <c r="A68" s="61" t="s">
        <v>283</v>
      </c>
      <c r="B68" s="62" t="s">
        <v>64</v>
      </c>
      <c r="C68" s="29">
        <v>3267</v>
      </c>
      <c r="D68" s="64">
        <v>223</v>
      </c>
      <c r="E68" s="29">
        <v>65811000</v>
      </c>
      <c r="F68" s="64">
        <v>4236000</v>
      </c>
      <c r="G68" s="29">
        <v>49772625</v>
      </c>
      <c r="H68" s="29">
        <v>3203327</v>
      </c>
      <c r="I68" s="42">
        <f>+G68/E68</f>
        <v>0.7562964398048958</v>
      </c>
      <c r="J68" s="42">
        <f>+H68/F68</f>
        <v>0.75621506137865913</v>
      </c>
    </row>
    <row r="69" spans="1:10" ht="15" customHeight="1" x14ac:dyDescent="0.25">
      <c r="A69" s="61" t="s">
        <v>250</v>
      </c>
      <c r="B69" s="62" t="s">
        <v>30</v>
      </c>
      <c r="C69" s="29">
        <v>99196</v>
      </c>
      <c r="D69" s="64">
        <v>8534</v>
      </c>
      <c r="E69" s="29">
        <v>393960652</v>
      </c>
      <c r="F69" s="64">
        <v>31066224</v>
      </c>
      <c r="G69" s="29">
        <v>37107025</v>
      </c>
      <c r="H69" s="29">
        <v>2789565</v>
      </c>
      <c r="I69" s="42">
        <f>+G69/E69</f>
        <v>9.4189673033640939E-2</v>
      </c>
      <c r="J69" s="42">
        <f>+H69/F69</f>
        <v>8.9794144277077256E-2</v>
      </c>
    </row>
    <row r="70" spans="1:10" ht="15" customHeight="1" x14ac:dyDescent="0.25">
      <c r="A70" s="61" t="s">
        <v>247</v>
      </c>
      <c r="B70" s="62" t="s">
        <v>26</v>
      </c>
      <c r="C70" s="29">
        <v>64691</v>
      </c>
      <c r="D70" s="64">
        <v>5107</v>
      </c>
      <c r="E70" s="29">
        <v>1166762511</v>
      </c>
      <c r="F70" s="64">
        <v>92856641</v>
      </c>
      <c r="G70" s="29">
        <v>22286305</v>
      </c>
      <c r="H70" s="29">
        <v>1783398</v>
      </c>
      <c r="I70" s="42">
        <f>+G70/E70</f>
        <v>1.9100977953858855E-2</v>
      </c>
      <c r="J70" s="42">
        <f>+H70/F70</f>
        <v>1.920592841604081E-2</v>
      </c>
    </row>
    <row r="71" spans="1:10" ht="15" customHeight="1" x14ac:dyDescent="0.25">
      <c r="A71" s="61" t="s">
        <v>314</v>
      </c>
      <c r="B71" s="62" t="s">
        <v>95</v>
      </c>
      <c r="C71" s="29">
        <v>47557</v>
      </c>
      <c r="D71" s="64">
        <v>3743</v>
      </c>
      <c r="E71" s="29">
        <v>5367637</v>
      </c>
      <c r="F71" s="64">
        <v>318630</v>
      </c>
      <c r="G71" s="29">
        <v>5367637</v>
      </c>
      <c r="H71" s="29">
        <v>318630</v>
      </c>
      <c r="I71" s="42">
        <f>+G71/E71</f>
        <v>1</v>
      </c>
      <c r="J71" s="42">
        <f>+H71/F71</f>
        <v>1</v>
      </c>
    </row>
    <row r="72" spans="1:10" ht="15" customHeight="1" x14ac:dyDescent="0.25">
      <c r="A72" s="61" t="s">
        <v>233</v>
      </c>
      <c r="B72" s="62" t="s">
        <v>12</v>
      </c>
      <c r="C72" s="29">
        <v>278</v>
      </c>
      <c r="D72" s="64">
        <v>20</v>
      </c>
      <c r="E72" s="29">
        <v>4675814</v>
      </c>
      <c r="F72" s="64">
        <v>303961</v>
      </c>
      <c r="G72" s="29">
        <v>4648014</v>
      </c>
      <c r="H72" s="29">
        <v>301961</v>
      </c>
      <c r="I72" s="42">
        <f>+G72/E72</f>
        <v>0.99405451115035803</v>
      </c>
      <c r="J72" s="42">
        <f>+H72/F72</f>
        <v>0.99342020851359225</v>
      </c>
    </row>
    <row r="73" spans="1:10" ht="15" customHeight="1" x14ac:dyDescent="0.25">
      <c r="A73" s="61" t="s">
        <v>305</v>
      </c>
      <c r="B73" s="62" t="s">
        <v>87</v>
      </c>
      <c r="C73" s="29">
        <v>166</v>
      </c>
      <c r="D73" s="64">
        <v>15</v>
      </c>
      <c r="E73" s="29">
        <v>11247400</v>
      </c>
      <c r="F73" s="64">
        <v>1026000</v>
      </c>
      <c r="G73" s="29">
        <v>2766982</v>
      </c>
      <c r="H73" s="29">
        <v>291177</v>
      </c>
      <c r="I73" s="42">
        <f>+G73/E73</f>
        <v>0.24601081138752068</v>
      </c>
      <c r="J73" s="42">
        <f>+H73/F73</f>
        <v>0.28379824561403511</v>
      </c>
    </row>
    <row r="74" spans="1:10" ht="15" customHeight="1" x14ac:dyDescent="0.25">
      <c r="A74" s="61" t="s">
        <v>299</v>
      </c>
      <c r="B74" s="62" t="s">
        <v>78</v>
      </c>
      <c r="C74" s="29">
        <v>5555</v>
      </c>
      <c r="D74" s="64">
        <v>492</v>
      </c>
      <c r="E74" s="29">
        <v>42833000</v>
      </c>
      <c r="F74" s="64">
        <v>3829700</v>
      </c>
      <c r="G74" s="29">
        <v>1818051</v>
      </c>
      <c r="H74" s="29">
        <v>104794</v>
      </c>
      <c r="I74" s="42">
        <f>+G74/E74</f>
        <v>4.2445100740083577E-2</v>
      </c>
      <c r="J74" s="42">
        <f>+H74/F74</f>
        <v>2.7363501057524088E-2</v>
      </c>
    </row>
    <row r="75" spans="1:10" ht="15" customHeight="1" x14ac:dyDescent="0.25">
      <c r="A75" s="61" t="s">
        <v>379</v>
      </c>
      <c r="B75" s="62" t="s">
        <v>159</v>
      </c>
      <c r="C75" s="29">
        <v>26329</v>
      </c>
      <c r="D75" s="64">
        <v>2512</v>
      </c>
      <c r="E75" s="29">
        <v>36832700</v>
      </c>
      <c r="F75" s="64">
        <v>3602000</v>
      </c>
      <c r="G75" s="29">
        <v>662969</v>
      </c>
      <c r="H75" s="29">
        <v>36742</v>
      </c>
      <c r="I75" s="42">
        <f>+G75/E75</f>
        <v>1.799946786415332E-2</v>
      </c>
      <c r="J75" s="42">
        <f>+H75/F75</f>
        <v>1.0200444197667963E-2</v>
      </c>
    </row>
    <row r="76" spans="1:10" ht="15" customHeight="1" x14ac:dyDescent="0.25">
      <c r="A76" s="61" t="s">
        <v>326</v>
      </c>
      <c r="B76" s="62" t="s">
        <v>107</v>
      </c>
      <c r="C76" s="29">
        <v>992</v>
      </c>
      <c r="D76" s="64">
        <v>51</v>
      </c>
      <c r="E76" s="29">
        <v>1999250</v>
      </c>
      <c r="F76" s="64">
        <v>68595</v>
      </c>
      <c r="G76" s="29">
        <v>651177</v>
      </c>
      <c r="H76" s="29">
        <v>15060</v>
      </c>
      <c r="I76" s="42">
        <f>+G76/E76</f>
        <v>0.32571064149055895</v>
      </c>
      <c r="J76" s="42">
        <f>+H76/F76</f>
        <v>0.21954952984911436</v>
      </c>
    </row>
    <row r="77" spans="1:10" ht="15" customHeight="1" x14ac:dyDescent="0.25">
      <c r="A77" s="61" t="s">
        <v>286</v>
      </c>
      <c r="B77" s="62" t="s">
        <v>67</v>
      </c>
      <c r="C77" s="29">
        <v>22</v>
      </c>
      <c r="D77" s="64">
        <v>1</v>
      </c>
      <c r="E77" s="29">
        <v>1188000</v>
      </c>
      <c r="F77" s="64">
        <v>54000</v>
      </c>
      <c r="G77" s="29">
        <v>407018</v>
      </c>
      <c r="H77" s="29">
        <v>13278</v>
      </c>
      <c r="I77" s="42">
        <f>+G77/E77</f>
        <v>0.34260774410774408</v>
      </c>
      <c r="J77" s="42">
        <f>+H77/F77</f>
        <v>0.24588888888888888</v>
      </c>
    </row>
    <row r="78" spans="1:10" ht="15" customHeight="1" x14ac:dyDescent="0.25">
      <c r="A78" s="61" t="s">
        <v>449</v>
      </c>
      <c r="B78" s="62" t="s">
        <v>399</v>
      </c>
      <c r="C78" s="29">
        <v>9294</v>
      </c>
      <c r="D78" s="64">
        <v>1021</v>
      </c>
      <c r="E78" s="29">
        <v>31737298</v>
      </c>
      <c r="F78" s="64">
        <v>3835920</v>
      </c>
      <c r="G78" s="29">
        <v>1899</v>
      </c>
      <c r="H78" s="29">
        <v>2</v>
      </c>
      <c r="I78" s="42">
        <f>+G78/E78</f>
        <v>5.9834961375728961E-5</v>
      </c>
      <c r="J78" s="42">
        <f>+H78/F78</f>
        <v>5.2138730734738993E-7</v>
      </c>
    </row>
    <row r="79" spans="1:10" ht="15" customHeight="1" x14ac:dyDescent="0.25">
      <c r="A79" s="61" t="s">
        <v>402</v>
      </c>
      <c r="B79" s="62" t="s">
        <v>400</v>
      </c>
      <c r="C79" s="29">
        <v>46365</v>
      </c>
      <c r="D79" s="64">
        <v>3877</v>
      </c>
      <c r="E79" s="29">
        <v>16437397</v>
      </c>
      <c r="F79" s="64">
        <v>0</v>
      </c>
      <c r="G79" s="29">
        <v>0</v>
      </c>
      <c r="H79" s="29">
        <v>0</v>
      </c>
      <c r="I79" s="42">
        <f>+G79/E79</f>
        <v>0</v>
      </c>
      <c r="J79" s="42" t="e">
        <f>+H79/F79</f>
        <v>#DIV/0!</v>
      </c>
    </row>
    <row r="80" spans="1:10" ht="15" customHeight="1" x14ac:dyDescent="0.25">
      <c r="A80" s="61" t="s">
        <v>333</v>
      </c>
      <c r="B80" s="62" t="s">
        <v>114</v>
      </c>
      <c r="C80" s="29">
        <v>128</v>
      </c>
      <c r="D80" s="65"/>
      <c r="E80" s="29">
        <v>512000</v>
      </c>
      <c r="F80" s="65"/>
      <c r="G80" s="29">
        <v>463</v>
      </c>
      <c r="H80" s="63"/>
      <c r="I80" s="42">
        <f>+G80/E80</f>
        <v>9.0429687500000004E-4</v>
      </c>
      <c r="J80" s="42" t="e">
        <f>+H80/F80</f>
        <v>#DIV/0!</v>
      </c>
    </row>
    <row r="81" spans="1:10" ht="15" customHeight="1" x14ac:dyDescent="0.25">
      <c r="A81" s="61" t="s">
        <v>289</v>
      </c>
      <c r="B81" s="62" t="s">
        <v>69</v>
      </c>
      <c r="C81" s="29">
        <v>4</v>
      </c>
      <c r="D81" s="65"/>
      <c r="E81" s="29">
        <v>71700</v>
      </c>
      <c r="F81" s="65"/>
      <c r="G81" s="29">
        <v>13993</v>
      </c>
      <c r="H81" s="63"/>
      <c r="I81" s="42">
        <f>+G81/E81</f>
        <v>0.19516039051603906</v>
      </c>
      <c r="J81" s="42" t="e">
        <f>+H81/F81</f>
        <v>#DIV/0!</v>
      </c>
    </row>
    <row r="82" spans="1:10" ht="15" customHeight="1" x14ac:dyDescent="0.25">
      <c r="A82" s="78" t="s">
        <v>189</v>
      </c>
      <c r="B82" s="78"/>
      <c r="C82" s="41">
        <f>SUM(C68:C81)</f>
        <v>303844</v>
      </c>
      <c r="D82" s="41">
        <f>SUM(D68:D81)</f>
        <v>25596</v>
      </c>
      <c r="E82" s="41">
        <f>SUM(E68:E81)</f>
        <v>1779436359</v>
      </c>
      <c r="F82" s="41">
        <f>SUM(F68:F81)</f>
        <v>141197671</v>
      </c>
      <c r="G82" s="41">
        <f>SUM(G68:G81)</f>
        <v>125504158</v>
      </c>
      <c r="H82" s="41">
        <f>SUM(H68:H81)</f>
        <v>8857934</v>
      </c>
      <c r="I82" s="49">
        <f>+G82/E82</f>
        <v>7.0530287506618272E-2</v>
      </c>
      <c r="J82" s="130">
        <f t="shared" ref="J69:J82" si="1">+H82/F82</f>
        <v>6.2734278386220685E-2</v>
      </c>
    </row>
  </sheetData>
  <sortState xmlns:xlrd2="http://schemas.microsoft.com/office/spreadsheetml/2017/richdata2" ref="A68:J81">
    <sortCondition descending="1" ref="H68:H81"/>
  </sortState>
  <mergeCells count="17">
    <mergeCell ref="C65:J65"/>
    <mergeCell ref="C66:D66"/>
    <mergeCell ref="E66:F66"/>
    <mergeCell ref="G66:H66"/>
    <mergeCell ref="I66:J66"/>
    <mergeCell ref="A1:F1"/>
    <mergeCell ref="A3:F3"/>
    <mergeCell ref="A4:F4"/>
    <mergeCell ref="C7:D7"/>
    <mergeCell ref="E7:F7"/>
    <mergeCell ref="C6:J6"/>
    <mergeCell ref="A82:B82"/>
    <mergeCell ref="A6:B7"/>
    <mergeCell ref="A65:B66"/>
    <mergeCell ref="A62:B62"/>
    <mergeCell ref="G7:H7"/>
    <mergeCell ref="I7:J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03"/>
  <sheetViews>
    <sheetView workbookViewId="0">
      <selection activeCell="E306" sqref="E306"/>
    </sheetView>
  </sheetViews>
  <sheetFormatPr baseColWidth="10" defaultColWidth="9.140625" defaultRowHeight="12.75" x14ac:dyDescent="0.2"/>
  <cols>
    <col min="1" max="1" width="21.28515625" style="4" customWidth="1"/>
    <col min="2" max="2" width="37.85546875" style="4" bestFit="1" customWidth="1"/>
    <col min="3" max="3" width="22.5703125" style="4" bestFit="1" customWidth="1"/>
    <col min="4" max="4" width="6.7109375" style="4" bestFit="1" customWidth="1"/>
    <col min="5" max="5" width="37.85546875" style="4" bestFit="1" customWidth="1"/>
    <col min="6" max="6" width="22.5703125" style="4" bestFit="1" customWidth="1"/>
    <col min="7" max="7" width="7.5703125" style="4" bestFit="1" customWidth="1"/>
    <col min="8" max="8" width="7.5703125" style="4" customWidth="1"/>
    <col min="9" max="9" width="10.140625" style="4" bestFit="1" customWidth="1"/>
    <col min="10" max="10" width="10.140625" style="4" customWidth="1"/>
    <col min="11" max="11" width="10.140625" style="4" bestFit="1" customWidth="1"/>
    <col min="12" max="12" width="11.7109375" style="4" customWidth="1"/>
    <col min="13" max="13" width="7" style="4" bestFit="1" customWidth="1"/>
    <col min="14" max="14" width="7" style="4" customWidth="1"/>
    <col min="15" max="15" width="14.28515625" style="5" bestFit="1" customWidth="1"/>
    <col min="16" max="16" width="14.28515625" style="5" customWidth="1"/>
    <col min="17" max="17" width="13.85546875" style="4" bestFit="1" customWidth="1"/>
    <col min="18" max="18" width="13.85546875" style="4" customWidth="1"/>
    <col min="19" max="20" width="7" style="4" bestFit="1" customWidth="1"/>
    <col min="21" max="16384" width="9.140625" style="4"/>
  </cols>
  <sheetData>
    <row r="1" spans="1:20" s="2" customFormat="1" ht="15.75" customHeight="1" x14ac:dyDescent="0.2">
      <c r="A1" s="118" t="s">
        <v>482</v>
      </c>
      <c r="B1" s="118"/>
      <c r="C1" s="118"/>
      <c r="D1" s="118"/>
      <c r="E1" s="118"/>
      <c r="F1" s="118"/>
      <c r="G1" s="118"/>
      <c r="H1" s="118"/>
    </row>
    <row r="2" spans="1:20" s="2" customFormat="1" ht="15.75" customHeight="1" x14ac:dyDescent="0.25">
      <c r="A2" s="108" t="s">
        <v>474</v>
      </c>
      <c r="B2" s="108"/>
      <c r="C2" s="108"/>
      <c r="D2" s="108"/>
      <c r="E2" s="108"/>
      <c r="F2" s="108"/>
      <c r="G2" s="108"/>
      <c r="H2" s="108"/>
    </row>
    <row r="3" spans="1:20" s="2" customFormat="1" ht="15.75" customHeight="1" x14ac:dyDescent="0.2">
      <c r="A3" s="118" t="s">
        <v>476</v>
      </c>
      <c r="B3" s="118"/>
      <c r="C3" s="118"/>
      <c r="D3" s="118"/>
      <c r="E3" s="118"/>
      <c r="F3" s="118"/>
      <c r="G3" s="118"/>
      <c r="H3" s="118"/>
      <c r="I3" s="118"/>
      <c r="J3" s="118"/>
    </row>
    <row r="4" spans="1:20" s="2" customFormat="1" ht="15.75" customHeight="1" x14ac:dyDescent="0.25">
      <c r="A4" s="108" t="s">
        <v>478</v>
      </c>
      <c r="B4" s="108"/>
      <c r="C4" s="108"/>
      <c r="D4" s="108"/>
      <c r="E4" s="108"/>
      <c r="F4" s="108"/>
      <c r="G4" s="108"/>
      <c r="H4" s="108"/>
      <c r="I4" s="108"/>
      <c r="J4" s="108"/>
      <c r="K4" s="108"/>
      <c r="L4" s="109"/>
    </row>
    <row r="5" spans="1:20" ht="12.75" customHeight="1" x14ac:dyDescent="0.2">
      <c r="A5" s="15"/>
      <c r="B5" s="15"/>
      <c r="C5" s="15"/>
      <c r="D5" s="15"/>
      <c r="E5" s="15"/>
      <c r="F5" s="15"/>
      <c r="G5" s="15"/>
      <c r="H5" s="15"/>
      <c r="I5" s="15"/>
      <c r="J5" s="15"/>
    </row>
    <row r="6" spans="1:20" s="16" customFormat="1" ht="17.25" customHeight="1" x14ac:dyDescent="0.2">
      <c r="A6" s="99" t="s">
        <v>172</v>
      </c>
      <c r="B6" s="99"/>
      <c r="C6" s="99"/>
      <c r="D6" s="99"/>
      <c r="E6" s="99"/>
      <c r="F6" s="99"/>
      <c r="G6" s="95" t="s">
        <v>481</v>
      </c>
      <c r="H6" s="96"/>
      <c r="I6" s="95" t="s">
        <v>170</v>
      </c>
      <c r="J6" s="96"/>
      <c r="K6" s="131" t="s">
        <v>171</v>
      </c>
      <c r="L6" s="132"/>
      <c r="M6" s="95" t="s">
        <v>174</v>
      </c>
      <c r="N6" s="96"/>
      <c r="O6" s="104" t="s">
        <v>483</v>
      </c>
      <c r="P6" s="105"/>
      <c r="Q6" s="133" t="s">
        <v>416</v>
      </c>
      <c r="R6" s="134"/>
      <c r="S6" s="104" t="s">
        <v>174</v>
      </c>
      <c r="T6" s="105"/>
    </row>
    <row r="7" spans="1:20" s="16" customFormat="1" ht="12.75" customHeight="1" x14ac:dyDescent="0.2">
      <c r="A7" s="99" t="s">
        <v>396</v>
      </c>
      <c r="B7" s="99"/>
      <c r="C7" s="99"/>
      <c r="D7" s="99" t="s">
        <v>397</v>
      </c>
      <c r="E7" s="99"/>
      <c r="F7" s="99"/>
      <c r="G7" s="97"/>
      <c r="H7" s="98"/>
      <c r="I7" s="97"/>
      <c r="J7" s="98"/>
      <c r="K7" s="114"/>
      <c r="L7" s="116"/>
      <c r="M7" s="97"/>
      <c r="N7" s="98"/>
      <c r="O7" s="106"/>
      <c r="P7" s="107"/>
      <c r="Q7" s="135"/>
      <c r="R7" s="136"/>
      <c r="S7" s="106"/>
      <c r="T7" s="107"/>
    </row>
    <row r="8" spans="1:20" s="17" customFormat="1" ht="12.75" customHeight="1" x14ac:dyDescent="0.25">
      <c r="A8" s="22" t="s">
        <v>394</v>
      </c>
      <c r="B8" s="22" t="s">
        <v>403</v>
      </c>
      <c r="C8" s="22" t="s">
        <v>395</v>
      </c>
      <c r="D8" s="22" t="s">
        <v>394</v>
      </c>
      <c r="E8" s="22" t="s">
        <v>403</v>
      </c>
      <c r="F8" s="30" t="s">
        <v>398</v>
      </c>
      <c r="G8" s="22">
        <v>2022</v>
      </c>
      <c r="H8" s="22">
        <v>2023</v>
      </c>
      <c r="I8" s="22">
        <v>2022</v>
      </c>
      <c r="J8" s="22">
        <v>2023</v>
      </c>
      <c r="K8" s="22">
        <v>2022</v>
      </c>
      <c r="L8" s="22">
        <v>2023</v>
      </c>
      <c r="M8" s="22">
        <v>2022</v>
      </c>
      <c r="N8" s="22">
        <v>2023</v>
      </c>
      <c r="O8" s="22">
        <v>2022</v>
      </c>
      <c r="P8" s="22">
        <v>2023</v>
      </c>
      <c r="Q8" s="22">
        <v>2022</v>
      </c>
      <c r="R8" s="22">
        <v>2023</v>
      </c>
      <c r="S8" s="22">
        <v>2022</v>
      </c>
      <c r="T8" s="22">
        <v>2023</v>
      </c>
    </row>
    <row r="9" spans="1:20" s="26" customFormat="1" ht="12.75" customHeight="1" x14ac:dyDescent="0.2">
      <c r="A9" s="61" t="s">
        <v>235</v>
      </c>
      <c r="B9" s="61" t="s">
        <v>14</v>
      </c>
      <c r="C9" s="61" t="s">
        <v>205</v>
      </c>
      <c r="D9" s="61" t="s">
        <v>224</v>
      </c>
      <c r="E9" s="61" t="s">
        <v>3</v>
      </c>
      <c r="F9" s="62" t="s">
        <v>194</v>
      </c>
      <c r="G9" s="29">
        <v>2865</v>
      </c>
      <c r="H9" s="29">
        <v>257</v>
      </c>
      <c r="I9" s="29">
        <v>425335</v>
      </c>
      <c r="J9" s="29">
        <v>38060</v>
      </c>
      <c r="K9" s="29">
        <v>328207</v>
      </c>
      <c r="L9" s="29">
        <v>28015</v>
      </c>
      <c r="M9" s="137">
        <f>K9/I9</f>
        <v>0.77164352804260172</v>
      </c>
      <c r="N9" s="58">
        <f>L9/J9</f>
        <v>0.73607461902259586</v>
      </c>
      <c r="O9" s="29">
        <v>32188378</v>
      </c>
      <c r="P9" s="29">
        <v>3294034</v>
      </c>
      <c r="Q9" s="29">
        <v>9679163</v>
      </c>
      <c r="R9" s="29">
        <v>1033441</v>
      </c>
      <c r="S9" s="50">
        <f>Q9/O9</f>
        <v>0.30070365769906143</v>
      </c>
      <c r="T9" s="50">
        <f>R9/P9</f>
        <v>0.31373112724398111</v>
      </c>
    </row>
    <row r="10" spans="1:20" s="26" customFormat="1" ht="12.75" customHeight="1" x14ac:dyDescent="0.2">
      <c r="A10" s="61" t="s">
        <v>235</v>
      </c>
      <c r="B10" s="61" t="s">
        <v>14</v>
      </c>
      <c r="C10" s="61" t="s">
        <v>205</v>
      </c>
      <c r="D10" s="61" t="s">
        <v>290</v>
      </c>
      <c r="E10" s="61" t="s">
        <v>70</v>
      </c>
      <c r="F10" s="62" t="s">
        <v>194</v>
      </c>
      <c r="G10" s="29">
        <v>1</v>
      </c>
      <c r="H10" s="63"/>
      <c r="I10" s="29">
        <v>0</v>
      </c>
      <c r="J10" s="63"/>
      <c r="K10" s="29">
        <v>0</v>
      </c>
      <c r="L10" s="63"/>
      <c r="M10" s="137" t="e">
        <f t="shared" ref="M10:M73" si="0">K10/I10</f>
        <v>#DIV/0!</v>
      </c>
      <c r="N10" s="58" t="e">
        <f t="shared" ref="N10:N73" si="1">L10/J10</f>
        <v>#DIV/0!</v>
      </c>
      <c r="O10" s="29">
        <v>4262</v>
      </c>
      <c r="P10" s="63"/>
      <c r="Q10" s="29">
        <v>4162</v>
      </c>
      <c r="R10" s="63"/>
      <c r="S10" s="50">
        <f t="shared" ref="S10:S73" si="2">Q10/O10</f>
        <v>0.97653683716564998</v>
      </c>
      <c r="T10" s="50" t="e">
        <f t="shared" ref="T10:T73" si="3">R10/P10</f>
        <v>#DIV/0!</v>
      </c>
    </row>
    <row r="11" spans="1:20" s="26" customFormat="1" ht="12.75" customHeight="1" x14ac:dyDescent="0.2">
      <c r="A11" s="61" t="s">
        <v>235</v>
      </c>
      <c r="B11" s="61" t="s">
        <v>14</v>
      </c>
      <c r="C11" s="61" t="s">
        <v>205</v>
      </c>
      <c r="D11" s="61" t="s">
        <v>226</v>
      </c>
      <c r="E11" s="61" t="s">
        <v>5</v>
      </c>
      <c r="F11" s="62" t="s">
        <v>194</v>
      </c>
      <c r="G11" s="29">
        <v>80</v>
      </c>
      <c r="H11" s="29">
        <v>14</v>
      </c>
      <c r="I11" s="29">
        <v>12876</v>
      </c>
      <c r="J11" s="29">
        <v>2436</v>
      </c>
      <c r="K11" s="29">
        <v>8966</v>
      </c>
      <c r="L11" s="29">
        <v>1939</v>
      </c>
      <c r="M11" s="137">
        <f t="shared" si="0"/>
        <v>0.6963342652997826</v>
      </c>
      <c r="N11" s="58">
        <f t="shared" si="1"/>
        <v>0.79597701149425293</v>
      </c>
      <c r="O11" s="29">
        <v>1400147</v>
      </c>
      <c r="P11" s="29">
        <v>256459</v>
      </c>
      <c r="Q11" s="29">
        <v>3975</v>
      </c>
      <c r="R11" s="29">
        <v>0</v>
      </c>
      <c r="S11" s="50">
        <f t="shared" si="2"/>
        <v>2.8389876205855528E-3</v>
      </c>
      <c r="T11" s="50">
        <f t="shared" si="3"/>
        <v>0</v>
      </c>
    </row>
    <row r="12" spans="1:20" s="26" customFormat="1" ht="12.75" customHeight="1" x14ac:dyDescent="0.2">
      <c r="A12" s="61" t="s">
        <v>235</v>
      </c>
      <c r="B12" s="61" t="s">
        <v>14</v>
      </c>
      <c r="C12" s="61" t="s">
        <v>205</v>
      </c>
      <c r="D12" s="61" t="s">
        <v>228</v>
      </c>
      <c r="E12" s="61" t="s">
        <v>7</v>
      </c>
      <c r="F12" s="62" t="s">
        <v>194</v>
      </c>
      <c r="G12" s="29">
        <v>590</v>
      </c>
      <c r="H12" s="29">
        <v>74</v>
      </c>
      <c r="I12" s="29">
        <v>109532</v>
      </c>
      <c r="J12" s="29">
        <v>13724</v>
      </c>
      <c r="K12" s="29">
        <v>89949</v>
      </c>
      <c r="L12" s="29">
        <v>10647</v>
      </c>
      <c r="M12" s="137">
        <f t="shared" si="0"/>
        <v>0.82121206588029072</v>
      </c>
      <c r="N12" s="58">
        <f t="shared" si="1"/>
        <v>0.77579422908772955</v>
      </c>
      <c r="O12" s="29">
        <v>1521242</v>
      </c>
      <c r="P12" s="29">
        <v>245954</v>
      </c>
      <c r="Q12" s="29">
        <v>21888</v>
      </c>
      <c r="R12" s="29">
        <v>3091</v>
      </c>
      <c r="S12" s="50">
        <f t="shared" si="2"/>
        <v>1.438824329067959E-2</v>
      </c>
      <c r="T12" s="50">
        <f t="shared" si="3"/>
        <v>1.2567390650284199E-2</v>
      </c>
    </row>
    <row r="13" spans="1:20" s="26" customFormat="1" ht="12.75" customHeight="1" x14ac:dyDescent="0.2">
      <c r="A13" s="61" t="s">
        <v>235</v>
      </c>
      <c r="B13" s="61" t="s">
        <v>14</v>
      </c>
      <c r="C13" s="61" t="s">
        <v>205</v>
      </c>
      <c r="D13" s="61" t="s">
        <v>227</v>
      </c>
      <c r="E13" s="61" t="s">
        <v>6</v>
      </c>
      <c r="F13" s="62" t="s">
        <v>194</v>
      </c>
      <c r="G13" s="29">
        <v>143</v>
      </c>
      <c r="H13" s="29">
        <v>18</v>
      </c>
      <c r="I13" s="29">
        <v>24162</v>
      </c>
      <c r="J13" s="29">
        <v>3114</v>
      </c>
      <c r="K13" s="29">
        <v>19428</v>
      </c>
      <c r="L13" s="29">
        <v>2684</v>
      </c>
      <c r="M13" s="137">
        <f t="shared" si="0"/>
        <v>0.80407251055376205</v>
      </c>
      <c r="N13" s="58">
        <f t="shared" si="1"/>
        <v>0.86191393705844577</v>
      </c>
      <c r="O13" s="29">
        <v>2636134</v>
      </c>
      <c r="P13" s="29">
        <v>339647</v>
      </c>
      <c r="Q13" s="29">
        <v>0</v>
      </c>
      <c r="R13" s="29">
        <v>0</v>
      </c>
      <c r="S13" s="50">
        <f t="shared" si="2"/>
        <v>0</v>
      </c>
      <c r="T13" s="50">
        <f t="shared" si="3"/>
        <v>0</v>
      </c>
    </row>
    <row r="14" spans="1:20" s="26" customFormat="1" ht="12.75" customHeight="1" x14ac:dyDescent="0.2">
      <c r="A14" s="61" t="s">
        <v>224</v>
      </c>
      <c r="B14" s="61" t="s">
        <v>3</v>
      </c>
      <c r="C14" s="61" t="s">
        <v>194</v>
      </c>
      <c r="D14" s="61" t="s">
        <v>255</v>
      </c>
      <c r="E14" s="61" t="s">
        <v>35</v>
      </c>
      <c r="F14" s="62" t="s">
        <v>200</v>
      </c>
      <c r="G14" s="29">
        <v>1216</v>
      </c>
      <c r="H14" s="29">
        <v>100</v>
      </c>
      <c r="I14" s="29">
        <v>195877</v>
      </c>
      <c r="J14" s="29">
        <v>16824</v>
      </c>
      <c r="K14" s="29">
        <v>152599</v>
      </c>
      <c r="L14" s="29">
        <v>11093</v>
      </c>
      <c r="M14" s="137">
        <f t="shared" si="0"/>
        <v>0.77905522343103073</v>
      </c>
      <c r="N14" s="58">
        <f t="shared" si="1"/>
        <v>0.65935568235853548</v>
      </c>
      <c r="O14" s="29">
        <v>4216286</v>
      </c>
      <c r="P14" s="29">
        <v>391907</v>
      </c>
      <c r="Q14" s="29">
        <v>676690</v>
      </c>
      <c r="R14" s="29">
        <v>56187</v>
      </c>
      <c r="S14" s="50">
        <f t="shared" si="2"/>
        <v>0.1604943307925506</v>
      </c>
      <c r="T14" s="50">
        <f t="shared" si="3"/>
        <v>0.14336819704674833</v>
      </c>
    </row>
    <row r="15" spans="1:20" s="26" customFormat="1" ht="12.75" customHeight="1" x14ac:dyDescent="0.2">
      <c r="A15" s="61" t="s">
        <v>224</v>
      </c>
      <c r="B15" s="61" t="s">
        <v>3</v>
      </c>
      <c r="C15" s="61" t="s">
        <v>194</v>
      </c>
      <c r="D15" s="61" t="s">
        <v>276</v>
      </c>
      <c r="E15" s="61" t="s">
        <v>56</v>
      </c>
      <c r="F15" s="62" t="s">
        <v>212</v>
      </c>
      <c r="G15" s="29">
        <v>213</v>
      </c>
      <c r="H15" s="29">
        <v>13</v>
      </c>
      <c r="I15" s="29">
        <v>59427</v>
      </c>
      <c r="J15" s="29">
        <v>3627</v>
      </c>
      <c r="K15" s="29">
        <v>39980</v>
      </c>
      <c r="L15" s="29">
        <v>2915</v>
      </c>
      <c r="M15" s="137">
        <f t="shared" si="0"/>
        <v>0.67275817389402126</v>
      </c>
      <c r="N15" s="58">
        <f t="shared" si="1"/>
        <v>0.80369451337193276</v>
      </c>
      <c r="O15" s="29">
        <v>320000</v>
      </c>
      <c r="P15" s="29">
        <v>33000</v>
      </c>
      <c r="Q15" s="29">
        <v>213134</v>
      </c>
      <c r="R15" s="29">
        <v>26521</v>
      </c>
      <c r="S15" s="50">
        <f t="shared" si="2"/>
        <v>0.66604375000000005</v>
      </c>
      <c r="T15" s="50">
        <f t="shared" si="3"/>
        <v>0.80366666666666664</v>
      </c>
    </row>
    <row r="16" spans="1:20" s="26" customFormat="1" ht="12.75" customHeight="1" x14ac:dyDescent="0.2">
      <c r="A16" s="61" t="s">
        <v>224</v>
      </c>
      <c r="B16" s="61" t="s">
        <v>3</v>
      </c>
      <c r="C16" s="61" t="s">
        <v>194</v>
      </c>
      <c r="D16" s="61" t="s">
        <v>443</v>
      </c>
      <c r="E16" s="61" t="s">
        <v>444</v>
      </c>
      <c r="F16" s="62" t="s">
        <v>219</v>
      </c>
      <c r="G16" s="29">
        <v>995</v>
      </c>
      <c r="H16" s="29">
        <v>31</v>
      </c>
      <c r="I16" s="29">
        <v>184987</v>
      </c>
      <c r="J16" s="29">
        <v>4934</v>
      </c>
      <c r="K16" s="29">
        <v>160618</v>
      </c>
      <c r="L16" s="29">
        <v>3683</v>
      </c>
      <c r="M16" s="137">
        <f t="shared" si="0"/>
        <v>0.8682664187213156</v>
      </c>
      <c r="N16" s="58">
        <f t="shared" si="1"/>
        <v>0.74645318200243216</v>
      </c>
      <c r="O16" s="29">
        <v>4182798</v>
      </c>
      <c r="P16" s="29">
        <v>0</v>
      </c>
      <c r="Q16" s="29">
        <v>2080899</v>
      </c>
      <c r="R16" s="29">
        <v>0</v>
      </c>
      <c r="S16" s="50">
        <f t="shared" si="2"/>
        <v>0.49748971860462782</v>
      </c>
      <c r="T16" s="50" t="e">
        <f t="shared" si="3"/>
        <v>#DIV/0!</v>
      </c>
    </row>
    <row r="17" spans="1:20" s="26" customFormat="1" ht="12.75" customHeight="1" x14ac:dyDescent="0.2">
      <c r="A17" s="61" t="s">
        <v>224</v>
      </c>
      <c r="B17" s="61" t="s">
        <v>3</v>
      </c>
      <c r="C17" s="61" t="s">
        <v>194</v>
      </c>
      <c r="D17" s="61" t="s">
        <v>213</v>
      </c>
      <c r="E17" s="61" t="s">
        <v>45</v>
      </c>
      <c r="F17" s="62" t="s">
        <v>201</v>
      </c>
      <c r="G17" s="29">
        <v>334</v>
      </c>
      <c r="H17" s="29">
        <v>31</v>
      </c>
      <c r="I17" s="29">
        <v>54169</v>
      </c>
      <c r="J17" s="29">
        <v>5520</v>
      </c>
      <c r="K17" s="29">
        <v>45777</v>
      </c>
      <c r="L17" s="29">
        <v>4733</v>
      </c>
      <c r="M17" s="137">
        <f t="shared" si="0"/>
        <v>0.8450774428178478</v>
      </c>
      <c r="N17" s="58">
        <f t="shared" si="1"/>
        <v>0.85742753623188406</v>
      </c>
      <c r="O17" s="29">
        <v>634489</v>
      </c>
      <c r="P17" s="29">
        <v>40738</v>
      </c>
      <c r="Q17" s="29">
        <v>81119</v>
      </c>
      <c r="R17" s="29">
        <v>6176</v>
      </c>
      <c r="S17" s="50">
        <f t="shared" si="2"/>
        <v>0.12784934017768629</v>
      </c>
      <c r="T17" s="50">
        <f t="shared" si="3"/>
        <v>0.15160292601502282</v>
      </c>
    </row>
    <row r="18" spans="1:20" s="26" customFormat="1" ht="12.75" customHeight="1" x14ac:dyDescent="0.2">
      <c r="A18" s="61" t="s">
        <v>224</v>
      </c>
      <c r="B18" s="61" t="s">
        <v>3</v>
      </c>
      <c r="C18" s="61" t="s">
        <v>194</v>
      </c>
      <c r="D18" s="61" t="s">
        <v>244</v>
      </c>
      <c r="E18" s="61" t="s">
        <v>23</v>
      </c>
      <c r="F18" s="62" t="s">
        <v>23</v>
      </c>
      <c r="G18" s="29">
        <v>3194</v>
      </c>
      <c r="H18" s="29">
        <v>284</v>
      </c>
      <c r="I18" s="29">
        <v>537431</v>
      </c>
      <c r="J18" s="29">
        <v>46229</v>
      </c>
      <c r="K18" s="29">
        <v>473320</v>
      </c>
      <c r="L18" s="29">
        <v>39211</v>
      </c>
      <c r="M18" s="137">
        <f t="shared" si="0"/>
        <v>0.88070840721878718</v>
      </c>
      <c r="N18" s="58">
        <f t="shared" si="1"/>
        <v>0.84819052975405052</v>
      </c>
      <c r="O18" s="29">
        <v>26964156</v>
      </c>
      <c r="P18" s="29">
        <v>1970833</v>
      </c>
      <c r="Q18" s="29">
        <v>14108614</v>
      </c>
      <c r="R18" s="29">
        <v>919112</v>
      </c>
      <c r="S18" s="50">
        <f t="shared" si="2"/>
        <v>0.52323588396388154</v>
      </c>
      <c r="T18" s="50">
        <f t="shared" si="3"/>
        <v>0.46635711904560151</v>
      </c>
    </row>
    <row r="19" spans="1:20" s="26" customFormat="1" ht="12.75" customHeight="1" x14ac:dyDescent="0.2">
      <c r="A19" s="61" t="s">
        <v>224</v>
      </c>
      <c r="B19" s="61" t="s">
        <v>3</v>
      </c>
      <c r="C19" s="61" t="s">
        <v>194</v>
      </c>
      <c r="D19" s="61" t="s">
        <v>302</v>
      </c>
      <c r="E19" s="61" t="s">
        <v>81</v>
      </c>
      <c r="F19" s="62" t="s">
        <v>17</v>
      </c>
      <c r="G19" s="29">
        <v>106</v>
      </c>
      <c r="H19" s="29">
        <v>29</v>
      </c>
      <c r="I19" s="29">
        <v>19482</v>
      </c>
      <c r="J19" s="29">
        <v>5394</v>
      </c>
      <c r="K19" s="29">
        <v>14036</v>
      </c>
      <c r="L19" s="29">
        <v>4125</v>
      </c>
      <c r="M19" s="137">
        <f t="shared" si="0"/>
        <v>0.72045991171337642</v>
      </c>
      <c r="N19" s="58">
        <f t="shared" si="1"/>
        <v>0.76473859844271408</v>
      </c>
      <c r="O19" s="29">
        <v>825300</v>
      </c>
      <c r="P19" s="29">
        <v>226800</v>
      </c>
      <c r="Q19" s="29">
        <v>50</v>
      </c>
      <c r="R19" s="29">
        <v>0</v>
      </c>
      <c r="S19" s="50">
        <f t="shared" si="2"/>
        <v>6.0584030049678906E-5</v>
      </c>
      <c r="T19" s="50">
        <f t="shared" si="3"/>
        <v>0</v>
      </c>
    </row>
    <row r="20" spans="1:20" s="26" customFormat="1" ht="12.75" customHeight="1" x14ac:dyDescent="0.2">
      <c r="A20" s="61" t="s">
        <v>224</v>
      </c>
      <c r="B20" s="61" t="s">
        <v>3</v>
      </c>
      <c r="C20" s="61" t="s">
        <v>194</v>
      </c>
      <c r="D20" s="61" t="s">
        <v>264</v>
      </c>
      <c r="E20" s="61" t="s">
        <v>44</v>
      </c>
      <c r="F20" s="62" t="s">
        <v>204</v>
      </c>
      <c r="G20" s="29">
        <v>1063</v>
      </c>
      <c r="H20" s="29">
        <v>96</v>
      </c>
      <c r="I20" s="29">
        <v>163556</v>
      </c>
      <c r="J20" s="29">
        <v>17034</v>
      </c>
      <c r="K20" s="29">
        <v>136930</v>
      </c>
      <c r="L20" s="29">
        <v>14097</v>
      </c>
      <c r="M20" s="137">
        <f t="shared" si="0"/>
        <v>0.83720560541955047</v>
      </c>
      <c r="N20" s="58">
        <f t="shared" si="1"/>
        <v>0.82758013384994722</v>
      </c>
      <c r="O20" s="29">
        <v>3894936</v>
      </c>
      <c r="P20" s="29">
        <v>379360</v>
      </c>
      <c r="Q20" s="29">
        <v>246092</v>
      </c>
      <c r="R20" s="29">
        <v>14464</v>
      </c>
      <c r="S20" s="50">
        <f t="shared" si="2"/>
        <v>6.3182552935401246E-2</v>
      </c>
      <c r="T20" s="50">
        <f t="shared" si="3"/>
        <v>3.8127372416701812E-2</v>
      </c>
    </row>
    <row r="21" spans="1:20" s="26" customFormat="1" ht="12.75" customHeight="1" x14ac:dyDescent="0.2">
      <c r="A21" s="61" t="s">
        <v>224</v>
      </c>
      <c r="B21" s="61" t="s">
        <v>3</v>
      </c>
      <c r="C21" s="61" t="s">
        <v>194</v>
      </c>
      <c r="D21" s="61" t="s">
        <v>236</v>
      </c>
      <c r="E21" s="61" t="s">
        <v>15</v>
      </c>
      <c r="F21" s="62" t="s">
        <v>203</v>
      </c>
      <c r="G21" s="29">
        <v>1155</v>
      </c>
      <c r="H21" s="29">
        <v>131</v>
      </c>
      <c r="I21" s="29">
        <v>164238</v>
      </c>
      <c r="J21" s="29">
        <v>19680</v>
      </c>
      <c r="K21" s="29">
        <v>126937</v>
      </c>
      <c r="L21" s="29">
        <v>15922</v>
      </c>
      <c r="M21" s="137">
        <f t="shared" si="0"/>
        <v>0.77288447253376202</v>
      </c>
      <c r="N21" s="58">
        <f t="shared" si="1"/>
        <v>0.80904471544715451</v>
      </c>
      <c r="O21" s="29">
        <v>5626901</v>
      </c>
      <c r="P21" s="29">
        <v>429633</v>
      </c>
      <c r="Q21" s="29">
        <v>2993837</v>
      </c>
      <c r="R21" s="29">
        <v>195655</v>
      </c>
      <c r="S21" s="50">
        <f t="shared" si="2"/>
        <v>0.53205787697348861</v>
      </c>
      <c r="T21" s="50">
        <f t="shared" si="3"/>
        <v>0.4554003067734555</v>
      </c>
    </row>
    <row r="22" spans="1:20" s="26" customFormat="1" ht="12.75" customHeight="1" x14ac:dyDescent="0.2">
      <c r="A22" s="61" t="s">
        <v>224</v>
      </c>
      <c r="B22" s="61" t="s">
        <v>3</v>
      </c>
      <c r="C22" s="61" t="s">
        <v>194</v>
      </c>
      <c r="D22" s="61" t="s">
        <v>258</v>
      </c>
      <c r="E22" s="61" t="s">
        <v>38</v>
      </c>
      <c r="F22" s="62" t="s">
        <v>199</v>
      </c>
      <c r="G22" s="29">
        <v>1701</v>
      </c>
      <c r="H22" s="29">
        <v>124</v>
      </c>
      <c r="I22" s="29">
        <v>267802</v>
      </c>
      <c r="J22" s="29">
        <v>23446</v>
      </c>
      <c r="K22" s="29">
        <v>218159</v>
      </c>
      <c r="L22" s="29">
        <v>20999</v>
      </c>
      <c r="M22" s="137">
        <f t="shared" si="0"/>
        <v>0.81462797141171461</v>
      </c>
      <c r="N22" s="58">
        <f t="shared" si="1"/>
        <v>0.89563251727373538</v>
      </c>
      <c r="O22" s="29">
        <v>9289496</v>
      </c>
      <c r="P22" s="29">
        <v>686569</v>
      </c>
      <c r="Q22" s="29">
        <v>2378599</v>
      </c>
      <c r="R22" s="29">
        <v>232985</v>
      </c>
      <c r="S22" s="50">
        <f t="shared" si="2"/>
        <v>0.25605253503526992</v>
      </c>
      <c r="T22" s="50">
        <f t="shared" si="3"/>
        <v>0.33934681000744282</v>
      </c>
    </row>
    <row r="23" spans="1:20" s="26" customFormat="1" ht="12.75" customHeight="1" x14ac:dyDescent="0.2">
      <c r="A23" s="61" t="s">
        <v>224</v>
      </c>
      <c r="B23" s="61" t="s">
        <v>3</v>
      </c>
      <c r="C23" s="61" t="s">
        <v>194</v>
      </c>
      <c r="D23" s="61" t="s">
        <v>262</v>
      </c>
      <c r="E23" s="61" t="s">
        <v>42</v>
      </c>
      <c r="F23" s="62" t="s">
        <v>199</v>
      </c>
      <c r="G23" s="29">
        <v>712</v>
      </c>
      <c r="H23" s="29">
        <v>62</v>
      </c>
      <c r="I23" s="29">
        <v>119566</v>
      </c>
      <c r="J23" s="29">
        <v>10862</v>
      </c>
      <c r="K23" s="29">
        <v>103058</v>
      </c>
      <c r="L23" s="29">
        <v>10254</v>
      </c>
      <c r="M23" s="137">
        <f t="shared" si="0"/>
        <v>0.86193399461385345</v>
      </c>
      <c r="N23" s="58">
        <f t="shared" si="1"/>
        <v>0.94402504142883448</v>
      </c>
      <c r="O23" s="29">
        <v>913209</v>
      </c>
      <c r="P23" s="29">
        <v>50319</v>
      </c>
      <c r="Q23" s="29">
        <v>48748</v>
      </c>
      <c r="R23" s="29">
        <v>17</v>
      </c>
      <c r="S23" s="50">
        <f t="shared" si="2"/>
        <v>5.3380989455863885E-2</v>
      </c>
      <c r="T23" s="50">
        <f t="shared" si="3"/>
        <v>3.3784455175977265E-4</v>
      </c>
    </row>
    <row r="24" spans="1:20" s="26" customFormat="1" ht="12.75" customHeight="1" x14ac:dyDescent="0.2">
      <c r="A24" s="61" t="s">
        <v>224</v>
      </c>
      <c r="B24" s="61" t="s">
        <v>3</v>
      </c>
      <c r="C24" s="61" t="s">
        <v>194</v>
      </c>
      <c r="D24" s="61" t="s">
        <v>257</v>
      </c>
      <c r="E24" s="61" t="s">
        <v>37</v>
      </c>
      <c r="F24" s="62" t="s">
        <v>199</v>
      </c>
      <c r="G24" s="29">
        <v>341</v>
      </c>
      <c r="H24" s="29">
        <v>31</v>
      </c>
      <c r="I24" s="29">
        <v>52719</v>
      </c>
      <c r="J24" s="29">
        <v>5280</v>
      </c>
      <c r="K24" s="29">
        <v>42110</v>
      </c>
      <c r="L24" s="29">
        <v>4653</v>
      </c>
      <c r="M24" s="137">
        <f t="shared" si="0"/>
        <v>0.79876325423471617</v>
      </c>
      <c r="N24" s="58">
        <f t="shared" si="1"/>
        <v>0.88124999999999998</v>
      </c>
      <c r="O24" s="29">
        <v>690403</v>
      </c>
      <c r="P24" s="29">
        <v>35197</v>
      </c>
      <c r="Q24" s="29">
        <v>31274</v>
      </c>
      <c r="R24" s="29">
        <v>819</v>
      </c>
      <c r="S24" s="50">
        <f t="shared" si="2"/>
        <v>4.5298180917522086E-2</v>
      </c>
      <c r="T24" s="50">
        <f t="shared" si="3"/>
        <v>2.3269028610392931E-2</v>
      </c>
    </row>
    <row r="25" spans="1:20" s="26" customFormat="1" ht="12.75" customHeight="1" x14ac:dyDescent="0.2">
      <c r="A25" s="61" t="s">
        <v>224</v>
      </c>
      <c r="B25" s="61" t="s">
        <v>3</v>
      </c>
      <c r="C25" s="61" t="s">
        <v>194</v>
      </c>
      <c r="D25" s="61" t="s">
        <v>259</v>
      </c>
      <c r="E25" s="61" t="s">
        <v>39</v>
      </c>
      <c r="F25" s="62" t="s">
        <v>199</v>
      </c>
      <c r="G25" s="29">
        <v>294</v>
      </c>
      <c r="H25" s="29">
        <v>31</v>
      </c>
      <c r="I25" s="29">
        <v>73720</v>
      </c>
      <c r="J25" s="29">
        <v>7750</v>
      </c>
      <c r="K25" s="29">
        <v>61631</v>
      </c>
      <c r="L25" s="29">
        <v>7089</v>
      </c>
      <c r="M25" s="137">
        <f t="shared" si="0"/>
        <v>0.83601465002712971</v>
      </c>
      <c r="N25" s="58">
        <f t="shared" si="1"/>
        <v>0.91470967741935483</v>
      </c>
      <c r="O25" s="29">
        <v>3627792</v>
      </c>
      <c r="P25" s="29">
        <v>373400</v>
      </c>
      <c r="Q25" s="29">
        <v>2595457</v>
      </c>
      <c r="R25" s="29">
        <v>300088</v>
      </c>
      <c r="S25" s="50">
        <f t="shared" si="2"/>
        <v>0.715437103339993</v>
      </c>
      <c r="T25" s="50">
        <f t="shared" si="3"/>
        <v>0.80366363149437603</v>
      </c>
    </row>
    <row r="26" spans="1:20" s="26" customFormat="1" ht="12.75" customHeight="1" x14ac:dyDescent="0.2">
      <c r="A26" s="61" t="s">
        <v>224</v>
      </c>
      <c r="B26" s="61" t="s">
        <v>3</v>
      </c>
      <c r="C26" s="61" t="s">
        <v>194</v>
      </c>
      <c r="D26" s="61" t="s">
        <v>235</v>
      </c>
      <c r="E26" s="61" t="s">
        <v>14</v>
      </c>
      <c r="F26" s="62" t="s">
        <v>205</v>
      </c>
      <c r="G26" s="29">
        <v>3006</v>
      </c>
      <c r="H26" s="29">
        <v>246</v>
      </c>
      <c r="I26" s="29">
        <v>426771</v>
      </c>
      <c r="J26" s="29">
        <v>37848</v>
      </c>
      <c r="K26" s="29">
        <v>313087</v>
      </c>
      <c r="L26" s="29">
        <v>23520</v>
      </c>
      <c r="M26" s="137">
        <f t="shared" si="0"/>
        <v>0.73361826365896465</v>
      </c>
      <c r="N26" s="58">
        <f t="shared" si="1"/>
        <v>0.62143310082434999</v>
      </c>
      <c r="O26" s="29">
        <v>27534335</v>
      </c>
      <c r="P26" s="29">
        <v>2681180</v>
      </c>
      <c r="Q26" s="29">
        <v>9534818</v>
      </c>
      <c r="R26" s="29">
        <v>557811</v>
      </c>
      <c r="S26" s="50">
        <f t="shared" si="2"/>
        <v>0.34628829786519266</v>
      </c>
      <c r="T26" s="50">
        <f t="shared" si="3"/>
        <v>0.20804683012703362</v>
      </c>
    </row>
    <row r="27" spans="1:20" s="26" customFormat="1" ht="12.75" customHeight="1" x14ac:dyDescent="0.2">
      <c r="A27" s="61" t="s">
        <v>224</v>
      </c>
      <c r="B27" s="61" t="s">
        <v>3</v>
      </c>
      <c r="C27" s="61" t="s">
        <v>194</v>
      </c>
      <c r="D27" s="61" t="s">
        <v>243</v>
      </c>
      <c r="E27" s="61" t="s">
        <v>22</v>
      </c>
      <c r="F27" s="62" t="s">
        <v>23</v>
      </c>
      <c r="G27" s="29">
        <v>2069</v>
      </c>
      <c r="H27" s="29">
        <v>194</v>
      </c>
      <c r="I27" s="29">
        <v>360854</v>
      </c>
      <c r="J27" s="29">
        <v>33760</v>
      </c>
      <c r="K27" s="29">
        <v>300963</v>
      </c>
      <c r="L27" s="29">
        <v>27893</v>
      </c>
      <c r="M27" s="137">
        <f t="shared" si="0"/>
        <v>0.83402982923841773</v>
      </c>
      <c r="N27" s="58">
        <f t="shared" si="1"/>
        <v>0.8262144549763033</v>
      </c>
      <c r="O27" s="29">
        <v>8618839</v>
      </c>
      <c r="P27" s="29">
        <v>738028</v>
      </c>
      <c r="Q27" s="29">
        <v>166184</v>
      </c>
      <c r="R27" s="29">
        <v>822</v>
      </c>
      <c r="S27" s="50">
        <f t="shared" si="2"/>
        <v>1.9281483271702836E-2</v>
      </c>
      <c r="T27" s="50">
        <f t="shared" si="3"/>
        <v>1.1137788810180644E-3</v>
      </c>
    </row>
    <row r="28" spans="1:20" s="26" customFormat="1" ht="12.75" customHeight="1" x14ac:dyDescent="0.2">
      <c r="A28" s="61" t="s">
        <v>224</v>
      </c>
      <c r="B28" s="61" t="s">
        <v>3</v>
      </c>
      <c r="C28" s="61" t="s">
        <v>194</v>
      </c>
      <c r="D28" s="61" t="s">
        <v>234</v>
      </c>
      <c r="E28" s="61" t="s">
        <v>13</v>
      </c>
      <c r="F28" s="62" t="s">
        <v>202</v>
      </c>
      <c r="G28" s="29">
        <v>682</v>
      </c>
      <c r="H28" s="29">
        <v>58</v>
      </c>
      <c r="I28" s="29">
        <v>68886</v>
      </c>
      <c r="J28" s="29">
        <v>6294</v>
      </c>
      <c r="K28" s="29">
        <v>50414</v>
      </c>
      <c r="L28" s="29">
        <v>5371</v>
      </c>
      <c r="M28" s="137">
        <f t="shared" si="0"/>
        <v>0.73184681938274831</v>
      </c>
      <c r="N28" s="58">
        <f t="shared" si="1"/>
        <v>0.85335239911026373</v>
      </c>
      <c r="O28" s="29">
        <v>6079153</v>
      </c>
      <c r="P28" s="29">
        <v>438453</v>
      </c>
      <c r="Q28" s="29">
        <v>4463715</v>
      </c>
      <c r="R28" s="29">
        <v>323760</v>
      </c>
      <c r="S28" s="50">
        <f t="shared" si="2"/>
        <v>0.73426594132439171</v>
      </c>
      <c r="T28" s="50">
        <f t="shared" si="3"/>
        <v>0.73841437964844581</v>
      </c>
    </row>
    <row r="29" spans="1:20" s="26" customFormat="1" ht="12.75" customHeight="1" x14ac:dyDescent="0.2">
      <c r="A29" s="61" t="s">
        <v>224</v>
      </c>
      <c r="B29" s="61" t="s">
        <v>3</v>
      </c>
      <c r="C29" s="61" t="s">
        <v>194</v>
      </c>
      <c r="D29" s="61" t="s">
        <v>323</v>
      </c>
      <c r="E29" s="61" t="s">
        <v>104</v>
      </c>
      <c r="F29" s="62" t="s">
        <v>207</v>
      </c>
      <c r="G29" s="29">
        <v>3</v>
      </c>
      <c r="H29" s="63"/>
      <c r="I29" s="29">
        <v>250</v>
      </c>
      <c r="J29" s="63"/>
      <c r="K29" s="29">
        <v>200</v>
      </c>
      <c r="L29" s="63"/>
      <c r="M29" s="137">
        <f t="shared" si="0"/>
        <v>0.8</v>
      </c>
      <c r="N29" s="58" t="e">
        <f t="shared" si="1"/>
        <v>#DIV/0!</v>
      </c>
      <c r="O29" s="29">
        <v>128801</v>
      </c>
      <c r="P29" s="63"/>
      <c r="Q29" s="29">
        <v>107365</v>
      </c>
      <c r="R29" s="63"/>
      <c r="S29" s="50">
        <f t="shared" si="2"/>
        <v>0.83357272070869015</v>
      </c>
      <c r="T29" s="50" t="e">
        <f t="shared" si="3"/>
        <v>#DIV/0!</v>
      </c>
    </row>
    <row r="30" spans="1:20" s="26" customFormat="1" ht="12.75" customHeight="1" x14ac:dyDescent="0.2">
      <c r="A30" s="61" t="s">
        <v>224</v>
      </c>
      <c r="B30" s="61" t="s">
        <v>3</v>
      </c>
      <c r="C30" s="61" t="s">
        <v>194</v>
      </c>
      <c r="D30" s="61" t="s">
        <v>320</v>
      </c>
      <c r="E30" s="61" t="s">
        <v>86</v>
      </c>
      <c r="F30" s="62" t="s">
        <v>215</v>
      </c>
      <c r="G30" s="29">
        <v>66</v>
      </c>
      <c r="H30" s="29">
        <v>5</v>
      </c>
      <c r="I30" s="29">
        <v>21172</v>
      </c>
      <c r="J30" s="29">
        <v>1745</v>
      </c>
      <c r="K30" s="29">
        <v>17086</v>
      </c>
      <c r="L30" s="29">
        <v>1379</v>
      </c>
      <c r="M30" s="137">
        <f t="shared" si="0"/>
        <v>0.80700925750991881</v>
      </c>
      <c r="N30" s="58">
        <f t="shared" si="1"/>
        <v>0.79025787965616046</v>
      </c>
      <c r="O30" s="29">
        <v>1350000</v>
      </c>
      <c r="P30" s="29">
        <v>150000</v>
      </c>
      <c r="Q30" s="29">
        <v>506173</v>
      </c>
      <c r="R30" s="29">
        <v>55017</v>
      </c>
      <c r="S30" s="50">
        <f t="shared" si="2"/>
        <v>0.37494296296296298</v>
      </c>
      <c r="T30" s="50">
        <f t="shared" si="3"/>
        <v>0.36677999999999999</v>
      </c>
    </row>
    <row r="31" spans="1:20" s="26" customFormat="1" ht="12.75" customHeight="1" x14ac:dyDescent="0.2">
      <c r="A31" s="61" t="s">
        <v>224</v>
      </c>
      <c r="B31" s="61" t="s">
        <v>3</v>
      </c>
      <c r="C31" s="61" t="s">
        <v>194</v>
      </c>
      <c r="D31" s="61" t="s">
        <v>316</v>
      </c>
      <c r="E31" s="61" t="s">
        <v>97</v>
      </c>
      <c r="F31" s="62" t="s">
        <v>201</v>
      </c>
      <c r="G31" s="29">
        <v>1</v>
      </c>
      <c r="H31" s="63"/>
      <c r="I31" s="29">
        <v>0</v>
      </c>
      <c r="J31" s="63"/>
      <c r="K31" s="29">
        <v>0</v>
      </c>
      <c r="L31" s="63"/>
      <c r="M31" s="137" t="e">
        <f t="shared" si="0"/>
        <v>#DIV/0!</v>
      </c>
      <c r="N31" s="58" t="e">
        <f t="shared" si="1"/>
        <v>#DIV/0!</v>
      </c>
      <c r="O31" s="29">
        <v>68400</v>
      </c>
      <c r="P31" s="63"/>
      <c r="Q31" s="29">
        <v>46292</v>
      </c>
      <c r="R31" s="63"/>
      <c r="S31" s="50">
        <f t="shared" si="2"/>
        <v>0.67678362573099415</v>
      </c>
      <c r="T31" s="50" t="e">
        <f t="shared" si="3"/>
        <v>#DIV/0!</v>
      </c>
    </row>
    <row r="32" spans="1:20" s="26" customFormat="1" ht="12.75" customHeight="1" x14ac:dyDescent="0.2">
      <c r="A32" s="61" t="s">
        <v>224</v>
      </c>
      <c r="B32" s="61" t="s">
        <v>3</v>
      </c>
      <c r="C32" s="61" t="s">
        <v>194</v>
      </c>
      <c r="D32" s="61" t="s">
        <v>318</v>
      </c>
      <c r="E32" s="61" t="s">
        <v>100</v>
      </c>
      <c r="F32" s="62" t="s">
        <v>199</v>
      </c>
      <c r="G32" s="29">
        <v>3</v>
      </c>
      <c r="H32" s="63"/>
      <c r="I32" s="29">
        <v>0</v>
      </c>
      <c r="J32" s="63"/>
      <c r="K32" s="29">
        <v>0</v>
      </c>
      <c r="L32" s="63"/>
      <c r="M32" s="137" t="e">
        <f t="shared" si="0"/>
        <v>#DIV/0!</v>
      </c>
      <c r="N32" s="58" t="e">
        <f t="shared" si="1"/>
        <v>#DIV/0!</v>
      </c>
      <c r="O32" s="29">
        <v>176400</v>
      </c>
      <c r="P32" s="63"/>
      <c r="Q32" s="29">
        <v>161378</v>
      </c>
      <c r="R32" s="63"/>
      <c r="S32" s="50">
        <f t="shared" si="2"/>
        <v>0.91484126984126979</v>
      </c>
      <c r="T32" s="50" t="e">
        <f t="shared" si="3"/>
        <v>#DIV/0!</v>
      </c>
    </row>
    <row r="33" spans="1:20" s="26" customFormat="1" ht="12.75" customHeight="1" x14ac:dyDescent="0.2">
      <c r="A33" s="61" t="s">
        <v>224</v>
      </c>
      <c r="B33" s="61" t="s">
        <v>3</v>
      </c>
      <c r="C33" s="61" t="s">
        <v>194</v>
      </c>
      <c r="D33" s="61" t="s">
        <v>266</v>
      </c>
      <c r="E33" s="61" t="s">
        <v>46</v>
      </c>
      <c r="F33" s="62" t="s">
        <v>196</v>
      </c>
      <c r="G33" s="29">
        <v>500</v>
      </c>
      <c r="H33" s="29">
        <v>53</v>
      </c>
      <c r="I33" s="29">
        <v>85345</v>
      </c>
      <c r="J33" s="29">
        <v>9210</v>
      </c>
      <c r="K33" s="29">
        <v>68602</v>
      </c>
      <c r="L33" s="29">
        <v>7435</v>
      </c>
      <c r="M33" s="137">
        <f t="shared" si="0"/>
        <v>0.80381979026304995</v>
      </c>
      <c r="N33" s="58">
        <f t="shared" si="1"/>
        <v>0.80727470141150925</v>
      </c>
      <c r="O33" s="29">
        <v>1325846</v>
      </c>
      <c r="P33" s="29">
        <v>145266</v>
      </c>
      <c r="Q33" s="29">
        <v>602482</v>
      </c>
      <c r="R33" s="29">
        <v>62134</v>
      </c>
      <c r="S33" s="50">
        <f t="shared" si="2"/>
        <v>0.45441325764832419</v>
      </c>
      <c r="T33" s="50">
        <f t="shared" si="3"/>
        <v>0.42772568942491707</v>
      </c>
    </row>
    <row r="34" spans="1:20" s="26" customFormat="1" ht="12.75" customHeight="1" x14ac:dyDescent="0.2">
      <c r="A34" s="61" t="s">
        <v>224</v>
      </c>
      <c r="B34" s="61" t="s">
        <v>3</v>
      </c>
      <c r="C34" s="61" t="s">
        <v>194</v>
      </c>
      <c r="D34" s="61" t="s">
        <v>223</v>
      </c>
      <c r="E34" s="61" t="s">
        <v>2</v>
      </c>
      <c r="F34" s="62" t="s">
        <v>199</v>
      </c>
      <c r="G34" s="29">
        <v>7498</v>
      </c>
      <c r="H34" s="29">
        <v>758</v>
      </c>
      <c r="I34" s="29">
        <v>495599</v>
      </c>
      <c r="J34" s="29">
        <v>53977</v>
      </c>
      <c r="K34" s="29">
        <v>414432</v>
      </c>
      <c r="L34" s="29">
        <v>46964</v>
      </c>
      <c r="M34" s="137">
        <f t="shared" si="0"/>
        <v>0.83622444758766667</v>
      </c>
      <c r="N34" s="58">
        <f t="shared" si="1"/>
        <v>0.87007429090168031</v>
      </c>
      <c r="O34" s="29">
        <v>321608091</v>
      </c>
      <c r="P34" s="29">
        <v>31628267</v>
      </c>
      <c r="Q34" s="29">
        <v>258972158</v>
      </c>
      <c r="R34" s="29">
        <v>25689729</v>
      </c>
      <c r="S34" s="50">
        <f t="shared" si="2"/>
        <v>0.8052414265908503</v>
      </c>
      <c r="T34" s="50">
        <f t="shared" si="3"/>
        <v>0.81223953876448562</v>
      </c>
    </row>
    <row r="35" spans="1:20" s="26" customFormat="1" ht="12.75" customHeight="1" x14ac:dyDescent="0.2">
      <c r="A35" s="61" t="s">
        <v>224</v>
      </c>
      <c r="B35" s="61" t="s">
        <v>3</v>
      </c>
      <c r="C35" s="61" t="s">
        <v>194</v>
      </c>
      <c r="D35" s="61" t="s">
        <v>306</v>
      </c>
      <c r="E35" s="61" t="s">
        <v>88</v>
      </c>
      <c r="F35" s="62" t="s">
        <v>214</v>
      </c>
      <c r="G35" s="29">
        <v>216</v>
      </c>
      <c r="H35" s="29">
        <v>13</v>
      </c>
      <c r="I35" s="29">
        <v>24057</v>
      </c>
      <c r="J35" s="29">
        <v>2340</v>
      </c>
      <c r="K35" s="29">
        <v>19890</v>
      </c>
      <c r="L35" s="29">
        <v>1895</v>
      </c>
      <c r="M35" s="137">
        <f t="shared" si="0"/>
        <v>0.82678638234193791</v>
      </c>
      <c r="N35" s="58">
        <f t="shared" si="1"/>
        <v>0.80982905982905984</v>
      </c>
      <c r="O35" s="29">
        <v>2663533</v>
      </c>
      <c r="P35" s="29">
        <v>27606</v>
      </c>
      <c r="Q35" s="29">
        <v>1732374</v>
      </c>
      <c r="R35" s="29">
        <v>15067</v>
      </c>
      <c r="S35" s="50">
        <f t="shared" si="2"/>
        <v>0.65040455665463881</v>
      </c>
      <c r="T35" s="50">
        <f t="shared" si="3"/>
        <v>0.54578714772150982</v>
      </c>
    </row>
    <row r="36" spans="1:20" s="26" customFormat="1" ht="12.75" customHeight="1" x14ac:dyDescent="0.2">
      <c r="A36" s="61" t="s">
        <v>224</v>
      </c>
      <c r="B36" s="61" t="s">
        <v>3</v>
      </c>
      <c r="C36" s="61" t="s">
        <v>194</v>
      </c>
      <c r="D36" s="61" t="s">
        <v>225</v>
      </c>
      <c r="E36" s="61" t="s">
        <v>4</v>
      </c>
      <c r="F36" s="62" t="s">
        <v>199</v>
      </c>
      <c r="G36" s="29">
        <v>311</v>
      </c>
      <c r="H36" s="29">
        <v>32</v>
      </c>
      <c r="I36" s="29">
        <v>52120</v>
      </c>
      <c r="J36" s="29">
        <v>4096</v>
      </c>
      <c r="K36" s="29">
        <v>39314</v>
      </c>
      <c r="L36" s="29">
        <v>3760</v>
      </c>
      <c r="M36" s="137">
        <f t="shared" si="0"/>
        <v>0.75429777436684575</v>
      </c>
      <c r="N36" s="58">
        <f t="shared" si="1"/>
        <v>0.91796875</v>
      </c>
      <c r="O36" s="29">
        <v>3620328</v>
      </c>
      <c r="P36" s="29">
        <v>96000</v>
      </c>
      <c r="Q36" s="29">
        <v>657351</v>
      </c>
      <c r="R36" s="29">
        <v>5402</v>
      </c>
      <c r="S36" s="50">
        <f t="shared" si="2"/>
        <v>0.18157222218539315</v>
      </c>
      <c r="T36" s="50">
        <f t="shared" si="3"/>
        <v>5.6270833333333332E-2</v>
      </c>
    </row>
    <row r="37" spans="1:20" s="26" customFormat="1" ht="12.75" customHeight="1" x14ac:dyDescent="0.2">
      <c r="A37" s="61" t="s">
        <v>224</v>
      </c>
      <c r="B37" s="61" t="s">
        <v>3</v>
      </c>
      <c r="C37" s="61" t="s">
        <v>194</v>
      </c>
      <c r="D37" s="61" t="s">
        <v>263</v>
      </c>
      <c r="E37" s="61" t="s">
        <v>43</v>
      </c>
      <c r="F37" s="62" t="s">
        <v>210</v>
      </c>
      <c r="G37" s="29">
        <v>236</v>
      </c>
      <c r="H37" s="29">
        <v>18</v>
      </c>
      <c r="I37" s="29">
        <v>28872</v>
      </c>
      <c r="J37" s="29">
        <v>3180</v>
      </c>
      <c r="K37" s="29">
        <v>24436</v>
      </c>
      <c r="L37" s="29">
        <v>2079</v>
      </c>
      <c r="M37" s="137">
        <f t="shared" si="0"/>
        <v>0.84635633139373789</v>
      </c>
      <c r="N37" s="58">
        <f t="shared" si="1"/>
        <v>0.6537735849056604</v>
      </c>
      <c r="O37" s="29">
        <v>1655021</v>
      </c>
      <c r="P37" s="29">
        <v>49568</v>
      </c>
      <c r="Q37" s="29">
        <v>978047</v>
      </c>
      <c r="R37" s="29">
        <v>10519</v>
      </c>
      <c r="S37" s="50">
        <f t="shared" si="2"/>
        <v>0.59095745612895545</v>
      </c>
      <c r="T37" s="50">
        <f t="shared" si="3"/>
        <v>0.21221352485474498</v>
      </c>
    </row>
    <row r="38" spans="1:20" s="26" customFormat="1" ht="12.75" customHeight="1" x14ac:dyDescent="0.2">
      <c r="A38" s="61" t="s">
        <v>224</v>
      </c>
      <c r="B38" s="61" t="s">
        <v>3</v>
      </c>
      <c r="C38" s="61" t="s">
        <v>194</v>
      </c>
      <c r="D38" s="61" t="s">
        <v>256</v>
      </c>
      <c r="E38" s="61" t="s">
        <v>36</v>
      </c>
      <c r="F38" s="62" t="s">
        <v>220</v>
      </c>
      <c r="G38" s="29">
        <v>239</v>
      </c>
      <c r="H38" s="29">
        <v>21</v>
      </c>
      <c r="I38" s="29">
        <v>44428</v>
      </c>
      <c r="J38" s="29">
        <v>3880</v>
      </c>
      <c r="K38" s="29">
        <v>26833</v>
      </c>
      <c r="L38" s="29">
        <v>3279</v>
      </c>
      <c r="M38" s="137">
        <f t="shared" si="0"/>
        <v>0.60396596740794095</v>
      </c>
      <c r="N38" s="58">
        <f t="shared" si="1"/>
        <v>0.84510309278350515</v>
      </c>
      <c r="O38" s="29">
        <v>1841700</v>
      </c>
      <c r="P38" s="29">
        <v>163800</v>
      </c>
      <c r="Q38" s="29">
        <v>8</v>
      </c>
      <c r="R38" s="29">
        <v>0</v>
      </c>
      <c r="S38" s="50">
        <f t="shared" si="2"/>
        <v>4.3438127816691098E-6</v>
      </c>
      <c r="T38" s="50">
        <f t="shared" si="3"/>
        <v>0</v>
      </c>
    </row>
    <row r="39" spans="1:20" s="26" customFormat="1" ht="12.75" customHeight="1" x14ac:dyDescent="0.2">
      <c r="A39" s="61" t="s">
        <v>224</v>
      </c>
      <c r="B39" s="61" t="s">
        <v>3</v>
      </c>
      <c r="C39" s="61" t="s">
        <v>194</v>
      </c>
      <c r="D39" s="61" t="s">
        <v>252</v>
      </c>
      <c r="E39" s="61" t="s">
        <v>32</v>
      </c>
      <c r="F39" s="62" t="s">
        <v>199</v>
      </c>
      <c r="G39" s="29">
        <v>937</v>
      </c>
      <c r="H39" s="29">
        <v>75</v>
      </c>
      <c r="I39" s="29">
        <v>155419</v>
      </c>
      <c r="J39" s="29">
        <v>12772</v>
      </c>
      <c r="K39" s="29">
        <v>124357</v>
      </c>
      <c r="L39" s="29">
        <v>11128</v>
      </c>
      <c r="M39" s="137">
        <f t="shared" si="0"/>
        <v>0.80014026599064469</v>
      </c>
      <c r="N39" s="58">
        <f t="shared" si="1"/>
        <v>0.87128092702787352</v>
      </c>
      <c r="O39" s="29">
        <v>631600</v>
      </c>
      <c r="P39" s="29">
        <v>27046</v>
      </c>
      <c r="Q39" s="29">
        <v>623</v>
      </c>
      <c r="R39" s="29">
        <v>0</v>
      </c>
      <c r="S39" s="50">
        <f t="shared" si="2"/>
        <v>9.863837872070931E-4</v>
      </c>
      <c r="T39" s="50">
        <f t="shared" si="3"/>
        <v>0</v>
      </c>
    </row>
    <row r="40" spans="1:20" s="26" customFormat="1" ht="12.75" customHeight="1" x14ac:dyDescent="0.2">
      <c r="A40" s="61" t="s">
        <v>224</v>
      </c>
      <c r="B40" s="61" t="s">
        <v>3</v>
      </c>
      <c r="C40" s="61" t="s">
        <v>194</v>
      </c>
      <c r="D40" s="61" t="s">
        <v>267</v>
      </c>
      <c r="E40" s="61" t="s">
        <v>47</v>
      </c>
      <c r="F40" s="62" t="s">
        <v>208</v>
      </c>
      <c r="G40" s="29">
        <v>2123</v>
      </c>
      <c r="H40" s="29">
        <v>202</v>
      </c>
      <c r="I40" s="29">
        <v>407259</v>
      </c>
      <c r="J40" s="29">
        <v>40428</v>
      </c>
      <c r="K40" s="29">
        <v>322469</v>
      </c>
      <c r="L40" s="29">
        <v>31858</v>
      </c>
      <c r="M40" s="137">
        <f t="shared" si="0"/>
        <v>0.79180325051134537</v>
      </c>
      <c r="N40" s="58">
        <f t="shared" si="1"/>
        <v>0.78801820520431387</v>
      </c>
      <c r="O40" s="29">
        <v>29201020</v>
      </c>
      <c r="P40" s="29">
        <v>2429239</v>
      </c>
      <c r="Q40" s="29">
        <v>5603537</v>
      </c>
      <c r="R40" s="29">
        <v>309072</v>
      </c>
      <c r="S40" s="50">
        <f t="shared" si="2"/>
        <v>0.19189524886459444</v>
      </c>
      <c r="T40" s="50">
        <f t="shared" si="3"/>
        <v>0.12722996790352864</v>
      </c>
    </row>
    <row r="41" spans="1:20" s="26" customFormat="1" ht="12.75" customHeight="1" x14ac:dyDescent="0.2">
      <c r="A41" s="61" t="s">
        <v>224</v>
      </c>
      <c r="B41" s="61" t="s">
        <v>3</v>
      </c>
      <c r="C41" s="61" t="s">
        <v>194</v>
      </c>
      <c r="D41" s="61" t="s">
        <v>251</v>
      </c>
      <c r="E41" s="61" t="s">
        <v>31</v>
      </c>
      <c r="F41" s="62" t="s">
        <v>198</v>
      </c>
      <c r="G41" s="29">
        <v>374</v>
      </c>
      <c r="H41" s="29">
        <v>38</v>
      </c>
      <c r="I41" s="29">
        <v>93500</v>
      </c>
      <c r="J41" s="29">
        <v>9500</v>
      </c>
      <c r="K41" s="29">
        <v>87777</v>
      </c>
      <c r="L41" s="29">
        <v>8200</v>
      </c>
      <c r="M41" s="137">
        <f t="shared" si="0"/>
        <v>0.93879144385026736</v>
      </c>
      <c r="N41" s="58">
        <f t="shared" si="1"/>
        <v>0.86315789473684212</v>
      </c>
      <c r="O41" s="29">
        <v>2423197</v>
      </c>
      <c r="P41" s="29">
        <v>319395</v>
      </c>
      <c r="Q41" s="29">
        <v>1002698</v>
      </c>
      <c r="R41" s="29">
        <v>153467</v>
      </c>
      <c r="S41" s="50">
        <f t="shared" si="2"/>
        <v>0.41379136735477967</v>
      </c>
      <c r="T41" s="50">
        <f t="shared" si="3"/>
        <v>0.48049280671269118</v>
      </c>
    </row>
    <row r="42" spans="1:20" s="26" customFormat="1" ht="12.75" customHeight="1" x14ac:dyDescent="0.2">
      <c r="A42" s="61" t="s">
        <v>224</v>
      </c>
      <c r="B42" s="61" t="s">
        <v>3</v>
      </c>
      <c r="C42" s="61" t="s">
        <v>194</v>
      </c>
      <c r="D42" s="61" t="s">
        <v>285</v>
      </c>
      <c r="E42" s="61" t="s">
        <v>66</v>
      </c>
      <c r="F42" s="62" t="s">
        <v>206</v>
      </c>
      <c r="G42" s="29">
        <v>163</v>
      </c>
      <c r="H42" s="29">
        <v>29</v>
      </c>
      <c r="I42" s="29">
        <v>0</v>
      </c>
      <c r="J42" s="29">
        <v>0</v>
      </c>
      <c r="K42" s="29">
        <v>0</v>
      </c>
      <c r="L42" s="29">
        <v>0</v>
      </c>
      <c r="M42" s="137" t="e">
        <f t="shared" si="0"/>
        <v>#DIV/0!</v>
      </c>
      <c r="N42" s="58" t="e">
        <f t="shared" si="1"/>
        <v>#DIV/0!</v>
      </c>
      <c r="O42" s="29">
        <v>3720950</v>
      </c>
      <c r="P42" s="29">
        <v>556176</v>
      </c>
      <c r="Q42" s="29">
        <v>3136972</v>
      </c>
      <c r="R42" s="29">
        <v>495601</v>
      </c>
      <c r="S42" s="50">
        <f t="shared" si="2"/>
        <v>0.84305674626103544</v>
      </c>
      <c r="T42" s="50">
        <f t="shared" si="3"/>
        <v>0.89108663444664993</v>
      </c>
    </row>
    <row r="43" spans="1:20" s="26" customFormat="1" ht="12.75" customHeight="1" x14ac:dyDescent="0.2">
      <c r="A43" s="61" t="s">
        <v>224</v>
      </c>
      <c r="B43" s="61" t="s">
        <v>3</v>
      </c>
      <c r="C43" s="61" t="s">
        <v>194</v>
      </c>
      <c r="D43" s="61" t="s">
        <v>269</v>
      </c>
      <c r="E43" s="61" t="s">
        <v>49</v>
      </c>
      <c r="F43" s="62" t="s">
        <v>217</v>
      </c>
      <c r="G43" s="29">
        <v>296</v>
      </c>
      <c r="H43" s="29">
        <v>31</v>
      </c>
      <c r="I43" s="29">
        <v>42792</v>
      </c>
      <c r="J43" s="29">
        <v>5160</v>
      </c>
      <c r="K43" s="29">
        <v>36255</v>
      </c>
      <c r="L43" s="29">
        <v>4294</v>
      </c>
      <c r="M43" s="137">
        <f t="shared" si="0"/>
        <v>0.84723780145821648</v>
      </c>
      <c r="N43" s="58">
        <f t="shared" si="1"/>
        <v>0.83217054263565893</v>
      </c>
      <c r="O43" s="29">
        <v>1102676</v>
      </c>
      <c r="P43" s="29">
        <v>72352</v>
      </c>
      <c r="Q43" s="29">
        <v>455354</v>
      </c>
      <c r="R43" s="29">
        <v>19750</v>
      </c>
      <c r="S43" s="50">
        <f t="shared" si="2"/>
        <v>0.41295357838567265</v>
      </c>
      <c r="T43" s="50">
        <f t="shared" si="3"/>
        <v>0.27297103051747013</v>
      </c>
    </row>
    <row r="44" spans="1:20" s="26" customFormat="1" ht="12.75" customHeight="1" x14ac:dyDescent="0.2">
      <c r="A44" s="61" t="s">
        <v>224</v>
      </c>
      <c r="B44" s="61" t="s">
        <v>3</v>
      </c>
      <c r="C44" s="61" t="s">
        <v>194</v>
      </c>
      <c r="D44" s="61" t="s">
        <v>327</v>
      </c>
      <c r="E44" s="61" t="s">
        <v>108</v>
      </c>
      <c r="F44" s="62" t="s">
        <v>206</v>
      </c>
      <c r="G44" s="29">
        <v>96</v>
      </c>
      <c r="H44" s="29">
        <v>10</v>
      </c>
      <c r="I44" s="29">
        <v>0</v>
      </c>
      <c r="J44" s="29">
        <v>0</v>
      </c>
      <c r="K44" s="29">
        <v>0</v>
      </c>
      <c r="L44" s="29">
        <v>0</v>
      </c>
      <c r="M44" s="137" t="e">
        <f t="shared" si="0"/>
        <v>#DIV/0!</v>
      </c>
      <c r="N44" s="58" t="e">
        <f t="shared" si="1"/>
        <v>#DIV/0!</v>
      </c>
      <c r="O44" s="29">
        <v>2156000</v>
      </c>
      <c r="P44" s="29">
        <v>240000</v>
      </c>
      <c r="Q44" s="29">
        <v>1748579</v>
      </c>
      <c r="R44" s="29">
        <v>207723</v>
      </c>
      <c r="S44" s="50">
        <f t="shared" si="2"/>
        <v>0.81102922077922079</v>
      </c>
      <c r="T44" s="50">
        <f t="shared" si="3"/>
        <v>0.86551250000000002</v>
      </c>
    </row>
    <row r="45" spans="1:20" s="26" customFormat="1" ht="12.75" customHeight="1" x14ac:dyDescent="0.2">
      <c r="A45" s="61" t="s">
        <v>224</v>
      </c>
      <c r="B45" s="61" t="s">
        <v>3</v>
      </c>
      <c r="C45" s="61" t="s">
        <v>194</v>
      </c>
      <c r="D45" s="61" t="s">
        <v>429</v>
      </c>
      <c r="E45" s="61" t="s">
        <v>430</v>
      </c>
      <c r="F45" s="62" t="s">
        <v>219</v>
      </c>
      <c r="G45" s="29">
        <v>2</v>
      </c>
      <c r="H45" s="63"/>
      <c r="I45" s="29">
        <v>432</v>
      </c>
      <c r="J45" s="63"/>
      <c r="K45" s="29">
        <v>344</v>
      </c>
      <c r="L45" s="63"/>
      <c r="M45" s="137">
        <f t="shared" si="0"/>
        <v>0.79629629629629628</v>
      </c>
      <c r="N45" s="58" t="e">
        <f t="shared" si="1"/>
        <v>#DIV/0!</v>
      </c>
      <c r="O45" s="29">
        <v>2308</v>
      </c>
      <c r="P45" s="63"/>
      <c r="Q45" s="29">
        <v>280</v>
      </c>
      <c r="R45" s="63"/>
      <c r="S45" s="50">
        <f t="shared" si="2"/>
        <v>0.12131715771230503</v>
      </c>
      <c r="T45" s="50" t="e">
        <f t="shared" si="3"/>
        <v>#DIV/0!</v>
      </c>
    </row>
    <row r="46" spans="1:20" s="26" customFormat="1" ht="12.75" customHeight="1" x14ac:dyDescent="0.2">
      <c r="A46" s="61" t="s">
        <v>224</v>
      </c>
      <c r="B46" s="61" t="s">
        <v>3</v>
      </c>
      <c r="C46" s="61" t="s">
        <v>194</v>
      </c>
      <c r="D46" s="61" t="s">
        <v>282</v>
      </c>
      <c r="E46" s="61" t="s">
        <v>63</v>
      </c>
      <c r="F46" s="62" t="s">
        <v>218</v>
      </c>
      <c r="G46" s="29">
        <v>2</v>
      </c>
      <c r="H46" s="63"/>
      <c r="I46" s="29">
        <v>0</v>
      </c>
      <c r="J46" s="63"/>
      <c r="K46" s="29">
        <v>0</v>
      </c>
      <c r="L46" s="63"/>
      <c r="M46" s="137" t="e">
        <f t="shared" si="0"/>
        <v>#DIV/0!</v>
      </c>
      <c r="N46" s="58" t="e">
        <f t="shared" si="1"/>
        <v>#DIV/0!</v>
      </c>
      <c r="O46" s="29">
        <v>136800</v>
      </c>
      <c r="P46" s="63"/>
      <c r="Q46" s="29">
        <v>39913</v>
      </c>
      <c r="R46" s="63"/>
      <c r="S46" s="50">
        <f t="shared" si="2"/>
        <v>0.29176169590643275</v>
      </c>
      <c r="T46" s="50" t="e">
        <f t="shared" si="3"/>
        <v>#DIV/0!</v>
      </c>
    </row>
    <row r="47" spans="1:20" s="26" customFormat="1" ht="12.75" customHeight="1" x14ac:dyDescent="0.2">
      <c r="A47" s="61" t="s">
        <v>224</v>
      </c>
      <c r="B47" s="61" t="s">
        <v>3</v>
      </c>
      <c r="C47" s="61" t="s">
        <v>194</v>
      </c>
      <c r="D47" s="61" t="s">
        <v>311</v>
      </c>
      <c r="E47" s="61" t="s">
        <v>92</v>
      </c>
      <c r="F47" s="62" t="s">
        <v>199</v>
      </c>
      <c r="G47" s="29">
        <v>726</v>
      </c>
      <c r="H47" s="29">
        <v>62</v>
      </c>
      <c r="I47" s="29">
        <v>94834</v>
      </c>
      <c r="J47" s="29">
        <v>10452</v>
      </c>
      <c r="K47" s="29">
        <v>78314</v>
      </c>
      <c r="L47" s="29">
        <v>9117</v>
      </c>
      <c r="M47" s="137">
        <f t="shared" si="0"/>
        <v>0.82580087310458272</v>
      </c>
      <c r="N47" s="58">
        <f t="shared" si="1"/>
        <v>0.87227324913892079</v>
      </c>
      <c r="O47" s="29">
        <v>3722000</v>
      </c>
      <c r="P47" s="29">
        <v>374000</v>
      </c>
      <c r="Q47" s="29">
        <v>606062</v>
      </c>
      <c r="R47" s="29">
        <v>56545</v>
      </c>
      <c r="S47" s="50">
        <f t="shared" si="2"/>
        <v>0.16283234819989253</v>
      </c>
      <c r="T47" s="50">
        <f t="shared" si="3"/>
        <v>0.15118983957219251</v>
      </c>
    </row>
    <row r="48" spans="1:20" s="26" customFormat="1" ht="12.75" customHeight="1" x14ac:dyDescent="0.2">
      <c r="A48" s="61" t="s">
        <v>224</v>
      </c>
      <c r="B48" s="61" t="s">
        <v>3</v>
      </c>
      <c r="C48" s="61" t="s">
        <v>194</v>
      </c>
      <c r="D48" s="61" t="s">
        <v>238</v>
      </c>
      <c r="E48" s="61" t="s">
        <v>17</v>
      </c>
      <c r="F48" s="62" t="s">
        <v>17</v>
      </c>
      <c r="G48" s="29">
        <v>3984</v>
      </c>
      <c r="H48" s="29">
        <v>348</v>
      </c>
      <c r="I48" s="29">
        <v>618524</v>
      </c>
      <c r="J48" s="29">
        <v>54154</v>
      </c>
      <c r="K48" s="29">
        <v>510869</v>
      </c>
      <c r="L48" s="29">
        <v>45405</v>
      </c>
      <c r="M48" s="137">
        <f t="shared" si="0"/>
        <v>0.8259485484799296</v>
      </c>
      <c r="N48" s="58">
        <f t="shared" si="1"/>
        <v>0.83844222033460136</v>
      </c>
      <c r="O48" s="29">
        <v>40942521</v>
      </c>
      <c r="P48" s="29">
        <v>4226467</v>
      </c>
      <c r="Q48" s="29">
        <v>13574199</v>
      </c>
      <c r="R48" s="29">
        <v>954842</v>
      </c>
      <c r="S48" s="50">
        <f t="shared" si="2"/>
        <v>0.331542823169096</v>
      </c>
      <c r="T48" s="50">
        <f t="shared" si="3"/>
        <v>0.2259196629241397</v>
      </c>
    </row>
    <row r="49" spans="1:20" s="26" customFormat="1" ht="12.75" customHeight="1" x14ac:dyDescent="0.2">
      <c r="A49" s="61" t="s">
        <v>224</v>
      </c>
      <c r="B49" s="61" t="s">
        <v>3</v>
      </c>
      <c r="C49" s="61" t="s">
        <v>194</v>
      </c>
      <c r="D49" s="61" t="s">
        <v>431</v>
      </c>
      <c r="E49" s="61" t="s">
        <v>29</v>
      </c>
      <c r="F49" s="62" t="s">
        <v>219</v>
      </c>
      <c r="G49" s="29">
        <v>180</v>
      </c>
      <c r="H49" s="29">
        <v>93</v>
      </c>
      <c r="I49" s="29">
        <v>23040</v>
      </c>
      <c r="J49" s="29">
        <v>18772</v>
      </c>
      <c r="K49" s="29">
        <v>17718</v>
      </c>
      <c r="L49" s="29">
        <v>15617</v>
      </c>
      <c r="M49" s="137">
        <f t="shared" si="0"/>
        <v>0.7690104166666667</v>
      </c>
      <c r="N49" s="58">
        <f t="shared" si="1"/>
        <v>0.83193053483912205</v>
      </c>
      <c r="O49" s="29">
        <v>216000</v>
      </c>
      <c r="P49" s="29">
        <v>654008</v>
      </c>
      <c r="Q49" s="29">
        <v>1481</v>
      </c>
      <c r="R49" s="29">
        <v>165921</v>
      </c>
      <c r="S49" s="50">
        <f t="shared" si="2"/>
        <v>6.8564814814814816E-3</v>
      </c>
      <c r="T49" s="50">
        <f t="shared" si="3"/>
        <v>0.25369873151398759</v>
      </c>
    </row>
    <row r="50" spans="1:20" s="26" customFormat="1" ht="12.75" customHeight="1" x14ac:dyDescent="0.2">
      <c r="A50" s="61" t="s">
        <v>224</v>
      </c>
      <c r="B50" s="61" t="s">
        <v>3</v>
      </c>
      <c r="C50" s="61" t="s">
        <v>194</v>
      </c>
      <c r="D50" s="61" t="s">
        <v>254</v>
      </c>
      <c r="E50" s="61" t="s">
        <v>34</v>
      </c>
      <c r="F50" s="62" t="s">
        <v>34</v>
      </c>
      <c r="G50" s="29">
        <v>196</v>
      </c>
      <c r="H50" s="29">
        <v>18</v>
      </c>
      <c r="I50" s="29">
        <v>28017</v>
      </c>
      <c r="J50" s="29">
        <v>3120</v>
      </c>
      <c r="K50" s="29">
        <v>24338</v>
      </c>
      <c r="L50" s="29">
        <v>2393</v>
      </c>
      <c r="M50" s="137">
        <f t="shared" si="0"/>
        <v>0.86868686868686873</v>
      </c>
      <c r="N50" s="58">
        <f t="shared" si="1"/>
        <v>0.76698717948717954</v>
      </c>
      <c r="O50" s="29">
        <v>505717</v>
      </c>
      <c r="P50" s="29">
        <v>47508</v>
      </c>
      <c r="Q50" s="29">
        <v>220612</v>
      </c>
      <c r="R50" s="29">
        <v>16202</v>
      </c>
      <c r="S50" s="50">
        <f t="shared" si="2"/>
        <v>0.43623607669902337</v>
      </c>
      <c r="T50" s="50">
        <f t="shared" si="3"/>
        <v>0.3410372989812242</v>
      </c>
    </row>
    <row r="51" spans="1:20" s="26" customFormat="1" ht="12.75" customHeight="1" x14ac:dyDescent="0.2">
      <c r="A51" s="61" t="s">
        <v>224</v>
      </c>
      <c r="B51" s="61" t="s">
        <v>3</v>
      </c>
      <c r="C51" s="61" t="s">
        <v>194</v>
      </c>
      <c r="D51" s="61" t="s">
        <v>260</v>
      </c>
      <c r="E51" s="61" t="s">
        <v>40</v>
      </c>
      <c r="F51" s="62" t="s">
        <v>197</v>
      </c>
      <c r="G51" s="29">
        <v>279</v>
      </c>
      <c r="H51" s="29">
        <v>31</v>
      </c>
      <c r="I51" s="29">
        <v>69750</v>
      </c>
      <c r="J51" s="29">
        <v>7750</v>
      </c>
      <c r="K51" s="29">
        <v>64216</v>
      </c>
      <c r="L51" s="29">
        <v>6922</v>
      </c>
      <c r="M51" s="137">
        <f t="shared" si="0"/>
        <v>0.92065949820788529</v>
      </c>
      <c r="N51" s="58">
        <f t="shared" si="1"/>
        <v>0.89316129032258063</v>
      </c>
      <c r="O51" s="29">
        <v>2191633</v>
      </c>
      <c r="P51" s="29">
        <v>289898</v>
      </c>
      <c r="Q51" s="29">
        <v>1430946</v>
      </c>
      <c r="R51" s="29">
        <v>173925</v>
      </c>
      <c r="S51" s="50">
        <f t="shared" si="2"/>
        <v>0.65291314741108575</v>
      </c>
      <c r="T51" s="50">
        <f t="shared" si="3"/>
        <v>0.59995239704999692</v>
      </c>
    </row>
    <row r="52" spans="1:20" s="26" customFormat="1" ht="12.75" customHeight="1" x14ac:dyDescent="0.2">
      <c r="A52" s="61" t="s">
        <v>224</v>
      </c>
      <c r="B52" s="61" t="s">
        <v>3</v>
      </c>
      <c r="C52" s="61" t="s">
        <v>194</v>
      </c>
      <c r="D52" s="61" t="s">
        <v>265</v>
      </c>
      <c r="E52" s="61" t="s">
        <v>45</v>
      </c>
      <c r="F52" s="62" t="s">
        <v>201</v>
      </c>
      <c r="G52" s="29">
        <v>30</v>
      </c>
      <c r="H52" s="63"/>
      <c r="I52" s="29">
        <v>4617</v>
      </c>
      <c r="J52" s="63"/>
      <c r="K52" s="29">
        <v>4267</v>
      </c>
      <c r="L52" s="63"/>
      <c r="M52" s="137">
        <f t="shared" si="0"/>
        <v>0.92419319904700026</v>
      </c>
      <c r="N52" s="58" t="e">
        <f t="shared" si="1"/>
        <v>#DIV/0!</v>
      </c>
      <c r="O52" s="29">
        <v>54726</v>
      </c>
      <c r="P52" s="63"/>
      <c r="Q52" s="29">
        <v>6261</v>
      </c>
      <c r="R52" s="63"/>
      <c r="S52" s="50">
        <f t="shared" si="2"/>
        <v>0.11440631509702884</v>
      </c>
      <c r="T52" s="50" t="e">
        <f t="shared" si="3"/>
        <v>#DIV/0!</v>
      </c>
    </row>
    <row r="53" spans="1:20" s="26" customFormat="1" ht="12.75" customHeight="1" x14ac:dyDescent="0.2">
      <c r="A53" s="61" t="s">
        <v>224</v>
      </c>
      <c r="B53" s="61" t="s">
        <v>3</v>
      </c>
      <c r="C53" s="61" t="s">
        <v>194</v>
      </c>
      <c r="D53" s="61" t="s">
        <v>317</v>
      </c>
      <c r="E53" s="61" t="s">
        <v>99</v>
      </c>
      <c r="F53" s="62" t="s">
        <v>214</v>
      </c>
      <c r="G53" s="29">
        <v>1</v>
      </c>
      <c r="H53" s="63"/>
      <c r="I53" s="29">
        <v>120</v>
      </c>
      <c r="J53" s="63"/>
      <c r="K53" s="29">
        <v>103</v>
      </c>
      <c r="L53" s="63"/>
      <c r="M53" s="137">
        <f t="shared" si="0"/>
        <v>0.85833333333333328</v>
      </c>
      <c r="N53" s="58" t="e">
        <f t="shared" si="1"/>
        <v>#DIV/0!</v>
      </c>
      <c r="O53" s="29">
        <v>0</v>
      </c>
      <c r="P53" s="63"/>
      <c r="Q53" s="29">
        <v>0</v>
      </c>
      <c r="R53" s="63"/>
      <c r="S53" s="50" t="e">
        <f t="shared" si="2"/>
        <v>#DIV/0!</v>
      </c>
      <c r="T53" s="50" t="e">
        <f t="shared" si="3"/>
        <v>#DIV/0!</v>
      </c>
    </row>
    <row r="54" spans="1:20" s="26" customFormat="1" ht="12.75" customHeight="1" x14ac:dyDescent="0.2">
      <c r="A54" s="61" t="s">
        <v>224</v>
      </c>
      <c r="B54" s="61" t="s">
        <v>3</v>
      </c>
      <c r="C54" s="61" t="s">
        <v>194</v>
      </c>
      <c r="D54" s="61" t="s">
        <v>445</v>
      </c>
      <c r="E54" s="61" t="s">
        <v>446</v>
      </c>
      <c r="F54" s="62" t="s">
        <v>219</v>
      </c>
      <c r="G54" s="29">
        <v>1</v>
      </c>
      <c r="H54" s="63"/>
      <c r="I54" s="29">
        <v>120</v>
      </c>
      <c r="J54" s="63"/>
      <c r="K54" s="29">
        <v>101</v>
      </c>
      <c r="L54" s="63"/>
      <c r="M54" s="137">
        <f t="shared" si="0"/>
        <v>0.84166666666666667</v>
      </c>
      <c r="N54" s="58" t="e">
        <f t="shared" si="1"/>
        <v>#DIV/0!</v>
      </c>
      <c r="O54" s="29">
        <v>48</v>
      </c>
      <c r="P54" s="63"/>
      <c r="Q54" s="29">
        <v>48</v>
      </c>
      <c r="R54" s="63"/>
      <c r="S54" s="50">
        <f t="shared" si="2"/>
        <v>1</v>
      </c>
      <c r="T54" s="50" t="e">
        <f t="shared" si="3"/>
        <v>#DIV/0!</v>
      </c>
    </row>
    <row r="55" spans="1:20" s="26" customFormat="1" ht="12.75" customHeight="1" x14ac:dyDescent="0.2">
      <c r="A55" s="61" t="s">
        <v>224</v>
      </c>
      <c r="B55" s="61" t="s">
        <v>3</v>
      </c>
      <c r="C55" s="61" t="s">
        <v>194</v>
      </c>
      <c r="D55" s="61" t="s">
        <v>468</v>
      </c>
      <c r="E55" s="61" t="s">
        <v>469</v>
      </c>
      <c r="F55" s="62" t="s">
        <v>205</v>
      </c>
      <c r="G55" s="29">
        <v>1</v>
      </c>
      <c r="H55" s="63"/>
      <c r="I55" s="29">
        <v>186</v>
      </c>
      <c r="J55" s="63"/>
      <c r="K55" s="29">
        <v>167</v>
      </c>
      <c r="L55" s="63"/>
      <c r="M55" s="137">
        <f t="shared" si="0"/>
        <v>0.89784946236559138</v>
      </c>
      <c r="N55" s="58" t="e">
        <f t="shared" si="1"/>
        <v>#DIV/0!</v>
      </c>
      <c r="O55" s="29">
        <v>7700</v>
      </c>
      <c r="P55" s="63"/>
      <c r="Q55" s="29">
        <v>0</v>
      </c>
      <c r="R55" s="63"/>
      <c r="S55" s="50">
        <f t="shared" si="2"/>
        <v>0</v>
      </c>
      <c r="T55" s="50" t="e">
        <f t="shared" si="3"/>
        <v>#DIV/0!</v>
      </c>
    </row>
    <row r="56" spans="1:20" s="26" customFormat="1" ht="12.75" customHeight="1" x14ac:dyDescent="0.2">
      <c r="A56" s="61" t="s">
        <v>224</v>
      </c>
      <c r="B56" s="61" t="s">
        <v>3</v>
      </c>
      <c r="C56" s="61" t="s">
        <v>194</v>
      </c>
      <c r="D56" s="61" t="s">
        <v>248</v>
      </c>
      <c r="E56" s="61" t="s">
        <v>27</v>
      </c>
      <c r="F56" s="62" t="s">
        <v>202</v>
      </c>
      <c r="G56" s="29">
        <v>534</v>
      </c>
      <c r="H56" s="29">
        <v>52</v>
      </c>
      <c r="I56" s="29">
        <v>84698</v>
      </c>
      <c r="J56" s="29">
        <v>9252</v>
      </c>
      <c r="K56" s="29">
        <v>62712</v>
      </c>
      <c r="L56" s="29">
        <v>6518</v>
      </c>
      <c r="M56" s="137">
        <f t="shared" si="0"/>
        <v>0.74041890009209188</v>
      </c>
      <c r="N56" s="58">
        <f t="shared" si="1"/>
        <v>0.70449632511889326</v>
      </c>
      <c r="O56" s="29">
        <v>2502834</v>
      </c>
      <c r="P56" s="29">
        <v>241057</v>
      </c>
      <c r="Q56" s="29">
        <v>567628</v>
      </c>
      <c r="R56" s="29">
        <v>36006</v>
      </c>
      <c r="S56" s="50">
        <f t="shared" si="2"/>
        <v>0.22679410620121032</v>
      </c>
      <c r="T56" s="50">
        <f t="shared" si="3"/>
        <v>0.14936716212348117</v>
      </c>
    </row>
    <row r="57" spans="1:20" s="26" customFormat="1" ht="12.75" customHeight="1" x14ac:dyDescent="0.2">
      <c r="A57" s="61" t="s">
        <v>224</v>
      </c>
      <c r="B57" s="61" t="s">
        <v>3</v>
      </c>
      <c r="C57" s="61" t="s">
        <v>194</v>
      </c>
      <c r="D57" s="61" t="s">
        <v>240</v>
      </c>
      <c r="E57" s="61" t="s">
        <v>19</v>
      </c>
      <c r="F57" s="62" t="s">
        <v>198</v>
      </c>
      <c r="G57" s="29">
        <v>2066</v>
      </c>
      <c r="H57" s="29">
        <v>165</v>
      </c>
      <c r="I57" s="29">
        <v>601298</v>
      </c>
      <c r="J57" s="29">
        <v>47326</v>
      </c>
      <c r="K57" s="29">
        <v>570941</v>
      </c>
      <c r="L57" s="29">
        <v>41347</v>
      </c>
      <c r="M57" s="137">
        <f t="shared" si="0"/>
        <v>0.94951421757597732</v>
      </c>
      <c r="N57" s="58">
        <f t="shared" si="1"/>
        <v>0.8736635253349111</v>
      </c>
      <c r="O57" s="29">
        <v>46700900</v>
      </c>
      <c r="P57" s="29">
        <v>4175394</v>
      </c>
      <c r="Q57" s="29">
        <v>8685057</v>
      </c>
      <c r="R57" s="29">
        <v>786998</v>
      </c>
      <c r="S57" s="50">
        <f t="shared" si="2"/>
        <v>0.18597194058358618</v>
      </c>
      <c r="T57" s="50">
        <f t="shared" si="3"/>
        <v>0.18848472742931566</v>
      </c>
    </row>
    <row r="58" spans="1:20" s="26" customFormat="1" ht="12.75" customHeight="1" x14ac:dyDescent="0.2">
      <c r="A58" s="61" t="s">
        <v>224</v>
      </c>
      <c r="B58" s="61" t="s">
        <v>3</v>
      </c>
      <c r="C58" s="61" t="s">
        <v>194</v>
      </c>
      <c r="D58" s="61" t="s">
        <v>459</v>
      </c>
      <c r="E58" s="61" t="s">
        <v>460</v>
      </c>
      <c r="F58" s="62" t="s">
        <v>461</v>
      </c>
      <c r="G58" s="29">
        <v>1</v>
      </c>
      <c r="H58" s="63"/>
      <c r="I58" s="29">
        <v>250</v>
      </c>
      <c r="J58" s="63"/>
      <c r="K58" s="29">
        <v>243</v>
      </c>
      <c r="L58" s="63"/>
      <c r="M58" s="137">
        <f t="shared" si="0"/>
        <v>0.97199999999999998</v>
      </c>
      <c r="N58" s="58" t="e">
        <f t="shared" si="1"/>
        <v>#DIV/0!</v>
      </c>
      <c r="O58" s="29">
        <v>6910</v>
      </c>
      <c r="P58" s="63"/>
      <c r="Q58" s="29">
        <v>6910</v>
      </c>
      <c r="R58" s="63"/>
      <c r="S58" s="50">
        <f t="shared" si="2"/>
        <v>1</v>
      </c>
      <c r="T58" s="50" t="e">
        <f t="shared" si="3"/>
        <v>#DIV/0!</v>
      </c>
    </row>
    <row r="59" spans="1:20" s="26" customFormat="1" ht="12.75" customHeight="1" x14ac:dyDescent="0.2">
      <c r="A59" s="61" t="s">
        <v>224</v>
      </c>
      <c r="B59" s="61" t="s">
        <v>3</v>
      </c>
      <c r="C59" s="61" t="s">
        <v>194</v>
      </c>
      <c r="D59" s="61" t="s">
        <v>270</v>
      </c>
      <c r="E59" s="61" t="s">
        <v>50</v>
      </c>
      <c r="F59" s="62" t="s">
        <v>200</v>
      </c>
      <c r="G59" s="29">
        <v>1973</v>
      </c>
      <c r="H59" s="29">
        <v>222</v>
      </c>
      <c r="I59" s="29">
        <v>259522</v>
      </c>
      <c r="J59" s="29">
        <v>27942</v>
      </c>
      <c r="K59" s="29">
        <v>199563</v>
      </c>
      <c r="L59" s="29">
        <v>19707</v>
      </c>
      <c r="M59" s="137">
        <f t="shared" si="0"/>
        <v>0.76896371020568588</v>
      </c>
      <c r="N59" s="58">
        <f t="shared" si="1"/>
        <v>0.70528237062486576</v>
      </c>
      <c r="O59" s="29">
        <v>23607411</v>
      </c>
      <c r="P59" s="29">
        <v>3208029</v>
      </c>
      <c r="Q59" s="29">
        <v>6163649</v>
      </c>
      <c r="R59" s="29">
        <v>637463</v>
      </c>
      <c r="S59" s="50">
        <f t="shared" si="2"/>
        <v>0.26108957903092378</v>
      </c>
      <c r="T59" s="50">
        <f t="shared" si="3"/>
        <v>0.19870861516526192</v>
      </c>
    </row>
    <row r="60" spans="1:20" s="26" customFormat="1" ht="12.75" customHeight="1" x14ac:dyDescent="0.2">
      <c r="A60" s="61" t="s">
        <v>224</v>
      </c>
      <c r="B60" s="61" t="s">
        <v>3</v>
      </c>
      <c r="C60" s="61" t="s">
        <v>194</v>
      </c>
      <c r="D60" s="61" t="s">
        <v>242</v>
      </c>
      <c r="E60" s="61" t="s">
        <v>21</v>
      </c>
      <c r="F60" s="62" t="s">
        <v>216</v>
      </c>
      <c r="G60" s="29">
        <v>347</v>
      </c>
      <c r="H60" s="29">
        <v>31</v>
      </c>
      <c r="I60" s="29">
        <v>96813</v>
      </c>
      <c r="J60" s="29">
        <v>8649</v>
      </c>
      <c r="K60" s="29">
        <v>91579</v>
      </c>
      <c r="L60" s="29">
        <v>7897</v>
      </c>
      <c r="M60" s="137">
        <f t="shared" si="0"/>
        <v>0.94593701259128427</v>
      </c>
      <c r="N60" s="58">
        <f t="shared" si="1"/>
        <v>0.91305353220025431</v>
      </c>
      <c r="O60" s="29">
        <v>8375000</v>
      </c>
      <c r="P60" s="29">
        <v>775000</v>
      </c>
      <c r="Q60" s="29">
        <v>650427</v>
      </c>
      <c r="R60" s="29">
        <v>27692</v>
      </c>
      <c r="S60" s="50">
        <f t="shared" si="2"/>
        <v>7.7662925373134323E-2</v>
      </c>
      <c r="T60" s="50">
        <f t="shared" si="3"/>
        <v>3.573161290322581E-2</v>
      </c>
    </row>
    <row r="61" spans="1:20" s="26" customFormat="1" ht="12.75" customHeight="1" x14ac:dyDescent="0.2">
      <c r="A61" s="61" t="s">
        <v>224</v>
      </c>
      <c r="B61" s="61" t="s">
        <v>3</v>
      </c>
      <c r="C61" s="61" t="s">
        <v>194</v>
      </c>
      <c r="D61" s="61" t="s">
        <v>321</v>
      </c>
      <c r="E61" s="61" t="s">
        <v>102</v>
      </c>
      <c r="F61" s="62" t="s">
        <v>206</v>
      </c>
      <c r="G61" s="29">
        <v>14</v>
      </c>
      <c r="H61" s="63"/>
      <c r="I61" s="29">
        <v>0</v>
      </c>
      <c r="J61" s="63"/>
      <c r="K61" s="29">
        <v>0</v>
      </c>
      <c r="L61" s="63"/>
      <c r="M61" s="137" t="e">
        <f t="shared" si="0"/>
        <v>#DIV/0!</v>
      </c>
      <c r="N61" s="58" t="e">
        <f t="shared" si="1"/>
        <v>#DIV/0!</v>
      </c>
      <c r="O61" s="29">
        <v>298498</v>
      </c>
      <c r="P61" s="63"/>
      <c r="Q61" s="29">
        <v>24229</v>
      </c>
      <c r="R61" s="63"/>
      <c r="S61" s="50">
        <f t="shared" si="2"/>
        <v>8.1169723080221648E-2</v>
      </c>
      <c r="T61" s="50" t="e">
        <f t="shared" si="3"/>
        <v>#DIV/0!</v>
      </c>
    </row>
    <row r="62" spans="1:20" s="26" customFormat="1" ht="12.75" customHeight="1" x14ac:dyDescent="0.2">
      <c r="A62" s="61" t="s">
        <v>224</v>
      </c>
      <c r="B62" s="61" t="s">
        <v>3</v>
      </c>
      <c r="C62" s="61" t="s">
        <v>194</v>
      </c>
      <c r="D62" s="61" t="s">
        <v>232</v>
      </c>
      <c r="E62" s="61" t="s">
        <v>11</v>
      </c>
      <c r="F62" s="62" t="s">
        <v>209</v>
      </c>
      <c r="G62" s="29">
        <v>596</v>
      </c>
      <c r="H62" s="29">
        <v>62</v>
      </c>
      <c r="I62" s="29">
        <v>111375</v>
      </c>
      <c r="J62" s="29">
        <v>14547</v>
      </c>
      <c r="K62" s="29">
        <v>92421</v>
      </c>
      <c r="L62" s="29">
        <v>13072</v>
      </c>
      <c r="M62" s="137">
        <f t="shared" si="0"/>
        <v>0.82981818181818179</v>
      </c>
      <c r="N62" s="58">
        <f t="shared" si="1"/>
        <v>0.89860452326940266</v>
      </c>
      <c r="O62" s="29">
        <v>18758938</v>
      </c>
      <c r="P62" s="29">
        <v>1887643</v>
      </c>
      <c r="Q62" s="29">
        <v>3715128</v>
      </c>
      <c r="R62" s="29">
        <v>94547</v>
      </c>
      <c r="S62" s="50">
        <f t="shared" si="2"/>
        <v>0.19804575290989287</v>
      </c>
      <c r="T62" s="50">
        <f t="shared" si="3"/>
        <v>5.0087331131999008E-2</v>
      </c>
    </row>
    <row r="63" spans="1:20" s="26" customFormat="1" ht="12.75" customHeight="1" x14ac:dyDescent="0.2">
      <c r="A63" s="61" t="s">
        <v>224</v>
      </c>
      <c r="B63" s="61" t="s">
        <v>3</v>
      </c>
      <c r="C63" s="61" t="s">
        <v>194</v>
      </c>
      <c r="D63" s="61" t="s">
        <v>268</v>
      </c>
      <c r="E63" s="61" t="s">
        <v>48</v>
      </c>
      <c r="F63" s="62" t="s">
        <v>204</v>
      </c>
      <c r="G63" s="29">
        <v>701</v>
      </c>
      <c r="H63" s="29">
        <v>87</v>
      </c>
      <c r="I63" s="29">
        <v>118879</v>
      </c>
      <c r="J63" s="29">
        <v>15458</v>
      </c>
      <c r="K63" s="29">
        <v>90792</v>
      </c>
      <c r="L63" s="29">
        <v>9905</v>
      </c>
      <c r="M63" s="137">
        <f t="shared" si="0"/>
        <v>0.7637345536217498</v>
      </c>
      <c r="N63" s="58">
        <f t="shared" si="1"/>
        <v>0.64076853409237933</v>
      </c>
      <c r="O63" s="29">
        <v>3230307</v>
      </c>
      <c r="P63" s="29">
        <v>358339</v>
      </c>
      <c r="Q63" s="29">
        <v>842814</v>
      </c>
      <c r="R63" s="29">
        <v>61136</v>
      </c>
      <c r="S63" s="50">
        <f t="shared" si="2"/>
        <v>0.26090832852728857</v>
      </c>
      <c r="T63" s="50">
        <f t="shared" si="3"/>
        <v>0.17060939501421837</v>
      </c>
    </row>
    <row r="64" spans="1:20" s="26" customFormat="1" ht="12.75" customHeight="1" x14ac:dyDescent="0.2">
      <c r="A64" s="61" t="s">
        <v>224</v>
      </c>
      <c r="B64" s="61" t="s">
        <v>3</v>
      </c>
      <c r="C64" s="61" t="s">
        <v>194</v>
      </c>
      <c r="D64" s="61" t="s">
        <v>261</v>
      </c>
      <c r="E64" s="61" t="s">
        <v>41</v>
      </c>
      <c r="F64" s="62" t="s">
        <v>211</v>
      </c>
      <c r="G64" s="29">
        <v>328</v>
      </c>
      <c r="H64" s="29">
        <v>30</v>
      </c>
      <c r="I64" s="29">
        <v>47860</v>
      </c>
      <c r="J64" s="29">
        <v>3960</v>
      </c>
      <c r="K64" s="29">
        <v>36492</v>
      </c>
      <c r="L64" s="29">
        <v>3551</v>
      </c>
      <c r="M64" s="137">
        <f t="shared" si="0"/>
        <v>0.7624738821562892</v>
      </c>
      <c r="N64" s="58">
        <f t="shared" si="1"/>
        <v>0.89671717171717169</v>
      </c>
      <c r="O64" s="29">
        <v>653104</v>
      </c>
      <c r="P64" s="29">
        <v>37655</v>
      </c>
      <c r="Q64" s="29">
        <v>251603</v>
      </c>
      <c r="R64" s="29">
        <v>22417</v>
      </c>
      <c r="S64" s="50">
        <f t="shared" si="2"/>
        <v>0.38524186040814329</v>
      </c>
      <c r="T64" s="50">
        <f t="shared" si="3"/>
        <v>0.59532598592484398</v>
      </c>
    </row>
    <row r="65" spans="1:20" s="26" customFormat="1" ht="12.75" customHeight="1" x14ac:dyDescent="0.2">
      <c r="A65" s="61" t="s">
        <v>224</v>
      </c>
      <c r="B65" s="61" t="s">
        <v>3</v>
      </c>
      <c r="C65" s="61" t="s">
        <v>194</v>
      </c>
      <c r="D65" s="61" t="s">
        <v>237</v>
      </c>
      <c r="E65" s="61" t="s">
        <v>16</v>
      </c>
      <c r="F65" s="62" t="s">
        <v>205</v>
      </c>
      <c r="G65" s="29">
        <v>1</v>
      </c>
      <c r="H65" s="63"/>
      <c r="I65" s="29">
        <v>174</v>
      </c>
      <c r="J65" s="63"/>
      <c r="K65" s="29">
        <v>163</v>
      </c>
      <c r="L65" s="63"/>
      <c r="M65" s="137">
        <f t="shared" si="0"/>
        <v>0.93678160919540232</v>
      </c>
      <c r="N65" s="58" t="e">
        <f t="shared" si="1"/>
        <v>#DIV/0!</v>
      </c>
      <c r="O65" s="29">
        <v>14683</v>
      </c>
      <c r="P65" s="63"/>
      <c r="Q65" s="29">
        <v>1350</v>
      </c>
      <c r="R65" s="63"/>
      <c r="S65" s="50">
        <f t="shared" si="2"/>
        <v>9.1943063406660766E-2</v>
      </c>
      <c r="T65" s="50" t="e">
        <f t="shared" si="3"/>
        <v>#DIV/0!</v>
      </c>
    </row>
    <row r="66" spans="1:20" s="26" customFormat="1" ht="12.75" customHeight="1" x14ac:dyDescent="0.2">
      <c r="A66" s="61" t="s">
        <v>224</v>
      </c>
      <c r="B66" s="61" t="s">
        <v>3</v>
      </c>
      <c r="C66" s="61" t="s">
        <v>194</v>
      </c>
      <c r="D66" s="61" t="s">
        <v>432</v>
      </c>
      <c r="E66" s="61" t="s">
        <v>433</v>
      </c>
      <c r="F66" s="62" t="s">
        <v>199</v>
      </c>
      <c r="G66" s="29">
        <v>1</v>
      </c>
      <c r="H66" s="63"/>
      <c r="I66" s="29">
        <v>186</v>
      </c>
      <c r="J66" s="63"/>
      <c r="K66" s="29">
        <v>138</v>
      </c>
      <c r="L66" s="63"/>
      <c r="M66" s="137">
        <f t="shared" si="0"/>
        <v>0.74193548387096775</v>
      </c>
      <c r="N66" s="58" t="e">
        <f t="shared" si="1"/>
        <v>#DIV/0!</v>
      </c>
      <c r="O66" s="29">
        <v>0</v>
      </c>
      <c r="P66" s="63"/>
      <c r="Q66" s="29">
        <v>0</v>
      </c>
      <c r="R66" s="63"/>
      <c r="S66" s="50" t="e">
        <f t="shared" si="2"/>
        <v>#DIV/0!</v>
      </c>
      <c r="T66" s="50" t="e">
        <f t="shared" si="3"/>
        <v>#DIV/0!</v>
      </c>
    </row>
    <row r="67" spans="1:20" s="26" customFormat="1" ht="12.75" customHeight="1" x14ac:dyDescent="0.2">
      <c r="A67" s="61" t="s">
        <v>224</v>
      </c>
      <c r="B67" s="61" t="s">
        <v>3</v>
      </c>
      <c r="C67" s="61" t="s">
        <v>194</v>
      </c>
      <c r="D67" s="61" t="s">
        <v>434</v>
      </c>
      <c r="E67" s="61" t="s">
        <v>435</v>
      </c>
      <c r="F67" s="62" t="s">
        <v>219</v>
      </c>
      <c r="G67" s="29">
        <v>1</v>
      </c>
      <c r="H67" s="63"/>
      <c r="I67" s="29">
        <v>120</v>
      </c>
      <c r="J67" s="63"/>
      <c r="K67" s="29">
        <v>104</v>
      </c>
      <c r="L67" s="63"/>
      <c r="M67" s="137">
        <f t="shared" si="0"/>
        <v>0.8666666666666667</v>
      </c>
      <c r="N67" s="58" t="e">
        <f t="shared" si="1"/>
        <v>#DIV/0!</v>
      </c>
      <c r="O67" s="29">
        <v>0</v>
      </c>
      <c r="P67" s="63"/>
      <c r="Q67" s="29">
        <v>0</v>
      </c>
      <c r="R67" s="63"/>
      <c r="S67" s="50" t="e">
        <f t="shared" si="2"/>
        <v>#DIV/0!</v>
      </c>
      <c r="T67" s="50" t="e">
        <f t="shared" si="3"/>
        <v>#DIV/0!</v>
      </c>
    </row>
    <row r="68" spans="1:20" s="26" customFormat="1" ht="12.75" customHeight="1" x14ac:dyDescent="0.2">
      <c r="A68" s="61" t="s">
        <v>224</v>
      </c>
      <c r="B68" s="61" t="s">
        <v>3</v>
      </c>
      <c r="C68" s="61" t="s">
        <v>194</v>
      </c>
      <c r="D68" s="61" t="s">
        <v>467</v>
      </c>
      <c r="E68" s="61" t="s">
        <v>466</v>
      </c>
      <c r="F68" s="62" t="s">
        <v>23</v>
      </c>
      <c r="G68" s="29">
        <v>21</v>
      </c>
      <c r="H68" s="29">
        <v>9</v>
      </c>
      <c r="I68" s="29">
        <v>3906</v>
      </c>
      <c r="J68" s="29">
        <v>1662</v>
      </c>
      <c r="K68" s="29">
        <v>2848</v>
      </c>
      <c r="L68" s="29">
        <v>1139</v>
      </c>
      <c r="M68" s="137">
        <f t="shared" si="0"/>
        <v>0.7291346646185356</v>
      </c>
      <c r="N68" s="58">
        <f t="shared" si="1"/>
        <v>0.68531889290012038</v>
      </c>
      <c r="O68" s="66">
        <v>189472.5</v>
      </c>
      <c r="P68" s="29">
        <v>81207</v>
      </c>
      <c r="Q68" s="29">
        <v>0</v>
      </c>
      <c r="R68" s="29">
        <v>0</v>
      </c>
      <c r="S68" s="50">
        <f t="shared" si="2"/>
        <v>0</v>
      </c>
      <c r="T68" s="50">
        <f t="shared" si="3"/>
        <v>0</v>
      </c>
    </row>
    <row r="69" spans="1:20" s="26" customFormat="1" ht="12.75" customHeight="1" x14ac:dyDescent="0.2">
      <c r="A69" s="61" t="s">
        <v>224</v>
      </c>
      <c r="B69" s="61" t="s">
        <v>3</v>
      </c>
      <c r="C69" s="61" t="s">
        <v>194</v>
      </c>
      <c r="D69" s="61" t="s">
        <v>310</v>
      </c>
      <c r="E69" s="61" t="s">
        <v>38</v>
      </c>
      <c r="F69" s="62" t="s">
        <v>199</v>
      </c>
      <c r="G69" s="29">
        <v>361</v>
      </c>
      <c r="H69" s="29">
        <v>31</v>
      </c>
      <c r="I69" s="29">
        <v>47446</v>
      </c>
      <c r="J69" s="29">
        <v>5186</v>
      </c>
      <c r="K69" s="29">
        <v>39794</v>
      </c>
      <c r="L69" s="29">
        <v>4253</v>
      </c>
      <c r="M69" s="137">
        <f t="shared" si="0"/>
        <v>0.83872191544071151</v>
      </c>
      <c r="N69" s="58">
        <f t="shared" si="1"/>
        <v>0.82009255688391824</v>
      </c>
      <c r="O69" s="29">
        <v>1865000</v>
      </c>
      <c r="P69" s="29">
        <v>171000</v>
      </c>
      <c r="Q69" s="29">
        <v>104321</v>
      </c>
      <c r="R69" s="29">
        <v>4669</v>
      </c>
      <c r="S69" s="50">
        <f t="shared" si="2"/>
        <v>5.5936193029490613E-2</v>
      </c>
      <c r="T69" s="50">
        <f t="shared" si="3"/>
        <v>2.7304093567251463E-2</v>
      </c>
    </row>
    <row r="70" spans="1:20" s="26" customFormat="1" ht="12.75" customHeight="1" x14ac:dyDescent="0.2">
      <c r="A70" s="61" t="s">
        <v>224</v>
      </c>
      <c r="B70" s="61" t="s">
        <v>3</v>
      </c>
      <c r="C70" s="61" t="s">
        <v>194</v>
      </c>
      <c r="D70" s="61" t="s">
        <v>279</v>
      </c>
      <c r="E70" s="61" t="s">
        <v>59</v>
      </c>
      <c r="F70" s="62" t="s">
        <v>211</v>
      </c>
      <c r="G70" s="29">
        <v>311</v>
      </c>
      <c r="H70" s="29">
        <v>32</v>
      </c>
      <c r="I70" s="29">
        <v>49812</v>
      </c>
      <c r="J70" s="29">
        <v>5760</v>
      </c>
      <c r="K70" s="29">
        <v>35843</v>
      </c>
      <c r="L70" s="29">
        <v>4835</v>
      </c>
      <c r="M70" s="137">
        <f t="shared" si="0"/>
        <v>0.71956556653015336</v>
      </c>
      <c r="N70" s="58">
        <f t="shared" si="1"/>
        <v>0.83940972222222221</v>
      </c>
      <c r="O70" s="29">
        <v>753048</v>
      </c>
      <c r="P70" s="29">
        <v>52824</v>
      </c>
      <c r="Q70" s="29">
        <v>226538</v>
      </c>
      <c r="R70" s="29">
        <v>29386</v>
      </c>
      <c r="S70" s="50">
        <f t="shared" si="2"/>
        <v>0.30082810126313331</v>
      </c>
      <c r="T70" s="50">
        <f t="shared" si="3"/>
        <v>0.5563001665909435</v>
      </c>
    </row>
    <row r="71" spans="1:20" s="26" customFormat="1" ht="12.75" customHeight="1" x14ac:dyDescent="0.2">
      <c r="A71" s="61" t="s">
        <v>224</v>
      </c>
      <c r="B71" s="61" t="s">
        <v>3</v>
      </c>
      <c r="C71" s="61" t="s">
        <v>194</v>
      </c>
      <c r="D71" s="61" t="s">
        <v>294</v>
      </c>
      <c r="E71" s="61" t="s">
        <v>74</v>
      </c>
      <c r="F71" s="62" t="s">
        <v>201</v>
      </c>
      <c r="G71" s="29">
        <v>3</v>
      </c>
      <c r="H71" s="63"/>
      <c r="I71" s="29">
        <v>324</v>
      </c>
      <c r="J71" s="63"/>
      <c r="K71" s="29">
        <v>264</v>
      </c>
      <c r="L71" s="63"/>
      <c r="M71" s="137">
        <f t="shared" si="0"/>
        <v>0.81481481481481477</v>
      </c>
      <c r="N71" s="58" t="e">
        <f t="shared" si="1"/>
        <v>#DIV/0!</v>
      </c>
      <c r="O71" s="29">
        <v>96205</v>
      </c>
      <c r="P71" s="63"/>
      <c r="Q71" s="29">
        <v>53658</v>
      </c>
      <c r="R71" s="63"/>
      <c r="S71" s="50">
        <f t="shared" si="2"/>
        <v>0.55774647887323947</v>
      </c>
      <c r="T71" s="50" t="e">
        <f t="shared" si="3"/>
        <v>#DIV/0!</v>
      </c>
    </row>
    <row r="72" spans="1:20" s="26" customFormat="1" ht="12.75" customHeight="1" x14ac:dyDescent="0.2">
      <c r="A72" s="61" t="s">
        <v>224</v>
      </c>
      <c r="B72" s="61" t="s">
        <v>3</v>
      </c>
      <c r="C72" s="61" t="s">
        <v>194</v>
      </c>
      <c r="D72" s="61" t="s">
        <v>274</v>
      </c>
      <c r="E72" s="61" t="s">
        <v>54</v>
      </c>
      <c r="F72" s="62" t="s">
        <v>199</v>
      </c>
      <c r="G72" s="29">
        <v>365</v>
      </c>
      <c r="H72" s="29">
        <v>31</v>
      </c>
      <c r="I72" s="29">
        <v>80682</v>
      </c>
      <c r="J72" s="29">
        <v>7006</v>
      </c>
      <c r="K72" s="29">
        <v>70600</v>
      </c>
      <c r="L72" s="29">
        <v>6373</v>
      </c>
      <c r="M72" s="137">
        <f t="shared" si="0"/>
        <v>0.87504028159936542</v>
      </c>
      <c r="N72" s="58">
        <f t="shared" si="1"/>
        <v>0.90964887239508996</v>
      </c>
      <c r="O72" s="29">
        <v>6570000</v>
      </c>
      <c r="P72" s="29">
        <v>558000</v>
      </c>
      <c r="Q72" s="29">
        <v>1619909</v>
      </c>
      <c r="R72" s="29">
        <v>101371</v>
      </c>
      <c r="S72" s="50">
        <f t="shared" si="2"/>
        <v>0.2465614916286149</v>
      </c>
      <c r="T72" s="50">
        <f t="shared" si="3"/>
        <v>0.18166845878136201</v>
      </c>
    </row>
    <row r="73" spans="1:20" s="26" customFormat="1" ht="12.75" customHeight="1" x14ac:dyDescent="0.2">
      <c r="A73" s="61" t="s">
        <v>224</v>
      </c>
      <c r="B73" s="61" t="s">
        <v>3</v>
      </c>
      <c r="C73" s="61" t="s">
        <v>194</v>
      </c>
      <c r="D73" s="61" t="s">
        <v>287</v>
      </c>
      <c r="E73" s="61" t="s">
        <v>33</v>
      </c>
      <c r="F73" s="62" t="s">
        <v>201</v>
      </c>
      <c r="G73" s="29">
        <v>2</v>
      </c>
      <c r="H73" s="63"/>
      <c r="I73" s="29">
        <v>156</v>
      </c>
      <c r="J73" s="63"/>
      <c r="K73" s="29">
        <v>126</v>
      </c>
      <c r="L73" s="63"/>
      <c r="M73" s="137">
        <f t="shared" si="0"/>
        <v>0.80769230769230771</v>
      </c>
      <c r="N73" s="58" t="e">
        <f t="shared" si="1"/>
        <v>#DIV/0!</v>
      </c>
      <c r="O73" s="29">
        <v>70900</v>
      </c>
      <c r="P73" s="63"/>
      <c r="Q73" s="29">
        <v>44620</v>
      </c>
      <c r="R73" s="63"/>
      <c r="S73" s="50">
        <f t="shared" si="2"/>
        <v>0.62933709449929476</v>
      </c>
      <c r="T73" s="50" t="e">
        <f t="shared" si="3"/>
        <v>#DIV/0!</v>
      </c>
    </row>
    <row r="74" spans="1:20" s="26" customFormat="1" ht="12.75" customHeight="1" x14ac:dyDescent="0.2">
      <c r="A74" s="61" t="s">
        <v>224</v>
      </c>
      <c r="B74" s="61" t="s">
        <v>3</v>
      </c>
      <c r="C74" s="61" t="s">
        <v>194</v>
      </c>
      <c r="D74" s="61" t="s">
        <v>231</v>
      </c>
      <c r="E74" s="61" t="s">
        <v>450</v>
      </c>
      <c r="F74" s="62" t="s">
        <v>23</v>
      </c>
      <c r="G74" s="29">
        <v>1</v>
      </c>
      <c r="H74" s="63"/>
      <c r="I74" s="29">
        <v>180</v>
      </c>
      <c r="J74" s="63"/>
      <c r="K74" s="29">
        <v>167</v>
      </c>
      <c r="L74" s="63"/>
      <c r="M74" s="137">
        <f t="shared" ref="M74:M137" si="4">K74/I74</f>
        <v>0.92777777777777781</v>
      </c>
      <c r="N74" s="58" t="e">
        <f t="shared" ref="N74:N137" si="5">L74/J74</f>
        <v>#DIV/0!</v>
      </c>
      <c r="O74" s="29">
        <v>3042</v>
      </c>
      <c r="P74" s="63"/>
      <c r="Q74" s="29">
        <v>2927</v>
      </c>
      <c r="R74" s="63"/>
      <c r="S74" s="50">
        <f t="shared" ref="S74:S137" si="6">Q74/O74</f>
        <v>0.96219592373438523</v>
      </c>
      <c r="T74" s="50" t="e">
        <f t="shared" ref="T74:T137" si="7">R74/P74</f>
        <v>#DIV/0!</v>
      </c>
    </row>
    <row r="75" spans="1:20" s="26" customFormat="1" ht="12.75" customHeight="1" x14ac:dyDescent="0.2">
      <c r="A75" s="61" t="s">
        <v>224</v>
      </c>
      <c r="B75" s="61" t="s">
        <v>3</v>
      </c>
      <c r="C75" s="61" t="s">
        <v>194</v>
      </c>
      <c r="D75" s="61" t="s">
        <v>451</v>
      </c>
      <c r="E75" s="61" t="s">
        <v>452</v>
      </c>
      <c r="F75" s="62" t="s">
        <v>453</v>
      </c>
      <c r="G75" s="29">
        <v>1</v>
      </c>
      <c r="H75" s="63"/>
      <c r="I75" s="29">
        <v>0</v>
      </c>
      <c r="J75" s="63"/>
      <c r="K75" s="29">
        <v>0</v>
      </c>
      <c r="L75" s="63"/>
      <c r="M75" s="137" t="e">
        <f t="shared" si="4"/>
        <v>#DIV/0!</v>
      </c>
      <c r="N75" s="58" t="e">
        <f t="shared" si="5"/>
        <v>#DIV/0!</v>
      </c>
      <c r="O75" s="29">
        <v>18000</v>
      </c>
      <c r="P75" s="63"/>
      <c r="Q75" s="29">
        <v>945</v>
      </c>
      <c r="R75" s="63"/>
      <c r="S75" s="50">
        <f t="shared" si="6"/>
        <v>5.2499999999999998E-2</v>
      </c>
      <c r="T75" s="50" t="e">
        <f t="shared" si="7"/>
        <v>#DIV/0!</v>
      </c>
    </row>
    <row r="76" spans="1:20" s="26" customFormat="1" ht="12.75" customHeight="1" x14ac:dyDescent="0.2">
      <c r="A76" s="61" t="s">
        <v>224</v>
      </c>
      <c r="B76" s="61" t="s">
        <v>3</v>
      </c>
      <c r="C76" s="61" t="s">
        <v>194</v>
      </c>
      <c r="D76" s="61" t="s">
        <v>334</v>
      </c>
      <c r="E76" s="61" t="s">
        <v>98</v>
      </c>
      <c r="F76" s="62" t="s">
        <v>199</v>
      </c>
      <c r="G76" s="29">
        <v>1</v>
      </c>
      <c r="H76" s="63"/>
      <c r="I76" s="29">
        <v>0</v>
      </c>
      <c r="J76" s="63"/>
      <c r="K76" s="29">
        <v>0</v>
      </c>
      <c r="L76" s="63"/>
      <c r="M76" s="137" t="e">
        <f t="shared" si="4"/>
        <v>#DIV/0!</v>
      </c>
      <c r="N76" s="58" t="e">
        <f t="shared" si="5"/>
        <v>#DIV/0!</v>
      </c>
      <c r="O76" s="29">
        <v>68400</v>
      </c>
      <c r="P76" s="63"/>
      <c r="Q76" s="29">
        <v>56464</v>
      </c>
      <c r="R76" s="63"/>
      <c r="S76" s="50">
        <f t="shared" si="6"/>
        <v>0.82549707602339184</v>
      </c>
      <c r="T76" s="50" t="e">
        <f t="shared" si="7"/>
        <v>#DIV/0!</v>
      </c>
    </row>
    <row r="77" spans="1:20" s="26" customFormat="1" ht="12.75" customHeight="1" x14ac:dyDescent="0.2">
      <c r="A77" s="61" t="s">
        <v>224</v>
      </c>
      <c r="B77" s="61" t="s">
        <v>3</v>
      </c>
      <c r="C77" s="61" t="s">
        <v>194</v>
      </c>
      <c r="D77" s="61" t="s">
        <v>253</v>
      </c>
      <c r="E77" s="61" t="s">
        <v>33</v>
      </c>
      <c r="F77" s="62" t="s">
        <v>201</v>
      </c>
      <c r="G77" s="29">
        <v>1259</v>
      </c>
      <c r="H77" s="29">
        <v>123</v>
      </c>
      <c r="I77" s="29">
        <v>198687</v>
      </c>
      <c r="J77" s="29">
        <v>22775</v>
      </c>
      <c r="K77" s="29">
        <v>164155</v>
      </c>
      <c r="L77" s="29">
        <v>18004</v>
      </c>
      <c r="M77" s="137">
        <f t="shared" si="4"/>
        <v>0.82619899641144112</v>
      </c>
      <c r="N77" s="58">
        <f t="shared" si="5"/>
        <v>0.79051591657519205</v>
      </c>
      <c r="O77" s="29">
        <v>7066629</v>
      </c>
      <c r="P77" s="29">
        <v>885823</v>
      </c>
      <c r="Q77" s="29">
        <v>1624611</v>
      </c>
      <c r="R77" s="29">
        <v>140774</v>
      </c>
      <c r="S77" s="50">
        <f t="shared" si="6"/>
        <v>0.22989900842395999</v>
      </c>
      <c r="T77" s="50">
        <f t="shared" si="7"/>
        <v>0.1589188810857248</v>
      </c>
    </row>
    <row r="78" spans="1:20" s="26" customFormat="1" ht="12.75" customHeight="1" x14ac:dyDescent="0.2">
      <c r="A78" s="61" t="s">
        <v>224</v>
      </c>
      <c r="B78" s="61" t="s">
        <v>3</v>
      </c>
      <c r="C78" s="61" t="s">
        <v>194</v>
      </c>
      <c r="D78" s="61" t="s">
        <v>322</v>
      </c>
      <c r="E78" s="61" t="s">
        <v>103</v>
      </c>
      <c r="F78" s="62" t="s">
        <v>201</v>
      </c>
      <c r="G78" s="29">
        <v>1</v>
      </c>
      <c r="H78" s="63"/>
      <c r="I78" s="29">
        <v>120</v>
      </c>
      <c r="J78" s="63"/>
      <c r="K78" s="29">
        <v>117</v>
      </c>
      <c r="L78" s="63"/>
      <c r="M78" s="137">
        <f t="shared" si="4"/>
        <v>0.97499999999999998</v>
      </c>
      <c r="N78" s="58" t="e">
        <f t="shared" si="5"/>
        <v>#DIV/0!</v>
      </c>
      <c r="O78" s="29">
        <v>1670</v>
      </c>
      <c r="P78" s="63"/>
      <c r="Q78" s="29">
        <v>183</v>
      </c>
      <c r="R78" s="63"/>
      <c r="S78" s="50">
        <f t="shared" si="6"/>
        <v>0.10958083832335329</v>
      </c>
      <c r="T78" s="50" t="e">
        <f t="shared" si="7"/>
        <v>#DIV/0!</v>
      </c>
    </row>
    <row r="79" spans="1:20" s="26" customFormat="1" ht="12.75" customHeight="1" x14ac:dyDescent="0.2">
      <c r="A79" s="61" t="s">
        <v>238</v>
      </c>
      <c r="B79" s="61" t="s">
        <v>17</v>
      </c>
      <c r="C79" s="61" t="s">
        <v>17</v>
      </c>
      <c r="D79" s="61" t="s">
        <v>224</v>
      </c>
      <c r="E79" s="61" t="s">
        <v>3</v>
      </c>
      <c r="F79" s="62" t="s">
        <v>194</v>
      </c>
      <c r="G79" s="29">
        <v>4024</v>
      </c>
      <c r="H79" s="29">
        <v>349</v>
      </c>
      <c r="I79" s="29">
        <v>524247</v>
      </c>
      <c r="J79" s="29">
        <v>44858</v>
      </c>
      <c r="K79" s="29">
        <v>413275</v>
      </c>
      <c r="L79" s="29">
        <v>35546</v>
      </c>
      <c r="M79" s="137">
        <f t="shared" si="4"/>
        <v>0.78832115395987001</v>
      </c>
      <c r="N79" s="58">
        <f t="shared" si="5"/>
        <v>0.79241160996923621</v>
      </c>
      <c r="O79" s="29">
        <v>47539570</v>
      </c>
      <c r="P79" s="29">
        <v>4810382</v>
      </c>
      <c r="Q79" s="29">
        <v>9635624</v>
      </c>
      <c r="R79" s="29">
        <v>842501</v>
      </c>
      <c r="S79" s="50">
        <f t="shared" si="6"/>
        <v>0.20268639367162977</v>
      </c>
      <c r="T79" s="50">
        <f t="shared" si="7"/>
        <v>0.17514222363213566</v>
      </c>
    </row>
    <row r="80" spans="1:20" s="26" customFormat="1" ht="12.75" customHeight="1" x14ac:dyDescent="0.2">
      <c r="A80" s="61" t="s">
        <v>238</v>
      </c>
      <c r="B80" s="61" t="s">
        <v>17</v>
      </c>
      <c r="C80" s="61" t="s">
        <v>17</v>
      </c>
      <c r="D80" s="61" t="s">
        <v>301</v>
      </c>
      <c r="E80" s="61" t="s">
        <v>80</v>
      </c>
      <c r="F80" s="62" t="s">
        <v>194</v>
      </c>
      <c r="G80" s="29">
        <v>110</v>
      </c>
      <c r="H80" s="29">
        <v>9</v>
      </c>
      <c r="I80" s="29">
        <v>14414</v>
      </c>
      <c r="J80" s="29">
        <v>1130</v>
      </c>
      <c r="K80" s="29">
        <v>10395</v>
      </c>
      <c r="L80" s="29">
        <v>1037</v>
      </c>
      <c r="M80" s="137">
        <f t="shared" si="4"/>
        <v>0.72117385874843898</v>
      </c>
      <c r="N80" s="58">
        <f t="shared" si="5"/>
        <v>0.91769911504424784</v>
      </c>
      <c r="O80" s="29">
        <v>720440</v>
      </c>
      <c r="P80" s="29">
        <v>88407</v>
      </c>
      <c r="Q80" s="29">
        <v>9950</v>
      </c>
      <c r="R80" s="29">
        <v>0</v>
      </c>
      <c r="S80" s="50">
        <f t="shared" si="6"/>
        <v>1.3811004386208428E-2</v>
      </c>
      <c r="T80" s="50">
        <f t="shared" si="7"/>
        <v>0</v>
      </c>
    </row>
    <row r="81" spans="1:20" s="26" customFormat="1" ht="12.75" customHeight="1" x14ac:dyDescent="0.2">
      <c r="A81" s="61" t="s">
        <v>238</v>
      </c>
      <c r="B81" s="61" t="s">
        <v>17</v>
      </c>
      <c r="C81" s="61" t="s">
        <v>17</v>
      </c>
      <c r="D81" s="61" t="s">
        <v>228</v>
      </c>
      <c r="E81" s="61" t="s">
        <v>7</v>
      </c>
      <c r="F81" s="62" t="s">
        <v>194</v>
      </c>
      <c r="G81" s="29">
        <v>2353</v>
      </c>
      <c r="H81" s="29">
        <v>203</v>
      </c>
      <c r="I81" s="29">
        <v>363668</v>
      </c>
      <c r="J81" s="29">
        <v>31220</v>
      </c>
      <c r="K81" s="29">
        <v>299027</v>
      </c>
      <c r="L81" s="29">
        <v>27678</v>
      </c>
      <c r="M81" s="137">
        <f t="shared" si="4"/>
        <v>0.82225271401388078</v>
      </c>
      <c r="N81" s="58">
        <f t="shared" si="5"/>
        <v>0.88654708520179371</v>
      </c>
      <c r="O81" s="29">
        <v>20186235</v>
      </c>
      <c r="P81" s="29">
        <v>1988250</v>
      </c>
      <c r="Q81" s="29">
        <v>476656</v>
      </c>
      <c r="R81" s="29">
        <v>20405</v>
      </c>
      <c r="S81" s="50">
        <f t="shared" si="6"/>
        <v>2.3612922370120033E-2</v>
      </c>
      <c r="T81" s="50">
        <f t="shared" si="7"/>
        <v>1.0262793914246197E-2</v>
      </c>
    </row>
    <row r="82" spans="1:20" s="26" customFormat="1" ht="12.75" customHeight="1" x14ac:dyDescent="0.2">
      <c r="A82" s="61" t="s">
        <v>238</v>
      </c>
      <c r="B82" s="61" t="s">
        <v>17</v>
      </c>
      <c r="C82" s="61" t="s">
        <v>17</v>
      </c>
      <c r="D82" s="61" t="s">
        <v>227</v>
      </c>
      <c r="E82" s="61" t="s">
        <v>6</v>
      </c>
      <c r="F82" s="62" t="s">
        <v>194</v>
      </c>
      <c r="G82" s="29">
        <v>1041</v>
      </c>
      <c r="H82" s="29">
        <v>91</v>
      </c>
      <c r="I82" s="29">
        <v>162062</v>
      </c>
      <c r="J82" s="29">
        <v>13692</v>
      </c>
      <c r="K82" s="29">
        <v>135270</v>
      </c>
      <c r="L82" s="29">
        <v>12179</v>
      </c>
      <c r="M82" s="137">
        <f t="shared" si="4"/>
        <v>0.8346805543557404</v>
      </c>
      <c r="N82" s="58">
        <f t="shared" si="5"/>
        <v>0.88949751679813027</v>
      </c>
      <c r="O82" s="29">
        <v>8969204</v>
      </c>
      <c r="P82" s="29">
        <v>935029</v>
      </c>
      <c r="Q82" s="29">
        <v>340778</v>
      </c>
      <c r="R82" s="29">
        <v>8038</v>
      </c>
      <c r="S82" s="50">
        <f t="shared" si="6"/>
        <v>3.7994230034237152E-2</v>
      </c>
      <c r="T82" s="50">
        <f t="shared" si="7"/>
        <v>8.59652481366888E-3</v>
      </c>
    </row>
    <row r="83" spans="1:20" s="26" customFormat="1" ht="12.75" customHeight="1" x14ac:dyDescent="0.2">
      <c r="A83" s="61" t="s">
        <v>238</v>
      </c>
      <c r="B83" s="61" t="s">
        <v>17</v>
      </c>
      <c r="C83" s="61" t="s">
        <v>17</v>
      </c>
      <c r="D83" s="61" t="s">
        <v>229</v>
      </c>
      <c r="E83" s="61" t="s">
        <v>8</v>
      </c>
      <c r="F83" s="62" t="s">
        <v>194</v>
      </c>
      <c r="G83" s="29">
        <v>296</v>
      </c>
      <c r="H83" s="29">
        <v>30</v>
      </c>
      <c r="I83" s="29">
        <v>38454</v>
      </c>
      <c r="J83" s="29">
        <v>3748</v>
      </c>
      <c r="K83" s="29">
        <v>32060</v>
      </c>
      <c r="L83" s="29">
        <v>3445</v>
      </c>
      <c r="M83" s="137">
        <f t="shared" si="4"/>
        <v>0.83372340978831849</v>
      </c>
      <c r="N83" s="58">
        <f t="shared" si="5"/>
        <v>0.91915688367129134</v>
      </c>
      <c r="O83" s="29">
        <v>1923200</v>
      </c>
      <c r="P83" s="29">
        <v>305484</v>
      </c>
      <c r="Q83" s="29">
        <v>2141</v>
      </c>
      <c r="R83" s="29">
        <v>341</v>
      </c>
      <c r="S83" s="50">
        <f t="shared" si="6"/>
        <v>1.113248752079867E-3</v>
      </c>
      <c r="T83" s="50">
        <f t="shared" si="7"/>
        <v>1.1162614081261211E-3</v>
      </c>
    </row>
    <row r="84" spans="1:20" s="26" customFormat="1" ht="12.75" customHeight="1" x14ac:dyDescent="0.2">
      <c r="A84" s="61" t="s">
        <v>238</v>
      </c>
      <c r="B84" s="61" t="s">
        <v>17</v>
      </c>
      <c r="C84" s="61" t="s">
        <v>17</v>
      </c>
      <c r="D84" s="61" t="s">
        <v>222</v>
      </c>
      <c r="E84" s="61" t="s">
        <v>1</v>
      </c>
      <c r="F84" s="62" t="s">
        <v>194</v>
      </c>
      <c r="G84" s="29">
        <v>504</v>
      </c>
      <c r="H84" s="29">
        <v>45</v>
      </c>
      <c r="I84" s="29">
        <v>67210</v>
      </c>
      <c r="J84" s="29">
        <v>5902</v>
      </c>
      <c r="K84" s="29">
        <v>54184</v>
      </c>
      <c r="L84" s="29">
        <v>4813</v>
      </c>
      <c r="M84" s="137">
        <f t="shared" si="4"/>
        <v>0.80618955512572532</v>
      </c>
      <c r="N84" s="58">
        <f t="shared" si="5"/>
        <v>0.8154862758386987</v>
      </c>
      <c r="O84" s="29">
        <v>3453337</v>
      </c>
      <c r="P84" s="29">
        <v>459527</v>
      </c>
      <c r="Q84" s="29">
        <v>55561</v>
      </c>
      <c r="R84" s="29">
        <v>2445</v>
      </c>
      <c r="S84" s="50">
        <f t="shared" si="6"/>
        <v>1.6089075581097356E-2</v>
      </c>
      <c r="T84" s="50">
        <f t="shared" si="7"/>
        <v>5.3206884470335799E-3</v>
      </c>
    </row>
    <row r="85" spans="1:20" s="26" customFormat="1" ht="12" x14ac:dyDescent="0.2">
      <c r="A85" s="61" t="s">
        <v>238</v>
      </c>
      <c r="B85" s="61" t="s">
        <v>17</v>
      </c>
      <c r="C85" s="61" t="s">
        <v>17</v>
      </c>
      <c r="D85" s="61" t="s">
        <v>315</v>
      </c>
      <c r="E85" s="61" t="s">
        <v>96</v>
      </c>
      <c r="F85" s="62" t="s">
        <v>194</v>
      </c>
      <c r="G85" s="29">
        <v>77</v>
      </c>
      <c r="H85" s="29">
        <v>14</v>
      </c>
      <c r="I85" s="29">
        <v>9784</v>
      </c>
      <c r="J85" s="29">
        <v>1754</v>
      </c>
      <c r="K85" s="29">
        <v>7751</v>
      </c>
      <c r="L85" s="29">
        <v>1345</v>
      </c>
      <c r="M85" s="137">
        <f t="shared" si="4"/>
        <v>0.79221177432542922</v>
      </c>
      <c r="N85" s="58">
        <f t="shared" si="5"/>
        <v>0.76681870011402509</v>
      </c>
      <c r="O85" s="29">
        <v>521569</v>
      </c>
      <c r="P85" s="29">
        <v>140092</v>
      </c>
      <c r="Q85" s="29">
        <v>0</v>
      </c>
      <c r="R85" s="29">
        <v>0</v>
      </c>
      <c r="S85" s="50">
        <f t="shared" si="6"/>
        <v>0</v>
      </c>
      <c r="T85" s="50">
        <f t="shared" si="7"/>
        <v>0</v>
      </c>
    </row>
    <row r="86" spans="1:20" s="26" customFormat="1" ht="12.75" customHeight="1" x14ac:dyDescent="0.2">
      <c r="A86" s="61" t="s">
        <v>238</v>
      </c>
      <c r="B86" s="61" t="s">
        <v>17</v>
      </c>
      <c r="C86" s="61" t="s">
        <v>17</v>
      </c>
      <c r="D86" s="61" t="s">
        <v>226</v>
      </c>
      <c r="E86" s="61" t="s">
        <v>5</v>
      </c>
      <c r="F86" s="62" t="s">
        <v>194</v>
      </c>
      <c r="G86" s="29">
        <v>1521</v>
      </c>
      <c r="H86" s="29">
        <v>122</v>
      </c>
      <c r="I86" s="29">
        <v>231456</v>
      </c>
      <c r="J86" s="29">
        <v>18204</v>
      </c>
      <c r="K86" s="29">
        <v>169746</v>
      </c>
      <c r="L86" s="29">
        <v>13651</v>
      </c>
      <c r="M86" s="137">
        <f t="shared" si="4"/>
        <v>0.73338345085026957</v>
      </c>
      <c r="N86" s="58">
        <f t="shared" si="5"/>
        <v>0.74989013403647553</v>
      </c>
      <c r="O86" s="29">
        <v>13125606</v>
      </c>
      <c r="P86" s="29">
        <v>1254464</v>
      </c>
      <c r="Q86" s="29">
        <v>202770</v>
      </c>
      <c r="R86" s="29">
        <v>6283</v>
      </c>
      <c r="S86" s="50">
        <f t="shared" si="6"/>
        <v>1.5448429581079913E-2</v>
      </c>
      <c r="T86" s="50">
        <f t="shared" si="7"/>
        <v>5.0085135962450898E-3</v>
      </c>
    </row>
    <row r="87" spans="1:20" s="26" customFormat="1" ht="12.75" customHeight="1" x14ac:dyDescent="0.2">
      <c r="A87" s="61" t="s">
        <v>238</v>
      </c>
      <c r="B87" s="61" t="s">
        <v>17</v>
      </c>
      <c r="C87" s="61" t="s">
        <v>17</v>
      </c>
      <c r="D87" s="61" t="s">
        <v>300</v>
      </c>
      <c r="E87" s="61" t="s">
        <v>79</v>
      </c>
      <c r="F87" s="62" t="s">
        <v>194</v>
      </c>
      <c r="G87" s="29">
        <v>113</v>
      </c>
      <c r="H87" s="29">
        <v>9</v>
      </c>
      <c r="I87" s="29">
        <v>15162</v>
      </c>
      <c r="J87" s="29">
        <v>1152</v>
      </c>
      <c r="K87" s="29">
        <v>10107</v>
      </c>
      <c r="L87" s="29">
        <v>863</v>
      </c>
      <c r="M87" s="137">
        <f t="shared" si="4"/>
        <v>0.66660071230708351</v>
      </c>
      <c r="N87" s="58">
        <f t="shared" si="5"/>
        <v>0.74913194444444442</v>
      </c>
      <c r="O87" s="29">
        <v>847599</v>
      </c>
      <c r="P87" s="29">
        <v>93033</v>
      </c>
      <c r="Q87" s="29">
        <v>60093</v>
      </c>
      <c r="R87" s="29">
        <v>195</v>
      </c>
      <c r="S87" s="50">
        <f t="shared" si="6"/>
        <v>7.089791281018501E-2</v>
      </c>
      <c r="T87" s="50">
        <f t="shared" si="7"/>
        <v>2.096030440811325E-3</v>
      </c>
    </row>
    <row r="88" spans="1:20" s="26" customFormat="1" ht="12.75" customHeight="1" x14ac:dyDescent="0.2">
      <c r="A88" s="61" t="s">
        <v>238</v>
      </c>
      <c r="B88" s="61" t="s">
        <v>17</v>
      </c>
      <c r="C88" s="61" t="s">
        <v>17</v>
      </c>
      <c r="D88" s="61" t="s">
        <v>298</v>
      </c>
      <c r="E88" s="61" t="s">
        <v>77</v>
      </c>
      <c r="F88" s="62" t="s">
        <v>194</v>
      </c>
      <c r="G88" s="29">
        <v>156</v>
      </c>
      <c r="H88" s="29">
        <v>14</v>
      </c>
      <c r="I88" s="29">
        <v>20408</v>
      </c>
      <c r="J88" s="29">
        <v>1786</v>
      </c>
      <c r="K88" s="29">
        <v>13702</v>
      </c>
      <c r="L88" s="29">
        <v>1322</v>
      </c>
      <c r="M88" s="137">
        <f t="shared" si="4"/>
        <v>0.6714033712269698</v>
      </c>
      <c r="N88" s="58">
        <f t="shared" si="5"/>
        <v>0.74020156774916013</v>
      </c>
      <c r="O88" s="29">
        <v>1016106</v>
      </c>
      <c r="P88" s="29">
        <v>144718</v>
      </c>
      <c r="Q88" s="29">
        <v>0</v>
      </c>
      <c r="R88" s="29">
        <v>0</v>
      </c>
      <c r="S88" s="50">
        <f t="shared" si="6"/>
        <v>0</v>
      </c>
      <c r="T88" s="50">
        <f t="shared" si="7"/>
        <v>0</v>
      </c>
    </row>
    <row r="89" spans="1:20" s="26" customFormat="1" ht="12.75" customHeight="1" x14ac:dyDescent="0.2">
      <c r="A89" s="61" t="s">
        <v>238</v>
      </c>
      <c r="B89" s="61" t="s">
        <v>17</v>
      </c>
      <c r="C89" s="61" t="s">
        <v>17</v>
      </c>
      <c r="D89" s="61" t="s">
        <v>337</v>
      </c>
      <c r="E89" s="61" t="s">
        <v>117</v>
      </c>
      <c r="F89" s="62" t="s">
        <v>194</v>
      </c>
      <c r="G89" s="29">
        <v>196</v>
      </c>
      <c r="H89" s="29">
        <v>17</v>
      </c>
      <c r="I89" s="29">
        <v>25386</v>
      </c>
      <c r="J89" s="29">
        <v>2168</v>
      </c>
      <c r="K89" s="29">
        <v>18333</v>
      </c>
      <c r="L89" s="29">
        <v>1763</v>
      </c>
      <c r="M89" s="137">
        <f t="shared" si="4"/>
        <v>0.72216969983455448</v>
      </c>
      <c r="N89" s="58">
        <f t="shared" si="5"/>
        <v>0.81319188191881919</v>
      </c>
      <c r="O89" s="29">
        <v>1254810</v>
      </c>
      <c r="P89" s="29">
        <v>175729</v>
      </c>
      <c r="Q89" s="29">
        <v>0</v>
      </c>
      <c r="R89" s="29">
        <v>0</v>
      </c>
      <c r="S89" s="50">
        <f t="shared" si="6"/>
        <v>0</v>
      </c>
      <c r="T89" s="50">
        <f t="shared" si="7"/>
        <v>0</v>
      </c>
    </row>
    <row r="90" spans="1:20" s="26" customFormat="1" ht="12.75" customHeight="1" x14ac:dyDescent="0.2">
      <c r="A90" s="61" t="s">
        <v>238</v>
      </c>
      <c r="B90" s="61" t="s">
        <v>17</v>
      </c>
      <c r="C90" s="61" t="s">
        <v>17</v>
      </c>
      <c r="D90" s="61" t="s">
        <v>290</v>
      </c>
      <c r="E90" s="61" t="s">
        <v>70</v>
      </c>
      <c r="F90" s="62" t="s">
        <v>194</v>
      </c>
      <c r="G90" s="29">
        <v>3</v>
      </c>
      <c r="H90" s="63"/>
      <c r="I90" s="29">
        <v>0</v>
      </c>
      <c r="J90" s="63"/>
      <c r="K90" s="29">
        <v>0</v>
      </c>
      <c r="L90" s="63"/>
      <c r="M90" s="137" t="e">
        <f t="shared" si="4"/>
        <v>#DIV/0!</v>
      </c>
      <c r="N90" s="58" t="e">
        <f t="shared" si="5"/>
        <v>#DIV/0!</v>
      </c>
      <c r="O90" s="29">
        <v>72000</v>
      </c>
      <c r="P90" s="63"/>
      <c r="Q90" s="29">
        <v>60733</v>
      </c>
      <c r="R90" s="63"/>
      <c r="S90" s="50">
        <f t="shared" si="6"/>
        <v>0.8435138888888889</v>
      </c>
      <c r="T90" s="50" t="e">
        <f t="shared" si="7"/>
        <v>#DIV/0!</v>
      </c>
    </row>
    <row r="91" spans="1:20" s="26" customFormat="1" ht="12.75" customHeight="1" x14ac:dyDescent="0.2">
      <c r="A91" s="61" t="s">
        <v>242</v>
      </c>
      <c r="B91" s="61" t="s">
        <v>21</v>
      </c>
      <c r="C91" s="61" t="s">
        <v>216</v>
      </c>
      <c r="D91" s="61" t="s">
        <v>224</v>
      </c>
      <c r="E91" s="61" t="s">
        <v>3</v>
      </c>
      <c r="F91" s="62" t="s">
        <v>194</v>
      </c>
      <c r="G91" s="29">
        <v>347</v>
      </c>
      <c r="H91" s="29">
        <v>31</v>
      </c>
      <c r="I91" s="29">
        <v>96813</v>
      </c>
      <c r="J91" s="29">
        <v>8649</v>
      </c>
      <c r="K91" s="29">
        <v>82633</v>
      </c>
      <c r="L91" s="29">
        <v>7520</v>
      </c>
      <c r="M91" s="137">
        <f t="shared" si="4"/>
        <v>0.85353206697447659</v>
      </c>
      <c r="N91" s="58">
        <f t="shared" si="5"/>
        <v>0.8694646779974563</v>
      </c>
      <c r="O91" s="29">
        <v>8383000</v>
      </c>
      <c r="P91" s="29">
        <v>775000</v>
      </c>
      <c r="Q91" s="29">
        <v>3312592</v>
      </c>
      <c r="R91" s="29">
        <v>277842</v>
      </c>
      <c r="S91" s="50">
        <f t="shared" si="6"/>
        <v>0.39515591077180007</v>
      </c>
      <c r="T91" s="50">
        <f t="shared" si="7"/>
        <v>0.3585058064516129</v>
      </c>
    </row>
    <row r="92" spans="1:20" s="26" customFormat="1" ht="12.75" customHeight="1" x14ac:dyDescent="0.2">
      <c r="A92" s="61" t="s">
        <v>243</v>
      </c>
      <c r="B92" s="61" t="s">
        <v>22</v>
      </c>
      <c r="C92" s="61" t="s">
        <v>23</v>
      </c>
      <c r="D92" s="61" t="s">
        <v>224</v>
      </c>
      <c r="E92" s="61" t="s">
        <v>3</v>
      </c>
      <c r="F92" s="62" t="s">
        <v>194</v>
      </c>
      <c r="G92" s="29">
        <v>2057</v>
      </c>
      <c r="H92" s="29">
        <v>194</v>
      </c>
      <c r="I92" s="29">
        <v>358728</v>
      </c>
      <c r="J92" s="29">
        <v>33766</v>
      </c>
      <c r="K92" s="29">
        <v>236792</v>
      </c>
      <c r="L92" s="29">
        <v>24020</v>
      </c>
      <c r="M92" s="137">
        <f t="shared" si="4"/>
        <v>0.66008786601547687</v>
      </c>
      <c r="N92" s="58">
        <f t="shared" si="5"/>
        <v>0.71136646330628439</v>
      </c>
      <c r="O92" s="29">
        <v>8708807</v>
      </c>
      <c r="P92" s="29">
        <v>751851</v>
      </c>
      <c r="Q92" s="29">
        <v>4942</v>
      </c>
      <c r="R92" s="29">
        <v>219</v>
      </c>
      <c r="S92" s="50">
        <f t="shared" si="6"/>
        <v>5.6747152623774994E-4</v>
      </c>
      <c r="T92" s="50">
        <f t="shared" si="7"/>
        <v>2.9128111820028171E-4</v>
      </c>
    </row>
    <row r="93" spans="1:20" s="26" customFormat="1" ht="12.75" customHeight="1" x14ac:dyDescent="0.2">
      <c r="A93" s="61" t="s">
        <v>243</v>
      </c>
      <c r="B93" s="61" t="s">
        <v>22</v>
      </c>
      <c r="C93" s="61" t="s">
        <v>23</v>
      </c>
      <c r="D93" s="61" t="s">
        <v>228</v>
      </c>
      <c r="E93" s="61" t="s">
        <v>7</v>
      </c>
      <c r="F93" s="62" t="s">
        <v>194</v>
      </c>
      <c r="G93" s="29">
        <v>888</v>
      </c>
      <c r="H93" s="29">
        <v>84</v>
      </c>
      <c r="I93" s="29">
        <v>159994</v>
      </c>
      <c r="J93" s="29">
        <v>15512</v>
      </c>
      <c r="K93" s="29">
        <v>105995</v>
      </c>
      <c r="L93" s="29">
        <v>11479</v>
      </c>
      <c r="M93" s="137">
        <f t="shared" si="4"/>
        <v>0.66249359350975656</v>
      </c>
      <c r="N93" s="58">
        <f t="shared" si="5"/>
        <v>0.74000773594636415</v>
      </c>
      <c r="O93" s="29">
        <v>2606229</v>
      </c>
      <c r="P93" s="29">
        <v>234047</v>
      </c>
      <c r="Q93" s="29">
        <v>0</v>
      </c>
      <c r="R93" s="29">
        <v>34</v>
      </c>
      <c r="S93" s="50">
        <f t="shared" si="6"/>
        <v>0</v>
      </c>
      <c r="T93" s="50">
        <f t="shared" si="7"/>
        <v>1.4526996714335155E-4</v>
      </c>
    </row>
    <row r="94" spans="1:20" s="26" customFormat="1" ht="12.75" customHeight="1" x14ac:dyDescent="0.2">
      <c r="A94" s="61" t="s">
        <v>243</v>
      </c>
      <c r="B94" s="61" t="s">
        <v>22</v>
      </c>
      <c r="C94" s="61" t="s">
        <v>23</v>
      </c>
      <c r="D94" s="61" t="s">
        <v>226</v>
      </c>
      <c r="E94" s="61" t="s">
        <v>5</v>
      </c>
      <c r="F94" s="62" t="s">
        <v>194</v>
      </c>
      <c r="G94" s="29">
        <v>215</v>
      </c>
      <c r="H94" s="29">
        <v>13</v>
      </c>
      <c r="I94" s="29">
        <v>40104</v>
      </c>
      <c r="J94" s="29">
        <v>2418</v>
      </c>
      <c r="K94" s="29">
        <v>20551</v>
      </c>
      <c r="L94" s="29">
        <v>1460</v>
      </c>
      <c r="M94" s="137">
        <f t="shared" si="4"/>
        <v>0.51244264911230797</v>
      </c>
      <c r="N94" s="58">
        <f t="shared" si="5"/>
        <v>0.60380479735318449</v>
      </c>
      <c r="O94" s="29">
        <v>1118600</v>
      </c>
      <c r="P94" s="29">
        <v>102200</v>
      </c>
      <c r="Q94" s="29">
        <v>0</v>
      </c>
      <c r="R94" s="29">
        <v>0</v>
      </c>
      <c r="S94" s="50">
        <f t="shared" si="6"/>
        <v>0</v>
      </c>
      <c r="T94" s="50">
        <f t="shared" si="7"/>
        <v>0</v>
      </c>
    </row>
    <row r="95" spans="1:20" s="26" customFormat="1" ht="12.75" customHeight="1" x14ac:dyDescent="0.2">
      <c r="A95" s="61" t="s">
        <v>243</v>
      </c>
      <c r="B95" s="61" t="s">
        <v>22</v>
      </c>
      <c r="C95" s="61" t="s">
        <v>23</v>
      </c>
      <c r="D95" s="61" t="s">
        <v>227</v>
      </c>
      <c r="E95" s="61" t="s">
        <v>6</v>
      </c>
      <c r="F95" s="62" t="s">
        <v>194</v>
      </c>
      <c r="G95" s="29">
        <v>1</v>
      </c>
      <c r="H95" s="63"/>
      <c r="I95" s="29">
        <v>186</v>
      </c>
      <c r="J95" s="63"/>
      <c r="K95" s="29">
        <v>67</v>
      </c>
      <c r="L95" s="63"/>
      <c r="M95" s="137">
        <f t="shared" si="4"/>
        <v>0.36021505376344087</v>
      </c>
      <c r="N95" s="58" t="e">
        <f t="shared" si="5"/>
        <v>#DIV/0!</v>
      </c>
      <c r="O95" s="29">
        <v>4223</v>
      </c>
      <c r="P95" s="63"/>
      <c r="Q95" s="29">
        <v>0</v>
      </c>
      <c r="R95" s="63"/>
      <c r="S95" s="50">
        <f t="shared" si="6"/>
        <v>0</v>
      </c>
      <c r="T95" s="50" t="e">
        <f t="shared" si="7"/>
        <v>#DIV/0!</v>
      </c>
    </row>
    <row r="96" spans="1:20" s="26" customFormat="1" ht="12.75" customHeight="1" x14ac:dyDescent="0.2">
      <c r="A96" s="61" t="s">
        <v>236</v>
      </c>
      <c r="B96" s="61" t="s">
        <v>15</v>
      </c>
      <c r="C96" s="61" t="s">
        <v>203</v>
      </c>
      <c r="D96" s="61" t="s">
        <v>224</v>
      </c>
      <c r="E96" s="61" t="s">
        <v>3</v>
      </c>
      <c r="F96" s="62" t="s">
        <v>194</v>
      </c>
      <c r="G96" s="29">
        <v>978</v>
      </c>
      <c r="H96" s="29">
        <v>124</v>
      </c>
      <c r="I96" s="29">
        <v>158438</v>
      </c>
      <c r="J96" s="29">
        <v>19680</v>
      </c>
      <c r="K96" s="29">
        <v>119506</v>
      </c>
      <c r="L96" s="29">
        <v>14097</v>
      </c>
      <c r="M96" s="137">
        <f t="shared" si="4"/>
        <v>0.75427612062762717</v>
      </c>
      <c r="N96" s="58">
        <f t="shared" si="5"/>
        <v>0.7163109756097561</v>
      </c>
      <c r="O96" s="29">
        <v>3718190</v>
      </c>
      <c r="P96" s="29">
        <v>511269</v>
      </c>
      <c r="Q96" s="29">
        <v>107442</v>
      </c>
      <c r="R96" s="29">
        <v>24945</v>
      </c>
      <c r="S96" s="50">
        <f t="shared" si="6"/>
        <v>2.8896317832063451E-2</v>
      </c>
      <c r="T96" s="50">
        <f t="shared" si="7"/>
        <v>4.8790362803142771E-2</v>
      </c>
    </row>
    <row r="97" spans="1:20" s="26" customFormat="1" ht="12.75" customHeight="1" x14ac:dyDescent="0.2">
      <c r="A97" s="61" t="s">
        <v>236</v>
      </c>
      <c r="B97" s="61" t="s">
        <v>15</v>
      </c>
      <c r="C97" s="61" t="s">
        <v>203</v>
      </c>
      <c r="D97" s="61" t="s">
        <v>228</v>
      </c>
      <c r="E97" s="61" t="s">
        <v>7</v>
      </c>
      <c r="F97" s="62" t="s">
        <v>194</v>
      </c>
      <c r="G97" s="29">
        <v>116</v>
      </c>
      <c r="H97" s="29">
        <v>10</v>
      </c>
      <c r="I97" s="29">
        <v>16848</v>
      </c>
      <c r="J97" s="29">
        <v>1680</v>
      </c>
      <c r="K97" s="29">
        <v>12490</v>
      </c>
      <c r="L97" s="29">
        <v>1261</v>
      </c>
      <c r="M97" s="137">
        <f t="shared" si="4"/>
        <v>0.74133428300094972</v>
      </c>
      <c r="N97" s="58">
        <f t="shared" si="5"/>
        <v>0.75059523809523809</v>
      </c>
      <c r="O97" s="29">
        <v>522015</v>
      </c>
      <c r="P97" s="29">
        <v>32237</v>
      </c>
      <c r="Q97" s="29">
        <v>35608</v>
      </c>
      <c r="R97" s="29">
        <v>533</v>
      </c>
      <c r="S97" s="50">
        <f t="shared" si="6"/>
        <v>6.8212599254810685E-2</v>
      </c>
      <c r="T97" s="50">
        <f t="shared" si="7"/>
        <v>1.653379656915966E-2</v>
      </c>
    </row>
    <row r="98" spans="1:20" s="26" customFormat="1" ht="12.75" customHeight="1" x14ac:dyDescent="0.2">
      <c r="A98" s="61" t="s">
        <v>236</v>
      </c>
      <c r="B98" s="61" t="s">
        <v>15</v>
      </c>
      <c r="C98" s="61" t="s">
        <v>203</v>
      </c>
      <c r="D98" s="61" t="s">
        <v>227</v>
      </c>
      <c r="E98" s="61" t="s">
        <v>6</v>
      </c>
      <c r="F98" s="62" t="s">
        <v>194</v>
      </c>
      <c r="G98" s="29">
        <v>148</v>
      </c>
      <c r="H98" s="29">
        <v>12</v>
      </c>
      <c r="I98" s="29">
        <v>21840</v>
      </c>
      <c r="J98" s="29">
        <v>1890</v>
      </c>
      <c r="K98" s="29">
        <v>16505</v>
      </c>
      <c r="L98" s="29">
        <v>1246</v>
      </c>
      <c r="M98" s="137">
        <f t="shared" si="4"/>
        <v>0.7557234432234432</v>
      </c>
      <c r="N98" s="58">
        <f t="shared" si="5"/>
        <v>0.65925925925925921</v>
      </c>
      <c r="O98" s="29">
        <v>528399</v>
      </c>
      <c r="P98" s="29">
        <v>44678</v>
      </c>
      <c r="Q98" s="29">
        <v>292</v>
      </c>
      <c r="R98" s="29">
        <v>0</v>
      </c>
      <c r="S98" s="50">
        <f t="shared" si="6"/>
        <v>5.5261270365765261E-4</v>
      </c>
      <c r="T98" s="50">
        <f t="shared" si="7"/>
        <v>0</v>
      </c>
    </row>
    <row r="99" spans="1:20" s="26" customFormat="1" ht="12.75" customHeight="1" x14ac:dyDescent="0.2">
      <c r="A99" s="61" t="s">
        <v>255</v>
      </c>
      <c r="B99" s="61" t="s">
        <v>35</v>
      </c>
      <c r="C99" s="61" t="s">
        <v>200</v>
      </c>
      <c r="D99" s="61" t="s">
        <v>224</v>
      </c>
      <c r="E99" s="61" t="s">
        <v>3</v>
      </c>
      <c r="F99" s="62" t="s">
        <v>194</v>
      </c>
      <c r="G99" s="29">
        <v>1196</v>
      </c>
      <c r="H99" s="29">
        <v>98</v>
      </c>
      <c r="I99" s="29">
        <v>195193</v>
      </c>
      <c r="J99" s="29">
        <v>16824</v>
      </c>
      <c r="K99" s="29">
        <v>160412</v>
      </c>
      <c r="L99" s="29">
        <v>13817</v>
      </c>
      <c r="M99" s="137">
        <f t="shared" si="4"/>
        <v>0.82181225761169718</v>
      </c>
      <c r="N99" s="58">
        <f t="shared" si="5"/>
        <v>0.82126723728007611</v>
      </c>
      <c r="O99" s="29">
        <v>4351419</v>
      </c>
      <c r="P99" s="29">
        <v>307700</v>
      </c>
      <c r="Q99" s="29">
        <v>906199</v>
      </c>
      <c r="R99" s="29">
        <v>56330</v>
      </c>
      <c r="S99" s="50">
        <f t="shared" si="6"/>
        <v>0.20825367541025122</v>
      </c>
      <c r="T99" s="50">
        <f t="shared" si="7"/>
        <v>0.18306792330191746</v>
      </c>
    </row>
    <row r="100" spans="1:20" s="26" customFormat="1" ht="12.75" customHeight="1" x14ac:dyDescent="0.2">
      <c r="A100" s="61" t="s">
        <v>255</v>
      </c>
      <c r="B100" s="61" t="s">
        <v>35</v>
      </c>
      <c r="C100" s="61" t="s">
        <v>200</v>
      </c>
      <c r="D100" s="61" t="s">
        <v>228</v>
      </c>
      <c r="E100" s="61" t="s">
        <v>7</v>
      </c>
      <c r="F100" s="62" t="s">
        <v>194</v>
      </c>
      <c r="G100" s="29">
        <v>1</v>
      </c>
      <c r="H100" s="63"/>
      <c r="I100" s="29">
        <v>150</v>
      </c>
      <c r="J100" s="63"/>
      <c r="K100" s="29">
        <v>149</v>
      </c>
      <c r="L100" s="63"/>
      <c r="M100" s="137">
        <f t="shared" si="4"/>
        <v>0.99333333333333329</v>
      </c>
      <c r="N100" s="58" t="e">
        <f t="shared" si="5"/>
        <v>#DIV/0!</v>
      </c>
      <c r="O100" s="29">
        <v>2021</v>
      </c>
      <c r="P100" s="63"/>
      <c r="Q100" s="29">
        <v>195</v>
      </c>
      <c r="R100" s="63"/>
      <c r="S100" s="50">
        <f t="shared" si="6"/>
        <v>9.6486887679366654E-2</v>
      </c>
      <c r="T100" s="50" t="e">
        <f t="shared" si="7"/>
        <v>#DIV/0!</v>
      </c>
    </row>
    <row r="101" spans="1:20" s="26" customFormat="1" ht="12.75" customHeight="1" x14ac:dyDescent="0.2">
      <c r="A101" s="61" t="s">
        <v>255</v>
      </c>
      <c r="B101" s="61" t="s">
        <v>35</v>
      </c>
      <c r="C101" s="61" t="s">
        <v>200</v>
      </c>
      <c r="D101" s="61" t="s">
        <v>226</v>
      </c>
      <c r="E101" s="61" t="s">
        <v>5</v>
      </c>
      <c r="F101" s="62" t="s">
        <v>194</v>
      </c>
      <c r="G101" s="29">
        <v>1</v>
      </c>
      <c r="H101" s="63"/>
      <c r="I101" s="29">
        <v>180</v>
      </c>
      <c r="J101" s="63"/>
      <c r="K101" s="29">
        <v>172</v>
      </c>
      <c r="L101" s="63"/>
      <c r="M101" s="137">
        <f t="shared" si="4"/>
        <v>0.9555555555555556</v>
      </c>
      <c r="N101" s="58" t="e">
        <f t="shared" si="5"/>
        <v>#DIV/0!</v>
      </c>
      <c r="O101" s="29">
        <v>2699</v>
      </c>
      <c r="P101" s="63"/>
      <c r="Q101" s="29">
        <v>759</v>
      </c>
      <c r="R101" s="63"/>
      <c r="S101" s="50">
        <f t="shared" si="6"/>
        <v>0.2812152649129307</v>
      </c>
      <c r="T101" s="50" t="e">
        <f t="shared" si="7"/>
        <v>#DIV/0!</v>
      </c>
    </row>
    <row r="102" spans="1:20" s="26" customFormat="1" ht="12.75" customHeight="1" x14ac:dyDescent="0.2">
      <c r="A102" s="61" t="s">
        <v>262</v>
      </c>
      <c r="B102" s="61" t="s">
        <v>42</v>
      </c>
      <c r="C102" s="61" t="s">
        <v>199</v>
      </c>
      <c r="D102" s="61" t="s">
        <v>227</v>
      </c>
      <c r="E102" s="61" t="s">
        <v>6</v>
      </c>
      <c r="F102" s="62" t="s">
        <v>194</v>
      </c>
      <c r="G102" s="29">
        <v>53</v>
      </c>
      <c r="H102" s="29">
        <v>8</v>
      </c>
      <c r="I102" s="29">
        <v>9461</v>
      </c>
      <c r="J102" s="29">
        <v>1197</v>
      </c>
      <c r="K102" s="29">
        <v>5701</v>
      </c>
      <c r="L102" s="29">
        <v>835</v>
      </c>
      <c r="M102" s="137">
        <f t="shared" si="4"/>
        <v>0.60257900856146285</v>
      </c>
      <c r="N102" s="58">
        <f t="shared" si="5"/>
        <v>0.69757727652464496</v>
      </c>
      <c r="O102" s="29">
        <v>0</v>
      </c>
      <c r="P102" s="29">
        <v>0</v>
      </c>
      <c r="Q102" s="29">
        <v>0</v>
      </c>
      <c r="R102" s="29">
        <v>0</v>
      </c>
      <c r="S102" s="50" t="e">
        <f t="shared" si="6"/>
        <v>#DIV/0!</v>
      </c>
      <c r="T102" s="50" t="e">
        <f t="shared" si="7"/>
        <v>#DIV/0!</v>
      </c>
    </row>
    <row r="103" spans="1:20" s="26" customFormat="1" ht="12.75" customHeight="1" x14ac:dyDescent="0.2">
      <c r="A103" s="61" t="s">
        <v>262</v>
      </c>
      <c r="B103" s="61" t="s">
        <v>42</v>
      </c>
      <c r="C103" s="61" t="s">
        <v>199</v>
      </c>
      <c r="D103" s="61" t="s">
        <v>226</v>
      </c>
      <c r="E103" s="61" t="s">
        <v>5</v>
      </c>
      <c r="F103" s="62" t="s">
        <v>194</v>
      </c>
      <c r="G103" s="29">
        <v>65</v>
      </c>
      <c r="H103" s="63"/>
      <c r="I103" s="29">
        <v>9786</v>
      </c>
      <c r="J103" s="63"/>
      <c r="K103" s="29">
        <v>5846</v>
      </c>
      <c r="L103" s="63"/>
      <c r="M103" s="137">
        <f t="shared" si="4"/>
        <v>0.59738401798487639</v>
      </c>
      <c r="N103" s="58" t="e">
        <f t="shared" si="5"/>
        <v>#DIV/0!</v>
      </c>
      <c r="O103" s="29">
        <v>235825</v>
      </c>
      <c r="P103" s="63"/>
      <c r="Q103" s="29">
        <v>456</v>
      </c>
      <c r="R103" s="63"/>
      <c r="S103" s="50">
        <f t="shared" si="6"/>
        <v>1.9336372309975618E-3</v>
      </c>
      <c r="T103" s="50" t="e">
        <f t="shared" si="7"/>
        <v>#DIV/0!</v>
      </c>
    </row>
    <row r="104" spans="1:20" s="26" customFormat="1" ht="12.75" customHeight="1" x14ac:dyDescent="0.2">
      <c r="A104" s="61" t="s">
        <v>262</v>
      </c>
      <c r="B104" s="61" t="s">
        <v>42</v>
      </c>
      <c r="C104" s="61" t="s">
        <v>199</v>
      </c>
      <c r="D104" s="61" t="s">
        <v>228</v>
      </c>
      <c r="E104" s="61" t="s">
        <v>7</v>
      </c>
      <c r="F104" s="62" t="s">
        <v>194</v>
      </c>
      <c r="G104" s="29">
        <v>474</v>
      </c>
      <c r="H104" s="29">
        <v>48</v>
      </c>
      <c r="I104" s="29">
        <v>73479</v>
      </c>
      <c r="J104" s="29">
        <v>7635</v>
      </c>
      <c r="K104" s="29">
        <v>58747</v>
      </c>
      <c r="L104" s="29">
        <v>5993</v>
      </c>
      <c r="M104" s="137">
        <f t="shared" si="4"/>
        <v>0.79950734223383557</v>
      </c>
      <c r="N104" s="58">
        <f t="shared" si="5"/>
        <v>0.78493778650949575</v>
      </c>
      <c r="O104" s="29">
        <v>243936</v>
      </c>
      <c r="P104" s="29">
        <v>18051</v>
      </c>
      <c r="Q104" s="29">
        <v>0</v>
      </c>
      <c r="R104" s="29">
        <v>0</v>
      </c>
      <c r="S104" s="50">
        <f t="shared" si="6"/>
        <v>0</v>
      </c>
      <c r="T104" s="50">
        <f t="shared" si="7"/>
        <v>0</v>
      </c>
    </row>
    <row r="105" spans="1:20" s="26" customFormat="1" ht="12.75" customHeight="1" x14ac:dyDescent="0.2">
      <c r="A105" s="61" t="s">
        <v>262</v>
      </c>
      <c r="B105" s="61" t="s">
        <v>42</v>
      </c>
      <c r="C105" s="61" t="s">
        <v>199</v>
      </c>
      <c r="D105" s="61" t="s">
        <v>224</v>
      </c>
      <c r="E105" s="61" t="s">
        <v>3</v>
      </c>
      <c r="F105" s="62" t="s">
        <v>194</v>
      </c>
      <c r="G105" s="29">
        <v>713</v>
      </c>
      <c r="H105" s="29">
        <v>62</v>
      </c>
      <c r="I105" s="29">
        <v>119771</v>
      </c>
      <c r="J105" s="29">
        <v>10862</v>
      </c>
      <c r="K105" s="29">
        <v>99257</v>
      </c>
      <c r="L105" s="29">
        <v>9769</v>
      </c>
      <c r="M105" s="137">
        <f t="shared" si="4"/>
        <v>0.82872314667156488</v>
      </c>
      <c r="N105" s="58">
        <f t="shared" si="5"/>
        <v>0.89937396427913829</v>
      </c>
      <c r="O105" s="29">
        <v>609540</v>
      </c>
      <c r="P105" s="29">
        <v>23808</v>
      </c>
      <c r="Q105" s="29">
        <v>535</v>
      </c>
      <c r="R105" s="29">
        <v>0</v>
      </c>
      <c r="S105" s="50">
        <f t="shared" si="6"/>
        <v>8.7771106079994753E-4</v>
      </c>
      <c r="T105" s="50">
        <f t="shared" si="7"/>
        <v>0</v>
      </c>
    </row>
    <row r="106" spans="1:20" s="26" customFormat="1" ht="12.75" customHeight="1" x14ac:dyDescent="0.2">
      <c r="A106" s="61" t="s">
        <v>258</v>
      </c>
      <c r="B106" s="61" t="s">
        <v>38</v>
      </c>
      <c r="C106" s="61" t="s">
        <v>199</v>
      </c>
      <c r="D106" s="61" t="s">
        <v>226</v>
      </c>
      <c r="E106" s="61" t="s">
        <v>5</v>
      </c>
      <c r="F106" s="62" t="s">
        <v>194</v>
      </c>
      <c r="G106" s="29">
        <v>364</v>
      </c>
      <c r="H106" s="29">
        <v>11</v>
      </c>
      <c r="I106" s="29">
        <v>61496</v>
      </c>
      <c r="J106" s="29">
        <v>1980</v>
      </c>
      <c r="K106" s="29">
        <v>40431</v>
      </c>
      <c r="L106" s="29">
        <v>1147</v>
      </c>
      <c r="M106" s="137">
        <f t="shared" si="4"/>
        <v>0.65745739560296601</v>
      </c>
      <c r="N106" s="58">
        <f t="shared" si="5"/>
        <v>0.5792929292929293</v>
      </c>
      <c r="O106" s="29">
        <v>1663236</v>
      </c>
      <c r="P106" s="29">
        <v>28033</v>
      </c>
      <c r="Q106" s="29">
        <v>4011</v>
      </c>
      <c r="R106" s="29">
        <v>61</v>
      </c>
      <c r="S106" s="50">
        <f t="shared" si="6"/>
        <v>2.4115639632619782E-3</v>
      </c>
      <c r="T106" s="50">
        <f t="shared" si="7"/>
        <v>2.1760068490707381E-3</v>
      </c>
    </row>
    <row r="107" spans="1:20" s="26" customFormat="1" ht="12.75" customHeight="1" x14ac:dyDescent="0.2">
      <c r="A107" s="61" t="s">
        <v>258</v>
      </c>
      <c r="B107" s="61" t="s">
        <v>38</v>
      </c>
      <c r="C107" s="61" t="s">
        <v>199</v>
      </c>
      <c r="D107" s="61" t="s">
        <v>229</v>
      </c>
      <c r="E107" s="61" t="s">
        <v>8</v>
      </c>
      <c r="F107" s="62" t="s">
        <v>194</v>
      </c>
      <c r="G107" s="29">
        <v>7</v>
      </c>
      <c r="H107" s="29">
        <v>7</v>
      </c>
      <c r="I107" s="29">
        <v>900</v>
      </c>
      <c r="J107" s="29">
        <v>840</v>
      </c>
      <c r="K107" s="29">
        <v>780</v>
      </c>
      <c r="L107" s="29">
        <v>660</v>
      </c>
      <c r="M107" s="137">
        <f t="shared" si="4"/>
        <v>0.8666666666666667</v>
      </c>
      <c r="N107" s="58">
        <f t="shared" si="5"/>
        <v>0.7857142857142857</v>
      </c>
      <c r="O107" s="29">
        <v>3571</v>
      </c>
      <c r="P107" s="29">
        <v>6636</v>
      </c>
      <c r="Q107" s="29">
        <v>0</v>
      </c>
      <c r="R107" s="29">
        <v>0</v>
      </c>
      <c r="S107" s="50">
        <f t="shared" si="6"/>
        <v>0</v>
      </c>
      <c r="T107" s="50">
        <f t="shared" si="7"/>
        <v>0</v>
      </c>
    </row>
    <row r="108" spans="1:20" s="26" customFormat="1" ht="12.75" customHeight="1" x14ac:dyDescent="0.2">
      <c r="A108" s="61" t="s">
        <v>258</v>
      </c>
      <c r="B108" s="61" t="s">
        <v>38</v>
      </c>
      <c r="C108" s="61" t="s">
        <v>199</v>
      </c>
      <c r="D108" s="61" t="s">
        <v>224</v>
      </c>
      <c r="E108" s="61" t="s">
        <v>3</v>
      </c>
      <c r="F108" s="62" t="s">
        <v>194</v>
      </c>
      <c r="G108" s="29">
        <v>1701</v>
      </c>
      <c r="H108" s="29">
        <v>125</v>
      </c>
      <c r="I108" s="29">
        <v>267950</v>
      </c>
      <c r="J108" s="29">
        <v>23506</v>
      </c>
      <c r="K108" s="29">
        <v>217921</v>
      </c>
      <c r="L108" s="29">
        <v>17444</v>
      </c>
      <c r="M108" s="137">
        <f t="shared" si="4"/>
        <v>0.81328979287180447</v>
      </c>
      <c r="N108" s="58">
        <f t="shared" si="5"/>
        <v>0.74210839785586658</v>
      </c>
      <c r="O108" s="29">
        <v>8685564</v>
      </c>
      <c r="P108" s="29">
        <v>731037</v>
      </c>
      <c r="Q108" s="29">
        <v>332255</v>
      </c>
      <c r="R108" s="29">
        <v>18887</v>
      </c>
      <c r="S108" s="50">
        <f t="shared" si="6"/>
        <v>3.8253704652916033E-2</v>
      </c>
      <c r="T108" s="50">
        <f t="shared" si="7"/>
        <v>2.5835901602791651E-2</v>
      </c>
    </row>
    <row r="109" spans="1:20" s="26" customFormat="1" ht="12.75" customHeight="1" x14ac:dyDescent="0.2">
      <c r="A109" s="61" t="s">
        <v>258</v>
      </c>
      <c r="B109" s="61" t="s">
        <v>38</v>
      </c>
      <c r="C109" s="61" t="s">
        <v>199</v>
      </c>
      <c r="D109" s="61" t="s">
        <v>227</v>
      </c>
      <c r="E109" s="61" t="s">
        <v>6</v>
      </c>
      <c r="F109" s="62" t="s">
        <v>194</v>
      </c>
      <c r="G109" s="29">
        <v>384</v>
      </c>
      <c r="H109" s="29">
        <v>47</v>
      </c>
      <c r="I109" s="29">
        <v>61550</v>
      </c>
      <c r="J109" s="29">
        <v>7902</v>
      </c>
      <c r="K109" s="29">
        <v>50829</v>
      </c>
      <c r="L109" s="29">
        <v>6004</v>
      </c>
      <c r="M109" s="137">
        <f t="shared" si="4"/>
        <v>0.82581640942323309</v>
      </c>
      <c r="N109" s="58">
        <f t="shared" si="5"/>
        <v>0.75980764363452291</v>
      </c>
      <c r="O109" s="29">
        <v>328472</v>
      </c>
      <c r="P109" s="29">
        <v>60993</v>
      </c>
      <c r="Q109" s="29">
        <v>513</v>
      </c>
      <c r="R109" s="29">
        <v>114</v>
      </c>
      <c r="S109" s="50">
        <f t="shared" si="6"/>
        <v>1.5617769551133733E-3</v>
      </c>
      <c r="T109" s="50">
        <f t="shared" si="7"/>
        <v>1.8690669421081107E-3</v>
      </c>
    </row>
    <row r="110" spans="1:20" s="26" customFormat="1" ht="12.75" customHeight="1" x14ac:dyDescent="0.2">
      <c r="A110" s="61" t="s">
        <v>258</v>
      </c>
      <c r="B110" s="61" t="s">
        <v>38</v>
      </c>
      <c r="C110" s="61" t="s">
        <v>199</v>
      </c>
      <c r="D110" s="61" t="s">
        <v>228</v>
      </c>
      <c r="E110" s="61" t="s">
        <v>7</v>
      </c>
      <c r="F110" s="62" t="s">
        <v>194</v>
      </c>
      <c r="G110" s="29">
        <v>540</v>
      </c>
      <c r="H110" s="29">
        <v>31</v>
      </c>
      <c r="I110" s="29">
        <v>89720</v>
      </c>
      <c r="J110" s="29">
        <v>5580</v>
      </c>
      <c r="K110" s="29">
        <v>70446</v>
      </c>
      <c r="L110" s="29">
        <v>3857</v>
      </c>
      <c r="M110" s="137">
        <f t="shared" si="4"/>
        <v>0.78517610343290234</v>
      </c>
      <c r="N110" s="58">
        <f t="shared" si="5"/>
        <v>0.69121863799283156</v>
      </c>
      <c r="O110" s="29">
        <v>1960905</v>
      </c>
      <c r="P110" s="29">
        <v>67810</v>
      </c>
      <c r="Q110" s="29">
        <v>21442</v>
      </c>
      <c r="R110" s="29">
        <v>464</v>
      </c>
      <c r="S110" s="50">
        <f t="shared" si="6"/>
        <v>1.0934746966324222E-2</v>
      </c>
      <c r="T110" s="50">
        <f t="shared" si="7"/>
        <v>6.8426485769060609E-3</v>
      </c>
    </row>
    <row r="111" spans="1:20" s="26" customFormat="1" ht="12.75" customHeight="1" x14ac:dyDescent="0.2">
      <c r="A111" s="61" t="s">
        <v>223</v>
      </c>
      <c r="B111" s="61" t="s">
        <v>2</v>
      </c>
      <c r="C111" s="61" t="s">
        <v>199</v>
      </c>
      <c r="D111" s="61" t="s">
        <v>300</v>
      </c>
      <c r="E111" s="61" t="s">
        <v>79</v>
      </c>
      <c r="F111" s="62" t="s">
        <v>194</v>
      </c>
      <c r="G111" s="29">
        <v>95</v>
      </c>
      <c r="H111" s="29">
        <v>8</v>
      </c>
      <c r="I111" s="29">
        <v>7220</v>
      </c>
      <c r="J111" s="29">
        <v>608</v>
      </c>
      <c r="K111" s="29">
        <v>5211</v>
      </c>
      <c r="L111" s="29">
        <v>473</v>
      </c>
      <c r="M111" s="137">
        <f t="shared" si="4"/>
        <v>0.7217451523545706</v>
      </c>
      <c r="N111" s="58">
        <f t="shared" si="5"/>
        <v>0.77796052631578949</v>
      </c>
      <c r="O111" s="29">
        <v>0</v>
      </c>
      <c r="P111" s="29">
        <v>0</v>
      </c>
      <c r="Q111" s="29">
        <v>0</v>
      </c>
      <c r="R111" s="29">
        <v>0</v>
      </c>
      <c r="S111" s="50" t="e">
        <f t="shared" si="6"/>
        <v>#DIV/0!</v>
      </c>
      <c r="T111" s="50" t="e">
        <f t="shared" si="7"/>
        <v>#DIV/0!</v>
      </c>
    </row>
    <row r="112" spans="1:20" s="26" customFormat="1" ht="12.75" customHeight="1" x14ac:dyDescent="0.2">
      <c r="A112" s="61" t="s">
        <v>223</v>
      </c>
      <c r="B112" s="61" t="s">
        <v>2</v>
      </c>
      <c r="C112" s="61" t="s">
        <v>199</v>
      </c>
      <c r="D112" s="61" t="s">
        <v>195</v>
      </c>
      <c r="E112" s="61" t="s">
        <v>105</v>
      </c>
      <c r="F112" s="62" t="s">
        <v>194</v>
      </c>
      <c r="G112" s="29">
        <v>1</v>
      </c>
      <c r="H112" s="63"/>
      <c r="I112" s="29">
        <v>0</v>
      </c>
      <c r="J112" s="63"/>
      <c r="K112" s="29">
        <v>0</v>
      </c>
      <c r="L112" s="63"/>
      <c r="M112" s="137" t="e">
        <f t="shared" si="4"/>
        <v>#DIV/0!</v>
      </c>
      <c r="N112" s="58" t="e">
        <f t="shared" si="5"/>
        <v>#DIV/0!</v>
      </c>
      <c r="O112" s="29">
        <v>54000</v>
      </c>
      <c r="P112" s="63"/>
      <c r="Q112" s="29">
        <v>47381</v>
      </c>
      <c r="R112" s="63"/>
      <c r="S112" s="50">
        <f t="shared" si="6"/>
        <v>0.87742592592592594</v>
      </c>
      <c r="T112" s="50" t="e">
        <f t="shared" si="7"/>
        <v>#DIV/0!</v>
      </c>
    </row>
    <row r="113" spans="1:20" s="26" customFormat="1" ht="12.75" customHeight="1" x14ac:dyDescent="0.2">
      <c r="A113" s="61" t="s">
        <v>223</v>
      </c>
      <c r="B113" s="61" t="s">
        <v>2</v>
      </c>
      <c r="C113" s="61" t="s">
        <v>199</v>
      </c>
      <c r="D113" s="61" t="s">
        <v>224</v>
      </c>
      <c r="E113" s="61" t="s">
        <v>3</v>
      </c>
      <c r="F113" s="62" t="s">
        <v>194</v>
      </c>
      <c r="G113" s="29">
        <v>5413</v>
      </c>
      <c r="H113" s="29">
        <v>544</v>
      </c>
      <c r="I113" s="29">
        <v>491858</v>
      </c>
      <c r="J113" s="29">
        <v>53553</v>
      </c>
      <c r="K113" s="29">
        <v>395217</v>
      </c>
      <c r="L113" s="29">
        <v>40670</v>
      </c>
      <c r="M113" s="137">
        <f t="shared" si="4"/>
        <v>0.80351849517543683</v>
      </c>
      <c r="N113" s="58">
        <f t="shared" si="5"/>
        <v>0.75943457882845034</v>
      </c>
      <c r="O113" s="29">
        <v>194379514</v>
      </c>
      <c r="P113" s="29">
        <v>18296217</v>
      </c>
      <c r="Q113" s="29">
        <v>90357257</v>
      </c>
      <c r="R113" s="29">
        <v>6084543</v>
      </c>
      <c r="S113" s="50">
        <f t="shared" si="6"/>
        <v>0.46484969089901107</v>
      </c>
      <c r="T113" s="50">
        <f t="shared" si="7"/>
        <v>0.33255743523374259</v>
      </c>
    </row>
    <row r="114" spans="1:20" s="26" customFormat="1" ht="12.75" customHeight="1" x14ac:dyDescent="0.2">
      <c r="A114" s="61" t="s">
        <v>223</v>
      </c>
      <c r="B114" s="61" t="s">
        <v>2</v>
      </c>
      <c r="C114" s="61" t="s">
        <v>199</v>
      </c>
      <c r="D114" s="61" t="s">
        <v>228</v>
      </c>
      <c r="E114" s="61" t="s">
        <v>7</v>
      </c>
      <c r="F114" s="62" t="s">
        <v>194</v>
      </c>
      <c r="G114" s="29">
        <v>2399</v>
      </c>
      <c r="H114" s="29">
        <v>203</v>
      </c>
      <c r="I114" s="29">
        <v>340815</v>
      </c>
      <c r="J114" s="29">
        <v>29481</v>
      </c>
      <c r="K114" s="29">
        <v>286422</v>
      </c>
      <c r="L114" s="29">
        <v>24270</v>
      </c>
      <c r="M114" s="137">
        <f t="shared" si="4"/>
        <v>0.8404031512697504</v>
      </c>
      <c r="N114" s="58">
        <f t="shared" si="5"/>
        <v>0.82324208812455479</v>
      </c>
      <c r="O114" s="29">
        <v>34612052</v>
      </c>
      <c r="P114" s="29">
        <v>2424736</v>
      </c>
      <c r="Q114" s="29">
        <v>4673538</v>
      </c>
      <c r="R114" s="29">
        <v>196819</v>
      </c>
      <c r="S114" s="50">
        <f t="shared" si="6"/>
        <v>0.13502631973394702</v>
      </c>
      <c r="T114" s="50">
        <f t="shared" si="7"/>
        <v>8.1171311021076109E-2</v>
      </c>
    </row>
    <row r="115" spans="1:20" s="26" customFormat="1" ht="12.75" customHeight="1" x14ac:dyDescent="0.2">
      <c r="A115" s="61" t="s">
        <v>223</v>
      </c>
      <c r="B115" s="61" t="s">
        <v>2</v>
      </c>
      <c r="C115" s="61" t="s">
        <v>199</v>
      </c>
      <c r="D115" s="61" t="s">
        <v>301</v>
      </c>
      <c r="E115" s="61" t="s">
        <v>80</v>
      </c>
      <c r="F115" s="62" t="s">
        <v>194</v>
      </c>
      <c r="G115" s="29">
        <v>9</v>
      </c>
      <c r="H115" s="29">
        <v>4</v>
      </c>
      <c r="I115" s="29">
        <v>1260</v>
      </c>
      <c r="J115" s="29">
        <v>480</v>
      </c>
      <c r="K115" s="29">
        <v>708</v>
      </c>
      <c r="L115" s="29">
        <v>238</v>
      </c>
      <c r="M115" s="137">
        <f t="shared" si="4"/>
        <v>0.56190476190476191</v>
      </c>
      <c r="N115" s="58">
        <f t="shared" si="5"/>
        <v>0.49583333333333335</v>
      </c>
      <c r="O115" s="29">
        <v>25636</v>
      </c>
      <c r="P115" s="29">
        <v>11559</v>
      </c>
      <c r="Q115" s="29">
        <v>0</v>
      </c>
      <c r="R115" s="29">
        <v>0</v>
      </c>
      <c r="S115" s="50">
        <f t="shared" si="6"/>
        <v>0</v>
      </c>
      <c r="T115" s="50">
        <f t="shared" si="7"/>
        <v>0</v>
      </c>
    </row>
    <row r="116" spans="1:20" s="26" customFormat="1" ht="12.75" customHeight="1" x14ac:dyDescent="0.2">
      <c r="A116" s="61" t="s">
        <v>223</v>
      </c>
      <c r="B116" s="61" t="s">
        <v>2</v>
      </c>
      <c r="C116" s="61" t="s">
        <v>199</v>
      </c>
      <c r="D116" s="61" t="s">
        <v>229</v>
      </c>
      <c r="E116" s="61" t="s">
        <v>8</v>
      </c>
      <c r="F116" s="62" t="s">
        <v>194</v>
      </c>
      <c r="G116" s="29">
        <v>373</v>
      </c>
      <c r="H116" s="29">
        <v>36</v>
      </c>
      <c r="I116" s="29">
        <v>47810</v>
      </c>
      <c r="J116" s="29">
        <v>4568</v>
      </c>
      <c r="K116" s="29">
        <v>41402</v>
      </c>
      <c r="L116" s="29">
        <v>3996</v>
      </c>
      <c r="M116" s="137">
        <f t="shared" si="4"/>
        <v>0.86596946245555328</v>
      </c>
      <c r="N116" s="58">
        <f t="shared" si="5"/>
        <v>0.87478108581436076</v>
      </c>
      <c r="O116" s="29">
        <v>1105116</v>
      </c>
      <c r="P116" s="29">
        <v>107247</v>
      </c>
      <c r="Q116" s="29">
        <v>841</v>
      </c>
      <c r="R116" s="29">
        <v>0</v>
      </c>
      <c r="S116" s="50">
        <f t="shared" si="6"/>
        <v>7.6100608442914591E-4</v>
      </c>
      <c r="T116" s="50">
        <f t="shared" si="7"/>
        <v>0</v>
      </c>
    </row>
    <row r="117" spans="1:20" s="26" customFormat="1" ht="12.75" customHeight="1" x14ac:dyDescent="0.2">
      <c r="A117" s="61" t="s">
        <v>223</v>
      </c>
      <c r="B117" s="61" t="s">
        <v>2</v>
      </c>
      <c r="C117" s="61" t="s">
        <v>199</v>
      </c>
      <c r="D117" s="61" t="s">
        <v>226</v>
      </c>
      <c r="E117" s="61" t="s">
        <v>5</v>
      </c>
      <c r="F117" s="62" t="s">
        <v>194</v>
      </c>
      <c r="G117" s="29">
        <v>1142</v>
      </c>
      <c r="H117" s="29">
        <v>98</v>
      </c>
      <c r="I117" s="29">
        <v>175402</v>
      </c>
      <c r="J117" s="29">
        <v>15000</v>
      </c>
      <c r="K117" s="29">
        <v>124480</v>
      </c>
      <c r="L117" s="29">
        <v>11391</v>
      </c>
      <c r="M117" s="137">
        <f t="shared" si="4"/>
        <v>0.70968404009076291</v>
      </c>
      <c r="N117" s="58">
        <f t="shared" si="5"/>
        <v>0.75939999999999996</v>
      </c>
      <c r="O117" s="29">
        <v>15829135</v>
      </c>
      <c r="P117" s="29">
        <v>1150009</v>
      </c>
      <c r="Q117" s="29">
        <v>4863746</v>
      </c>
      <c r="R117" s="29">
        <v>266137</v>
      </c>
      <c r="S117" s="50">
        <f t="shared" si="6"/>
        <v>0.30726543174974502</v>
      </c>
      <c r="T117" s="50">
        <f t="shared" si="7"/>
        <v>0.23142166713477894</v>
      </c>
    </row>
    <row r="118" spans="1:20" s="26" customFormat="1" ht="12.75" customHeight="1" x14ac:dyDescent="0.2">
      <c r="A118" s="61" t="s">
        <v>223</v>
      </c>
      <c r="B118" s="61" t="s">
        <v>2</v>
      </c>
      <c r="C118" s="61" t="s">
        <v>199</v>
      </c>
      <c r="D118" s="61" t="s">
        <v>222</v>
      </c>
      <c r="E118" s="61" t="s">
        <v>1</v>
      </c>
      <c r="F118" s="62" t="s">
        <v>194</v>
      </c>
      <c r="G118" s="29">
        <v>731</v>
      </c>
      <c r="H118" s="29">
        <v>60</v>
      </c>
      <c r="I118" s="29">
        <v>92691</v>
      </c>
      <c r="J118" s="29">
        <v>8264</v>
      </c>
      <c r="K118" s="29">
        <v>68031</v>
      </c>
      <c r="L118" s="29">
        <v>6392</v>
      </c>
      <c r="M118" s="137">
        <f t="shared" si="4"/>
        <v>0.73395475288862999</v>
      </c>
      <c r="N118" s="58">
        <f t="shared" si="5"/>
        <v>0.77347531461761854</v>
      </c>
      <c r="O118" s="29">
        <v>7775824</v>
      </c>
      <c r="P118" s="29">
        <v>748012</v>
      </c>
      <c r="Q118" s="29">
        <v>2905878</v>
      </c>
      <c r="R118" s="29">
        <v>213262</v>
      </c>
      <c r="S118" s="50">
        <f t="shared" si="6"/>
        <v>0.3737067608526119</v>
      </c>
      <c r="T118" s="50">
        <f t="shared" si="7"/>
        <v>0.28510505179061296</v>
      </c>
    </row>
    <row r="119" spans="1:20" s="26" customFormat="1" ht="12.75" customHeight="1" x14ac:dyDescent="0.2">
      <c r="A119" s="61" t="s">
        <v>223</v>
      </c>
      <c r="B119" s="61" t="s">
        <v>2</v>
      </c>
      <c r="C119" s="61" t="s">
        <v>199</v>
      </c>
      <c r="D119" s="61" t="s">
        <v>315</v>
      </c>
      <c r="E119" s="61" t="s">
        <v>96</v>
      </c>
      <c r="F119" s="62" t="s">
        <v>194</v>
      </c>
      <c r="G119" s="29">
        <v>6</v>
      </c>
      <c r="H119" s="29">
        <v>2</v>
      </c>
      <c r="I119" s="29">
        <v>900</v>
      </c>
      <c r="J119" s="29">
        <v>240</v>
      </c>
      <c r="K119" s="29">
        <v>601</v>
      </c>
      <c r="L119" s="29">
        <v>108</v>
      </c>
      <c r="M119" s="137">
        <f t="shared" si="4"/>
        <v>0.6677777777777778</v>
      </c>
      <c r="N119" s="58">
        <f t="shared" si="5"/>
        <v>0.45</v>
      </c>
      <c r="O119" s="29">
        <v>16719</v>
      </c>
      <c r="P119" s="29">
        <v>6111</v>
      </c>
      <c r="Q119" s="29">
        <v>0</v>
      </c>
      <c r="R119" s="29">
        <v>0</v>
      </c>
      <c r="S119" s="50">
        <f t="shared" si="6"/>
        <v>0</v>
      </c>
      <c r="T119" s="50">
        <f t="shared" si="7"/>
        <v>0</v>
      </c>
    </row>
    <row r="120" spans="1:20" s="26" customFormat="1" ht="12.75" customHeight="1" x14ac:dyDescent="0.2">
      <c r="A120" s="61" t="s">
        <v>223</v>
      </c>
      <c r="B120" s="61" t="s">
        <v>2</v>
      </c>
      <c r="C120" s="61" t="s">
        <v>199</v>
      </c>
      <c r="D120" s="61" t="s">
        <v>227</v>
      </c>
      <c r="E120" s="61" t="s">
        <v>6</v>
      </c>
      <c r="F120" s="62" t="s">
        <v>194</v>
      </c>
      <c r="G120" s="29">
        <v>841</v>
      </c>
      <c r="H120" s="29">
        <v>78</v>
      </c>
      <c r="I120" s="29">
        <v>129258</v>
      </c>
      <c r="J120" s="29">
        <v>13484</v>
      </c>
      <c r="K120" s="29">
        <v>112356</v>
      </c>
      <c r="L120" s="29">
        <v>11065</v>
      </c>
      <c r="M120" s="137">
        <f t="shared" si="4"/>
        <v>0.86923826765074497</v>
      </c>
      <c r="N120" s="58">
        <f t="shared" si="5"/>
        <v>0.82060219519430433</v>
      </c>
      <c r="O120" s="29">
        <v>3442481</v>
      </c>
      <c r="P120" s="29">
        <v>369551</v>
      </c>
      <c r="Q120" s="29">
        <v>2963</v>
      </c>
      <c r="R120" s="29">
        <v>156</v>
      </c>
      <c r="S120" s="50">
        <f t="shared" si="6"/>
        <v>8.607164425889351E-4</v>
      </c>
      <c r="T120" s="50">
        <f t="shared" si="7"/>
        <v>4.2213388679776271E-4</v>
      </c>
    </row>
    <row r="121" spans="1:20" s="26" customFormat="1" ht="12.75" customHeight="1" x14ac:dyDescent="0.2">
      <c r="A121" s="61" t="s">
        <v>244</v>
      </c>
      <c r="B121" s="61" t="s">
        <v>23</v>
      </c>
      <c r="C121" s="61" t="s">
        <v>23</v>
      </c>
      <c r="D121" s="61" t="s">
        <v>228</v>
      </c>
      <c r="E121" s="61" t="s">
        <v>7</v>
      </c>
      <c r="F121" s="62" t="s">
        <v>194</v>
      </c>
      <c r="G121" s="29">
        <v>1031</v>
      </c>
      <c r="H121" s="29">
        <v>117</v>
      </c>
      <c r="I121" s="29">
        <v>181230</v>
      </c>
      <c r="J121" s="29">
        <v>21012</v>
      </c>
      <c r="K121" s="29">
        <v>118339</v>
      </c>
      <c r="L121" s="29">
        <v>11662</v>
      </c>
      <c r="M121" s="137">
        <f t="shared" si="4"/>
        <v>0.65297688020747113</v>
      </c>
      <c r="N121" s="58">
        <f t="shared" si="5"/>
        <v>0.55501618122977348</v>
      </c>
      <c r="O121" s="29">
        <v>2815622</v>
      </c>
      <c r="P121" s="29">
        <v>277889</v>
      </c>
      <c r="Q121" s="29">
        <v>19168</v>
      </c>
      <c r="R121" s="29">
        <v>2732</v>
      </c>
      <c r="S121" s="50">
        <f t="shared" si="6"/>
        <v>6.8077320037988054E-3</v>
      </c>
      <c r="T121" s="50">
        <f t="shared" si="7"/>
        <v>9.8312635620697465E-3</v>
      </c>
    </row>
    <row r="122" spans="1:20" s="26" customFormat="1" ht="12.75" customHeight="1" x14ac:dyDescent="0.2">
      <c r="A122" s="61" t="s">
        <v>244</v>
      </c>
      <c r="B122" s="61" t="s">
        <v>23</v>
      </c>
      <c r="C122" s="61" t="s">
        <v>23</v>
      </c>
      <c r="D122" s="61" t="s">
        <v>224</v>
      </c>
      <c r="E122" s="61" t="s">
        <v>3</v>
      </c>
      <c r="F122" s="62" t="s">
        <v>194</v>
      </c>
      <c r="G122" s="29">
        <v>3140</v>
      </c>
      <c r="H122" s="29">
        <v>280</v>
      </c>
      <c r="I122" s="29">
        <v>538042</v>
      </c>
      <c r="J122" s="29">
        <v>46229</v>
      </c>
      <c r="K122" s="29">
        <v>388638</v>
      </c>
      <c r="L122" s="29">
        <v>29165</v>
      </c>
      <c r="M122" s="137">
        <f t="shared" si="4"/>
        <v>0.7223190754625104</v>
      </c>
      <c r="N122" s="58">
        <f t="shared" si="5"/>
        <v>0.63088104869237926</v>
      </c>
      <c r="O122" s="29">
        <v>24527801</v>
      </c>
      <c r="P122" s="29">
        <v>1859222</v>
      </c>
      <c r="Q122" s="29">
        <v>7868279</v>
      </c>
      <c r="R122" s="29">
        <v>383858</v>
      </c>
      <c r="S122" s="50">
        <f t="shared" si="6"/>
        <v>0.32079023309101373</v>
      </c>
      <c r="T122" s="50">
        <f t="shared" si="7"/>
        <v>0.20646162749795344</v>
      </c>
    </row>
    <row r="123" spans="1:20" s="26" customFormat="1" ht="12.75" customHeight="1" x14ac:dyDescent="0.2">
      <c r="A123" s="61" t="s">
        <v>244</v>
      </c>
      <c r="B123" s="61" t="s">
        <v>23</v>
      </c>
      <c r="C123" s="61" t="s">
        <v>23</v>
      </c>
      <c r="D123" s="61" t="s">
        <v>227</v>
      </c>
      <c r="E123" s="61" t="s">
        <v>6</v>
      </c>
      <c r="F123" s="62" t="s">
        <v>194</v>
      </c>
      <c r="G123" s="29">
        <v>55</v>
      </c>
      <c r="H123" s="29">
        <v>10</v>
      </c>
      <c r="I123" s="29">
        <v>10340</v>
      </c>
      <c r="J123" s="29">
        <v>1872</v>
      </c>
      <c r="K123" s="29">
        <v>7573</v>
      </c>
      <c r="L123" s="29">
        <v>1020</v>
      </c>
      <c r="M123" s="137">
        <f t="shared" si="4"/>
        <v>0.73239845261121861</v>
      </c>
      <c r="N123" s="58">
        <f t="shared" si="5"/>
        <v>0.54487179487179482</v>
      </c>
      <c r="O123" s="29">
        <v>0</v>
      </c>
      <c r="P123" s="29">
        <v>5508</v>
      </c>
      <c r="Q123" s="29">
        <v>0</v>
      </c>
      <c r="R123" s="29">
        <v>0</v>
      </c>
      <c r="S123" s="50" t="e">
        <f t="shared" si="6"/>
        <v>#DIV/0!</v>
      </c>
      <c r="T123" s="50">
        <f t="shared" si="7"/>
        <v>0</v>
      </c>
    </row>
    <row r="124" spans="1:20" s="26" customFormat="1" ht="12.75" customHeight="1" x14ac:dyDescent="0.2">
      <c r="A124" s="61" t="s">
        <v>244</v>
      </c>
      <c r="B124" s="61" t="s">
        <v>23</v>
      </c>
      <c r="C124" s="61" t="s">
        <v>23</v>
      </c>
      <c r="D124" s="61" t="s">
        <v>226</v>
      </c>
      <c r="E124" s="61" t="s">
        <v>5</v>
      </c>
      <c r="F124" s="62" t="s">
        <v>194</v>
      </c>
      <c r="G124" s="29">
        <v>108</v>
      </c>
      <c r="H124" s="29">
        <v>2</v>
      </c>
      <c r="I124" s="29">
        <v>16428</v>
      </c>
      <c r="J124" s="29">
        <v>360</v>
      </c>
      <c r="K124" s="29">
        <v>8980</v>
      </c>
      <c r="L124" s="29">
        <v>137</v>
      </c>
      <c r="M124" s="137">
        <f t="shared" si="4"/>
        <v>0.54662770878987099</v>
      </c>
      <c r="N124" s="58">
        <f t="shared" si="5"/>
        <v>0.38055555555555554</v>
      </c>
      <c r="O124" s="29">
        <v>436730</v>
      </c>
      <c r="P124" s="29">
        <v>4654</v>
      </c>
      <c r="Q124" s="29">
        <v>5540</v>
      </c>
      <c r="R124" s="29">
        <v>154</v>
      </c>
      <c r="S124" s="50">
        <f t="shared" si="6"/>
        <v>1.2685183065051633E-2</v>
      </c>
      <c r="T124" s="50">
        <f t="shared" si="7"/>
        <v>3.3089815212720239E-2</v>
      </c>
    </row>
    <row r="125" spans="1:20" s="26" customFormat="1" ht="12.75" customHeight="1" x14ac:dyDescent="0.2">
      <c r="A125" s="61" t="s">
        <v>228</v>
      </c>
      <c r="B125" s="61" t="s">
        <v>7</v>
      </c>
      <c r="C125" s="61" t="s">
        <v>194</v>
      </c>
      <c r="D125" s="61" t="s">
        <v>244</v>
      </c>
      <c r="E125" s="61" t="s">
        <v>23</v>
      </c>
      <c r="F125" s="62" t="s">
        <v>23</v>
      </c>
      <c r="G125" s="29">
        <v>1034</v>
      </c>
      <c r="H125" s="29">
        <v>120</v>
      </c>
      <c r="I125" s="29">
        <v>181756</v>
      </c>
      <c r="J125" s="29">
        <v>21552</v>
      </c>
      <c r="K125" s="29">
        <v>145597</v>
      </c>
      <c r="L125" s="29">
        <v>17695</v>
      </c>
      <c r="M125" s="137">
        <f t="shared" si="4"/>
        <v>0.80105746165188496</v>
      </c>
      <c r="N125" s="58">
        <f t="shared" si="5"/>
        <v>0.82103749072011878</v>
      </c>
      <c r="O125" s="29">
        <v>2859112</v>
      </c>
      <c r="P125" s="29">
        <v>261292</v>
      </c>
      <c r="Q125" s="29">
        <v>644350</v>
      </c>
      <c r="R125" s="29">
        <v>56716</v>
      </c>
      <c r="S125" s="50">
        <f t="shared" si="6"/>
        <v>0.22536717694165181</v>
      </c>
      <c r="T125" s="50">
        <f t="shared" si="7"/>
        <v>0.21705984109731641</v>
      </c>
    </row>
    <row r="126" spans="1:20" s="26" customFormat="1" ht="12.75" customHeight="1" x14ac:dyDescent="0.2">
      <c r="A126" s="61" t="s">
        <v>228</v>
      </c>
      <c r="B126" s="61" t="s">
        <v>7</v>
      </c>
      <c r="C126" s="61" t="s">
        <v>194</v>
      </c>
      <c r="D126" s="61" t="s">
        <v>235</v>
      </c>
      <c r="E126" s="61" t="s">
        <v>14</v>
      </c>
      <c r="F126" s="62" t="s">
        <v>205</v>
      </c>
      <c r="G126" s="29">
        <v>583</v>
      </c>
      <c r="H126" s="29">
        <v>74</v>
      </c>
      <c r="I126" s="29">
        <v>108264</v>
      </c>
      <c r="J126" s="29">
        <v>13724</v>
      </c>
      <c r="K126" s="29">
        <v>76523</v>
      </c>
      <c r="L126" s="29">
        <v>9614</v>
      </c>
      <c r="M126" s="137">
        <f t="shared" si="4"/>
        <v>0.70681851769748028</v>
      </c>
      <c r="N126" s="58">
        <f t="shared" si="5"/>
        <v>0.70052462838822505</v>
      </c>
      <c r="O126" s="29">
        <v>1815733</v>
      </c>
      <c r="P126" s="29">
        <v>264541</v>
      </c>
      <c r="Q126" s="29">
        <v>424279</v>
      </c>
      <c r="R126" s="29">
        <v>33638</v>
      </c>
      <c r="S126" s="50">
        <f t="shared" si="6"/>
        <v>0.23366816596933579</v>
      </c>
      <c r="T126" s="50">
        <f t="shared" si="7"/>
        <v>0.12715609300637709</v>
      </c>
    </row>
    <row r="127" spans="1:20" s="26" customFormat="1" ht="12.75" customHeight="1" x14ac:dyDescent="0.2">
      <c r="A127" s="61" t="s">
        <v>228</v>
      </c>
      <c r="B127" s="61" t="s">
        <v>7</v>
      </c>
      <c r="C127" s="61" t="s">
        <v>194</v>
      </c>
      <c r="D127" s="61" t="s">
        <v>302</v>
      </c>
      <c r="E127" s="61" t="s">
        <v>81</v>
      </c>
      <c r="F127" s="62" t="s">
        <v>17</v>
      </c>
      <c r="G127" s="29">
        <v>116</v>
      </c>
      <c r="H127" s="29">
        <v>27</v>
      </c>
      <c r="I127" s="29">
        <v>21576</v>
      </c>
      <c r="J127" s="29">
        <v>5022</v>
      </c>
      <c r="K127" s="29">
        <v>14475</v>
      </c>
      <c r="L127" s="29">
        <v>4453</v>
      </c>
      <c r="M127" s="137">
        <f t="shared" si="4"/>
        <v>0.67088431590656283</v>
      </c>
      <c r="N127" s="58">
        <f t="shared" si="5"/>
        <v>0.88669852648347269</v>
      </c>
      <c r="O127" s="29">
        <v>895300</v>
      </c>
      <c r="P127" s="29">
        <v>210700</v>
      </c>
      <c r="Q127" s="29">
        <v>0</v>
      </c>
      <c r="R127" s="29">
        <v>0</v>
      </c>
      <c r="S127" s="50">
        <f t="shared" si="6"/>
        <v>0</v>
      </c>
      <c r="T127" s="50">
        <f t="shared" si="7"/>
        <v>0</v>
      </c>
    </row>
    <row r="128" spans="1:20" s="26" customFormat="1" ht="12.75" customHeight="1" x14ac:dyDescent="0.2">
      <c r="A128" s="61" t="s">
        <v>228</v>
      </c>
      <c r="B128" s="61" t="s">
        <v>7</v>
      </c>
      <c r="C128" s="61" t="s">
        <v>194</v>
      </c>
      <c r="D128" s="61" t="s">
        <v>256</v>
      </c>
      <c r="E128" s="61" t="s">
        <v>36</v>
      </c>
      <c r="F128" s="62" t="s">
        <v>220</v>
      </c>
      <c r="G128" s="29">
        <v>27</v>
      </c>
      <c r="H128" s="29">
        <v>8</v>
      </c>
      <c r="I128" s="29">
        <v>5022</v>
      </c>
      <c r="J128" s="29">
        <v>1488</v>
      </c>
      <c r="K128" s="29">
        <v>3485</v>
      </c>
      <c r="L128" s="29">
        <v>980</v>
      </c>
      <c r="M128" s="137">
        <f t="shared" si="4"/>
        <v>0.69394663480684982</v>
      </c>
      <c r="N128" s="58">
        <f t="shared" si="5"/>
        <v>0.65860215053763438</v>
      </c>
      <c r="O128" s="29">
        <v>210000</v>
      </c>
      <c r="P128" s="29">
        <v>62300</v>
      </c>
      <c r="Q128" s="29">
        <v>0</v>
      </c>
      <c r="R128" s="29">
        <v>0</v>
      </c>
      <c r="S128" s="50">
        <f t="shared" si="6"/>
        <v>0</v>
      </c>
      <c r="T128" s="50">
        <f t="shared" si="7"/>
        <v>0</v>
      </c>
    </row>
    <row r="129" spans="1:20" s="26" customFormat="1" ht="12.75" customHeight="1" x14ac:dyDescent="0.2">
      <c r="A129" s="61" t="s">
        <v>228</v>
      </c>
      <c r="B129" s="61" t="s">
        <v>7</v>
      </c>
      <c r="C129" s="61" t="s">
        <v>194</v>
      </c>
      <c r="D129" s="61" t="s">
        <v>223</v>
      </c>
      <c r="E129" s="61" t="s">
        <v>2</v>
      </c>
      <c r="F129" s="62" t="s">
        <v>199</v>
      </c>
      <c r="G129" s="29">
        <v>3296</v>
      </c>
      <c r="H129" s="29">
        <v>294</v>
      </c>
      <c r="I129" s="29">
        <v>341126</v>
      </c>
      <c r="J129" s="29">
        <v>29309</v>
      </c>
      <c r="K129" s="29">
        <v>285974</v>
      </c>
      <c r="L129" s="29">
        <v>27021</v>
      </c>
      <c r="M129" s="137">
        <f t="shared" si="4"/>
        <v>0.83832366926003876</v>
      </c>
      <c r="N129" s="58">
        <f t="shared" si="5"/>
        <v>0.92193524173462071</v>
      </c>
      <c r="O129" s="29">
        <v>87733587</v>
      </c>
      <c r="P129" s="29">
        <v>7971914</v>
      </c>
      <c r="Q129" s="29">
        <v>66965239</v>
      </c>
      <c r="R129" s="29">
        <v>6082567</v>
      </c>
      <c r="S129" s="50">
        <f t="shared" si="6"/>
        <v>0.763279392645829</v>
      </c>
      <c r="T129" s="50">
        <f t="shared" si="7"/>
        <v>0.76299957576060151</v>
      </c>
    </row>
    <row r="130" spans="1:20" s="26" customFormat="1" ht="12.75" customHeight="1" x14ac:dyDescent="0.2">
      <c r="A130" s="61" t="s">
        <v>228</v>
      </c>
      <c r="B130" s="61" t="s">
        <v>7</v>
      </c>
      <c r="C130" s="61" t="s">
        <v>194</v>
      </c>
      <c r="D130" s="61" t="s">
        <v>253</v>
      </c>
      <c r="E130" s="61" t="s">
        <v>33</v>
      </c>
      <c r="F130" s="62" t="s">
        <v>201</v>
      </c>
      <c r="G130" s="29">
        <v>97</v>
      </c>
      <c r="H130" s="29">
        <v>22</v>
      </c>
      <c r="I130" s="29">
        <v>17936</v>
      </c>
      <c r="J130" s="29">
        <v>3806</v>
      </c>
      <c r="K130" s="29">
        <v>12140</v>
      </c>
      <c r="L130" s="29">
        <v>2987</v>
      </c>
      <c r="M130" s="137">
        <f t="shared" si="4"/>
        <v>0.67685102586975909</v>
      </c>
      <c r="N130" s="58">
        <f t="shared" si="5"/>
        <v>0.7848134524435102</v>
      </c>
      <c r="O130" s="29">
        <v>0</v>
      </c>
      <c r="P130" s="29">
        <v>0</v>
      </c>
      <c r="Q130" s="29">
        <v>0</v>
      </c>
      <c r="R130" s="29">
        <v>0</v>
      </c>
      <c r="S130" s="50" t="e">
        <f t="shared" si="6"/>
        <v>#DIV/0!</v>
      </c>
      <c r="T130" s="50" t="e">
        <f t="shared" si="7"/>
        <v>#DIV/0!</v>
      </c>
    </row>
    <row r="131" spans="1:20" s="26" customFormat="1" ht="12.75" customHeight="1" x14ac:dyDescent="0.2">
      <c r="A131" s="61" t="s">
        <v>228</v>
      </c>
      <c r="B131" s="61" t="s">
        <v>7</v>
      </c>
      <c r="C131" s="61" t="s">
        <v>194</v>
      </c>
      <c r="D131" s="61" t="s">
        <v>443</v>
      </c>
      <c r="E131" s="61" t="s">
        <v>444</v>
      </c>
      <c r="F131" s="62" t="s">
        <v>219</v>
      </c>
      <c r="G131" s="29">
        <v>136</v>
      </c>
      <c r="H131" s="29">
        <v>31</v>
      </c>
      <c r="I131" s="29">
        <v>24553</v>
      </c>
      <c r="J131" s="29">
        <v>4717</v>
      </c>
      <c r="K131" s="29">
        <v>16904</v>
      </c>
      <c r="L131" s="29">
        <v>3559</v>
      </c>
      <c r="M131" s="137">
        <f t="shared" si="4"/>
        <v>0.68846984075265749</v>
      </c>
      <c r="N131" s="58">
        <f t="shared" si="5"/>
        <v>0.7545049819800721</v>
      </c>
      <c r="O131" s="29">
        <v>0</v>
      </c>
      <c r="P131" s="29">
        <v>0</v>
      </c>
      <c r="Q131" s="29">
        <v>0</v>
      </c>
      <c r="R131" s="29">
        <v>0</v>
      </c>
      <c r="S131" s="50" t="e">
        <f t="shared" si="6"/>
        <v>#DIV/0!</v>
      </c>
      <c r="T131" s="50" t="e">
        <f t="shared" si="7"/>
        <v>#DIV/0!</v>
      </c>
    </row>
    <row r="132" spans="1:20" s="26" customFormat="1" ht="12.75" customHeight="1" x14ac:dyDescent="0.2">
      <c r="A132" s="61" t="s">
        <v>228</v>
      </c>
      <c r="B132" s="61" t="s">
        <v>7</v>
      </c>
      <c r="C132" s="61" t="s">
        <v>194</v>
      </c>
      <c r="D132" s="61" t="s">
        <v>258</v>
      </c>
      <c r="E132" s="61" t="s">
        <v>38</v>
      </c>
      <c r="F132" s="62" t="s">
        <v>199</v>
      </c>
      <c r="G132" s="29">
        <v>545</v>
      </c>
      <c r="H132" s="29">
        <v>31</v>
      </c>
      <c r="I132" s="29">
        <v>90503</v>
      </c>
      <c r="J132" s="29">
        <v>5580</v>
      </c>
      <c r="K132" s="29">
        <v>75084</v>
      </c>
      <c r="L132" s="29">
        <v>4524</v>
      </c>
      <c r="M132" s="137">
        <f t="shared" si="4"/>
        <v>0.82962995701799935</v>
      </c>
      <c r="N132" s="58">
        <f t="shared" si="5"/>
        <v>0.81075268817204305</v>
      </c>
      <c r="O132" s="29">
        <v>1968903</v>
      </c>
      <c r="P132" s="29">
        <v>31198</v>
      </c>
      <c r="Q132" s="29">
        <v>148204</v>
      </c>
      <c r="R132" s="29">
        <v>8142</v>
      </c>
      <c r="S132" s="50">
        <f t="shared" si="6"/>
        <v>7.527237248356064E-2</v>
      </c>
      <c r="T132" s="50">
        <f t="shared" si="7"/>
        <v>0.26097826783768191</v>
      </c>
    </row>
    <row r="133" spans="1:20" s="26" customFormat="1" ht="12.75" customHeight="1" x14ac:dyDescent="0.2">
      <c r="A133" s="61" t="s">
        <v>228</v>
      </c>
      <c r="B133" s="61" t="s">
        <v>7</v>
      </c>
      <c r="C133" s="61" t="s">
        <v>194</v>
      </c>
      <c r="D133" s="61" t="s">
        <v>266</v>
      </c>
      <c r="E133" s="61" t="s">
        <v>46</v>
      </c>
      <c r="F133" s="62" t="s">
        <v>196</v>
      </c>
      <c r="G133" s="29">
        <v>1</v>
      </c>
      <c r="H133" s="63"/>
      <c r="I133" s="29">
        <v>0</v>
      </c>
      <c r="J133" s="63"/>
      <c r="K133" s="29">
        <v>0</v>
      </c>
      <c r="L133" s="63"/>
      <c r="M133" s="137" t="e">
        <f t="shared" si="4"/>
        <v>#DIV/0!</v>
      </c>
      <c r="N133" s="58" t="e">
        <f t="shared" si="5"/>
        <v>#DIV/0!</v>
      </c>
      <c r="O133" s="29">
        <v>68400</v>
      </c>
      <c r="P133" s="63"/>
      <c r="Q133" s="29">
        <v>51661</v>
      </c>
      <c r="R133" s="63"/>
      <c r="S133" s="50">
        <f t="shared" si="6"/>
        <v>0.75527777777777783</v>
      </c>
      <c r="T133" s="50" t="e">
        <f t="shared" si="7"/>
        <v>#DIV/0!</v>
      </c>
    </row>
    <row r="134" spans="1:20" s="26" customFormat="1" ht="12.75" customHeight="1" x14ac:dyDescent="0.2">
      <c r="A134" s="61" t="s">
        <v>228</v>
      </c>
      <c r="B134" s="61" t="s">
        <v>7</v>
      </c>
      <c r="C134" s="61" t="s">
        <v>194</v>
      </c>
      <c r="D134" s="61" t="s">
        <v>252</v>
      </c>
      <c r="E134" s="61" t="s">
        <v>32</v>
      </c>
      <c r="F134" s="62" t="s">
        <v>199</v>
      </c>
      <c r="G134" s="29">
        <v>628</v>
      </c>
      <c r="H134" s="29">
        <v>53</v>
      </c>
      <c r="I134" s="29">
        <v>109902</v>
      </c>
      <c r="J134" s="29">
        <v>9206</v>
      </c>
      <c r="K134" s="29">
        <v>98153</v>
      </c>
      <c r="L134" s="29">
        <v>8947</v>
      </c>
      <c r="M134" s="137">
        <f t="shared" si="4"/>
        <v>0.89309566704882537</v>
      </c>
      <c r="N134" s="58">
        <f t="shared" si="5"/>
        <v>0.97186617423419508</v>
      </c>
      <c r="O134" s="29">
        <v>0</v>
      </c>
      <c r="P134" s="29">
        <v>0</v>
      </c>
      <c r="Q134" s="29">
        <v>0</v>
      </c>
      <c r="R134" s="29">
        <v>0</v>
      </c>
      <c r="S134" s="50" t="e">
        <f t="shared" si="6"/>
        <v>#DIV/0!</v>
      </c>
      <c r="T134" s="50" t="e">
        <f t="shared" si="7"/>
        <v>#DIV/0!</v>
      </c>
    </row>
    <row r="135" spans="1:20" s="26" customFormat="1" ht="12.75" customHeight="1" x14ac:dyDescent="0.2">
      <c r="A135" s="61" t="s">
        <v>228</v>
      </c>
      <c r="B135" s="61" t="s">
        <v>7</v>
      </c>
      <c r="C135" s="61" t="s">
        <v>194</v>
      </c>
      <c r="D135" s="61" t="s">
        <v>243</v>
      </c>
      <c r="E135" s="61" t="s">
        <v>22</v>
      </c>
      <c r="F135" s="62" t="s">
        <v>23</v>
      </c>
      <c r="G135" s="29">
        <v>889</v>
      </c>
      <c r="H135" s="29">
        <v>84</v>
      </c>
      <c r="I135" s="29">
        <v>160180</v>
      </c>
      <c r="J135" s="29">
        <v>15512</v>
      </c>
      <c r="K135" s="29">
        <v>126304</v>
      </c>
      <c r="L135" s="29">
        <v>13477</v>
      </c>
      <c r="M135" s="137">
        <f t="shared" si="4"/>
        <v>0.78851292296166808</v>
      </c>
      <c r="N135" s="58">
        <f t="shared" si="5"/>
        <v>0.86881124290871581</v>
      </c>
      <c r="O135" s="29">
        <v>2556357</v>
      </c>
      <c r="P135" s="29">
        <v>234663</v>
      </c>
      <c r="Q135" s="29">
        <v>4864</v>
      </c>
      <c r="R135" s="29">
        <v>0</v>
      </c>
      <c r="S135" s="50">
        <f t="shared" si="6"/>
        <v>1.9027076421642205E-3</v>
      </c>
      <c r="T135" s="50">
        <f t="shared" si="7"/>
        <v>0</v>
      </c>
    </row>
    <row r="136" spans="1:20" s="26" customFormat="1" ht="12.75" customHeight="1" x14ac:dyDescent="0.2">
      <c r="A136" s="61" t="s">
        <v>228</v>
      </c>
      <c r="B136" s="61" t="s">
        <v>7</v>
      </c>
      <c r="C136" s="61" t="s">
        <v>194</v>
      </c>
      <c r="D136" s="61" t="s">
        <v>268</v>
      </c>
      <c r="E136" s="61" t="s">
        <v>48</v>
      </c>
      <c r="F136" s="62" t="s">
        <v>204</v>
      </c>
      <c r="G136" s="29">
        <v>113</v>
      </c>
      <c r="H136" s="29">
        <v>22</v>
      </c>
      <c r="I136" s="29">
        <v>21010</v>
      </c>
      <c r="J136" s="29">
        <v>4083</v>
      </c>
      <c r="K136" s="29">
        <v>15935</v>
      </c>
      <c r="L136" s="29">
        <v>3125</v>
      </c>
      <c r="M136" s="137">
        <f t="shared" si="4"/>
        <v>0.7584483579247977</v>
      </c>
      <c r="N136" s="58">
        <f t="shared" si="5"/>
        <v>0.76536860151849129</v>
      </c>
      <c r="O136" s="29">
        <v>808500</v>
      </c>
      <c r="P136" s="29">
        <v>100800</v>
      </c>
      <c r="Q136" s="29">
        <v>12427</v>
      </c>
      <c r="R136" s="29">
        <v>1135</v>
      </c>
      <c r="S136" s="50">
        <f t="shared" si="6"/>
        <v>1.53704390847248E-2</v>
      </c>
      <c r="T136" s="50">
        <f t="shared" si="7"/>
        <v>1.1259920634920635E-2</v>
      </c>
    </row>
    <row r="137" spans="1:20" s="26" customFormat="1" ht="12.75" customHeight="1" x14ac:dyDescent="0.2">
      <c r="A137" s="61" t="s">
        <v>228</v>
      </c>
      <c r="B137" s="61" t="s">
        <v>7</v>
      </c>
      <c r="C137" s="61" t="s">
        <v>194</v>
      </c>
      <c r="D137" s="61" t="s">
        <v>248</v>
      </c>
      <c r="E137" s="61" t="s">
        <v>27</v>
      </c>
      <c r="F137" s="62" t="s">
        <v>202</v>
      </c>
      <c r="G137" s="29">
        <v>86</v>
      </c>
      <c r="H137" s="29">
        <v>14</v>
      </c>
      <c r="I137" s="29">
        <v>8380</v>
      </c>
      <c r="J137" s="29">
        <v>2060</v>
      </c>
      <c r="K137" s="29">
        <v>6459</v>
      </c>
      <c r="L137" s="29">
        <v>1631</v>
      </c>
      <c r="M137" s="137">
        <f t="shared" si="4"/>
        <v>0.77076372315035802</v>
      </c>
      <c r="N137" s="58">
        <f t="shared" si="5"/>
        <v>0.79174757281553398</v>
      </c>
      <c r="O137" s="29">
        <v>233800</v>
      </c>
      <c r="P137" s="29">
        <v>77700</v>
      </c>
      <c r="Q137" s="29">
        <v>1826</v>
      </c>
      <c r="R137" s="29">
        <v>0</v>
      </c>
      <c r="S137" s="50">
        <f t="shared" si="6"/>
        <v>7.8100940975192471E-3</v>
      </c>
      <c r="T137" s="50">
        <f t="shared" si="7"/>
        <v>0</v>
      </c>
    </row>
    <row r="138" spans="1:20" s="26" customFormat="1" ht="12.75" customHeight="1" x14ac:dyDescent="0.2">
      <c r="A138" s="61" t="s">
        <v>228</v>
      </c>
      <c r="B138" s="61" t="s">
        <v>7</v>
      </c>
      <c r="C138" s="61" t="s">
        <v>194</v>
      </c>
      <c r="D138" s="61" t="s">
        <v>267</v>
      </c>
      <c r="E138" s="61" t="s">
        <v>47</v>
      </c>
      <c r="F138" s="62" t="s">
        <v>208</v>
      </c>
      <c r="G138" s="29">
        <v>92</v>
      </c>
      <c r="H138" s="29">
        <v>14</v>
      </c>
      <c r="I138" s="29">
        <v>17112</v>
      </c>
      <c r="J138" s="29">
        <v>2604</v>
      </c>
      <c r="K138" s="29">
        <v>10557</v>
      </c>
      <c r="L138" s="29">
        <v>1923</v>
      </c>
      <c r="M138" s="137">
        <f t="shared" ref="M138:M201" si="8">K138/I138</f>
        <v>0.61693548387096775</v>
      </c>
      <c r="N138" s="58">
        <f t="shared" ref="N138:N201" si="9">L138/J138</f>
        <v>0.73847926267281105</v>
      </c>
      <c r="O138" s="29">
        <v>27594</v>
      </c>
      <c r="P138" s="29">
        <v>2296</v>
      </c>
      <c r="Q138" s="29">
        <v>27594</v>
      </c>
      <c r="R138" s="29">
        <v>2296</v>
      </c>
      <c r="S138" s="50">
        <f t="shared" ref="S138:S201" si="10">Q138/O138</f>
        <v>1</v>
      </c>
      <c r="T138" s="50">
        <f t="shared" ref="T138:T201" si="11">R138/P138</f>
        <v>1</v>
      </c>
    </row>
    <row r="139" spans="1:20" s="26" customFormat="1" ht="12.75" customHeight="1" x14ac:dyDescent="0.2">
      <c r="A139" s="61" t="s">
        <v>228</v>
      </c>
      <c r="B139" s="61" t="s">
        <v>7</v>
      </c>
      <c r="C139" s="61" t="s">
        <v>194</v>
      </c>
      <c r="D139" s="61" t="s">
        <v>234</v>
      </c>
      <c r="E139" s="61" t="s">
        <v>13</v>
      </c>
      <c r="F139" s="62" t="s">
        <v>202</v>
      </c>
      <c r="G139" s="29">
        <v>111</v>
      </c>
      <c r="H139" s="29">
        <v>7</v>
      </c>
      <c r="I139" s="29">
        <v>4318</v>
      </c>
      <c r="J139" s="29">
        <v>270</v>
      </c>
      <c r="K139" s="29">
        <v>2068</v>
      </c>
      <c r="L139" s="29">
        <v>177</v>
      </c>
      <c r="M139" s="137">
        <f t="shared" si="8"/>
        <v>0.47892542843909219</v>
      </c>
      <c r="N139" s="58">
        <f t="shared" si="9"/>
        <v>0.65555555555555556</v>
      </c>
      <c r="O139" s="29">
        <v>0</v>
      </c>
      <c r="P139" s="29">
        <v>0</v>
      </c>
      <c r="Q139" s="29">
        <v>0</v>
      </c>
      <c r="R139" s="29">
        <v>0</v>
      </c>
      <c r="S139" s="50" t="e">
        <f t="shared" si="10"/>
        <v>#DIV/0!</v>
      </c>
      <c r="T139" s="50" t="e">
        <f t="shared" si="11"/>
        <v>#DIV/0!</v>
      </c>
    </row>
    <row r="140" spans="1:20" s="26" customFormat="1" ht="12.75" customHeight="1" x14ac:dyDescent="0.2">
      <c r="A140" s="61" t="s">
        <v>228</v>
      </c>
      <c r="B140" s="61" t="s">
        <v>7</v>
      </c>
      <c r="C140" s="61" t="s">
        <v>194</v>
      </c>
      <c r="D140" s="61" t="s">
        <v>240</v>
      </c>
      <c r="E140" s="61" t="s">
        <v>19</v>
      </c>
      <c r="F140" s="62" t="s">
        <v>198</v>
      </c>
      <c r="G140" s="29">
        <v>305</v>
      </c>
      <c r="H140" s="29">
        <v>13</v>
      </c>
      <c r="I140" s="29">
        <v>84966</v>
      </c>
      <c r="J140" s="29">
        <v>3250</v>
      </c>
      <c r="K140" s="29">
        <v>80133</v>
      </c>
      <c r="L140" s="29">
        <v>2736</v>
      </c>
      <c r="M140" s="137">
        <f t="shared" si="8"/>
        <v>0.94311842384012423</v>
      </c>
      <c r="N140" s="58">
        <f t="shared" si="9"/>
        <v>0.8418461538461538</v>
      </c>
      <c r="O140" s="29">
        <v>3374290</v>
      </c>
      <c r="P140" s="29">
        <v>153427</v>
      </c>
      <c r="Q140" s="29">
        <v>754061</v>
      </c>
      <c r="R140" s="29">
        <v>37229</v>
      </c>
      <c r="S140" s="50">
        <f t="shared" si="10"/>
        <v>0.22347249347270093</v>
      </c>
      <c r="T140" s="50">
        <f t="shared" si="11"/>
        <v>0.24264959883201784</v>
      </c>
    </row>
    <row r="141" spans="1:20" s="26" customFormat="1" ht="12.75" customHeight="1" x14ac:dyDescent="0.2">
      <c r="A141" s="61" t="s">
        <v>228</v>
      </c>
      <c r="B141" s="61" t="s">
        <v>7</v>
      </c>
      <c r="C141" s="61" t="s">
        <v>194</v>
      </c>
      <c r="D141" s="61" t="s">
        <v>270</v>
      </c>
      <c r="E141" s="61" t="s">
        <v>50</v>
      </c>
      <c r="F141" s="62" t="s">
        <v>200</v>
      </c>
      <c r="G141" s="29">
        <v>34</v>
      </c>
      <c r="H141" s="29">
        <v>3</v>
      </c>
      <c r="I141" s="29">
        <v>0</v>
      </c>
      <c r="J141" s="29">
        <v>0</v>
      </c>
      <c r="K141" s="29">
        <v>0</v>
      </c>
      <c r="L141" s="29">
        <v>0</v>
      </c>
      <c r="M141" s="137" t="e">
        <f t="shared" si="8"/>
        <v>#DIV/0!</v>
      </c>
      <c r="N141" s="58" t="e">
        <f t="shared" si="9"/>
        <v>#DIV/0!</v>
      </c>
      <c r="O141" s="29">
        <v>2325600</v>
      </c>
      <c r="P141" s="29">
        <v>205200</v>
      </c>
      <c r="Q141" s="29">
        <v>84883</v>
      </c>
      <c r="R141" s="29">
        <v>29456</v>
      </c>
      <c r="S141" s="50">
        <f t="shared" si="10"/>
        <v>3.6499398004815962E-2</v>
      </c>
      <c r="T141" s="50">
        <f t="shared" si="11"/>
        <v>0.1435477582846004</v>
      </c>
    </row>
    <row r="142" spans="1:20" s="26" customFormat="1" ht="12.75" customHeight="1" x14ac:dyDescent="0.2">
      <c r="A142" s="61" t="s">
        <v>228</v>
      </c>
      <c r="B142" s="61" t="s">
        <v>7</v>
      </c>
      <c r="C142" s="61" t="s">
        <v>194</v>
      </c>
      <c r="D142" s="61" t="s">
        <v>318</v>
      </c>
      <c r="E142" s="61" t="s">
        <v>100</v>
      </c>
      <c r="F142" s="62" t="s">
        <v>199</v>
      </c>
      <c r="G142" s="29">
        <v>1</v>
      </c>
      <c r="H142" s="63"/>
      <c r="I142" s="29">
        <v>0</v>
      </c>
      <c r="J142" s="63"/>
      <c r="K142" s="29">
        <v>0</v>
      </c>
      <c r="L142" s="63"/>
      <c r="M142" s="137" t="e">
        <f t="shared" si="8"/>
        <v>#DIV/0!</v>
      </c>
      <c r="N142" s="58" t="e">
        <f t="shared" si="9"/>
        <v>#DIV/0!</v>
      </c>
      <c r="O142" s="29">
        <v>68400</v>
      </c>
      <c r="P142" s="63"/>
      <c r="Q142" s="29">
        <v>52026</v>
      </c>
      <c r="R142" s="63"/>
      <c r="S142" s="50">
        <f t="shared" si="10"/>
        <v>0.7606140350877193</v>
      </c>
      <c r="T142" s="50" t="e">
        <f t="shared" si="11"/>
        <v>#DIV/0!</v>
      </c>
    </row>
    <row r="143" spans="1:20" s="26" customFormat="1" ht="12.75" customHeight="1" x14ac:dyDescent="0.2">
      <c r="A143" s="61" t="s">
        <v>228</v>
      </c>
      <c r="B143" s="61" t="s">
        <v>7</v>
      </c>
      <c r="C143" s="61" t="s">
        <v>194</v>
      </c>
      <c r="D143" s="61" t="s">
        <v>236</v>
      </c>
      <c r="E143" s="61" t="s">
        <v>15</v>
      </c>
      <c r="F143" s="62" t="s">
        <v>203</v>
      </c>
      <c r="G143" s="29">
        <v>114</v>
      </c>
      <c r="H143" s="29">
        <v>10</v>
      </c>
      <c r="I143" s="29">
        <v>16848</v>
      </c>
      <c r="J143" s="29">
        <v>1680</v>
      </c>
      <c r="K143" s="29">
        <v>12398</v>
      </c>
      <c r="L143" s="29">
        <v>1356</v>
      </c>
      <c r="M143" s="137">
        <f t="shared" si="8"/>
        <v>0.73587369420702753</v>
      </c>
      <c r="N143" s="58">
        <f t="shared" si="9"/>
        <v>0.80714285714285716</v>
      </c>
      <c r="O143" s="29">
        <v>309107</v>
      </c>
      <c r="P143" s="29">
        <v>22862</v>
      </c>
      <c r="Q143" s="29">
        <v>11886</v>
      </c>
      <c r="R143" s="29">
        <v>113</v>
      </c>
      <c r="S143" s="50">
        <f t="shared" si="10"/>
        <v>3.8452704079817018E-2</v>
      </c>
      <c r="T143" s="50">
        <f t="shared" si="11"/>
        <v>4.9426996763187823E-3</v>
      </c>
    </row>
    <row r="144" spans="1:20" s="26" customFormat="1" ht="12.75" customHeight="1" x14ac:dyDescent="0.2">
      <c r="A144" s="61" t="s">
        <v>228</v>
      </c>
      <c r="B144" s="61" t="s">
        <v>7</v>
      </c>
      <c r="C144" s="61" t="s">
        <v>194</v>
      </c>
      <c r="D144" s="61" t="s">
        <v>264</v>
      </c>
      <c r="E144" s="61" t="s">
        <v>44</v>
      </c>
      <c r="F144" s="62" t="s">
        <v>204</v>
      </c>
      <c r="G144" s="29">
        <v>745</v>
      </c>
      <c r="H144" s="29">
        <v>88</v>
      </c>
      <c r="I144" s="29">
        <v>135108</v>
      </c>
      <c r="J144" s="29">
        <v>16254</v>
      </c>
      <c r="K144" s="29">
        <v>105726</v>
      </c>
      <c r="L144" s="29">
        <v>12402</v>
      </c>
      <c r="M144" s="137">
        <f t="shared" si="8"/>
        <v>0.78252953193001151</v>
      </c>
      <c r="N144" s="58">
        <f t="shared" si="9"/>
        <v>0.76301218161683282</v>
      </c>
      <c r="O144" s="29">
        <v>2407385</v>
      </c>
      <c r="P144" s="29">
        <v>256509</v>
      </c>
      <c r="Q144" s="29">
        <v>571</v>
      </c>
      <c r="R144" s="29">
        <v>296</v>
      </c>
      <c r="S144" s="50">
        <f t="shared" si="10"/>
        <v>2.3718682304658373E-4</v>
      </c>
      <c r="T144" s="50">
        <f t="shared" si="11"/>
        <v>1.1539556116939367E-3</v>
      </c>
    </row>
    <row r="145" spans="1:20" s="26" customFormat="1" ht="12.75" customHeight="1" x14ac:dyDescent="0.2">
      <c r="A145" s="61" t="s">
        <v>228</v>
      </c>
      <c r="B145" s="61" t="s">
        <v>7</v>
      </c>
      <c r="C145" s="61" t="s">
        <v>194</v>
      </c>
      <c r="D145" s="61" t="s">
        <v>423</v>
      </c>
      <c r="E145" s="61" t="s">
        <v>424</v>
      </c>
      <c r="F145" s="62" t="s">
        <v>23</v>
      </c>
      <c r="G145" s="29">
        <v>1</v>
      </c>
      <c r="H145" s="63"/>
      <c r="I145" s="29">
        <v>186</v>
      </c>
      <c r="J145" s="63"/>
      <c r="K145" s="29">
        <v>88</v>
      </c>
      <c r="L145" s="63"/>
      <c r="M145" s="137">
        <f t="shared" si="8"/>
        <v>0.4731182795698925</v>
      </c>
      <c r="N145" s="58" t="e">
        <f t="shared" si="9"/>
        <v>#DIV/0!</v>
      </c>
      <c r="O145" s="29">
        <v>56075</v>
      </c>
      <c r="P145" s="63"/>
      <c r="Q145" s="29">
        <v>0</v>
      </c>
      <c r="R145" s="63"/>
      <c r="S145" s="50">
        <f t="shared" si="10"/>
        <v>0</v>
      </c>
      <c r="T145" s="50" t="e">
        <f t="shared" si="11"/>
        <v>#DIV/0!</v>
      </c>
    </row>
    <row r="146" spans="1:20" s="26" customFormat="1" ht="12.75" customHeight="1" x14ac:dyDescent="0.2">
      <c r="A146" s="61" t="s">
        <v>228</v>
      </c>
      <c r="B146" s="61" t="s">
        <v>7</v>
      </c>
      <c r="C146" s="61" t="s">
        <v>194</v>
      </c>
      <c r="D146" s="61" t="s">
        <v>262</v>
      </c>
      <c r="E146" s="61" t="s">
        <v>42</v>
      </c>
      <c r="F146" s="62" t="s">
        <v>199</v>
      </c>
      <c r="G146" s="29">
        <v>476</v>
      </c>
      <c r="H146" s="29">
        <v>48</v>
      </c>
      <c r="I146" s="29">
        <v>73624</v>
      </c>
      <c r="J146" s="29">
        <v>7635</v>
      </c>
      <c r="K146" s="29">
        <v>61693</v>
      </c>
      <c r="L146" s="29">
        <v>7272</v>
      </c>
      <c r="M146" s="137">
        <f t="shared" si="8"/>
        <v>0.83794686515266759</v>
      </c>
      <c r="N146" s="58">
        <f t="shared" si="9"/>
        <v>0.95245579567779959</v>
      </c>
      <c r="O146" s="29">
        <v>298697</v>
      </c>
      <c r="P146" s="29">
        <v>15018</v>
      </c>
      <c r="Q146" s="29">
        <v>43027</v>
      </c>
      <c r="R146" s="29">
        <v>0</v>
      </c>
      <c r="S146" s="50">
        <f t="shared" si="10"/>
        <v>0.14404898609627817</v>
      </c>
      <c r="T146" s="50">
        <f t="shared" si="11"/>
        <v>0</v>
      </c>
    </row>
    <row r="147" spans="1:20" s="26" customFormat="1" ht="12.75" customHeight="1" x14ac:dyDescent="0.2">
      <c r="A147" s="61" t="s">
        <v>228</v>
      </c>
      <c r="B147" s="61" t="s">
        <v>7</v>
      </c>
      <c r="C147" s="61" t="s">
        <v>194</v>
      </c>
      <c r="D147" s="61" t="s">
        <v>238</v>
      </c>
      <c r="E147" s="61" t="s">
        <v>17</v>
      </c>
      <c r="F147" s="62" t="s">
        <v>17</v>
      </c>
      <c r="G147" s="29">
        <v>2344</v>
      </c>
      <c r="H147" s="29">
        <v>203</v>
      </c>
      <c r="I147" s="29">
        <v>363034</v>
      </c>
      <c r="J147" s="29">
        <v>31208</v>
      </c>
      <c r="K147" s="29">
        <v>306936</v>
      </c>
      <c r="L147" s="29">
        <v>29153</v>
      </c>
      <c r="M147" s="137">
        <f t="shared" si="8"/>
        <v>0.84547452855655392</v>
      </c>
      <c r="N147" s="58">
        <f t="shared" si="9"/>
        <v>0.93415149961548316</v>
      </c>
      <c r="O147" s="29">
        <v>19991242</v>
      </c>
      <c r="P147" s="29">
        <v>1989262</v>
      </c>
      <c r="Q147" s="29">
        <v>1900701</v>
      </c>
      <c r="R147" s="29">
        <v>96243</v>
      </c>
      <c r="S147" s="50">
        <f t="shared" si="10"/>
        <v>9.5076684079958618E-2</v>
      </c>
      <c r="T147" s="50">
        <f t="shared" si="11"/>
        <v>4.8381258979460724E-2</v>
      </c>
    </row>
    <row r="148" spans="1:20" s="26" customFormat="1" ht="12.75" customHeight="1" x14ac:dyDescent="0.2">
      <c r="A148" s="61" t="s">
        <v>228</v>
      </c>
      <c r="B148" s="61" t="s">
        <v>7</v>
      </c>
      <c r="C148" s="61" t="s">
        <v>194</v>
      </c>
      <c r="D148" s="61" t="s">
        <v>263</v>
      </c>
      <c r="E148" s="61" t="s">
        <v>43</v>
      </c>
      <c r="F148" s="62" t="s">
        <v>210</v>
      </c>
      <c r="G148" s="29">
        <v>1</v>
      </c>
      <c r="H148" s="63"/>
      <c r="I148" s="29">
        <v>0</v>
      </c>
      <c r="J148" s="63"/>
      <c r="K148" s="29">
        <v>0</v>
      </c>
      <c r="L148" s="63"/>
      <c r="M148" s="137" t="e">
        <f t="shared" si="8"/>
        <v>#DIV/0!</v>
      </c>
      <c r="N148" s="58" t="e">
        <f t="shared" si="9"/>
        <v>#DIV/0!</v>
      </c>
      <c r="O148" s="29">
        <v>68400</v>
      </c>
      <c r="P148" s="63"/>
      <c r="Q148" s="29">
        <v>46076</v>
      </c>
      <c r="R148" s="63"/>
      <c r="S148" s="50">
        <f t="shared" si="10"/>
        <v>0.67362573099415202</v>
      </c>
      <c r="T148" s="50" t="e">
        <f t="shared" si="11"/>
        <v>#DIV/0!</v>
      </c>
    </row>
    <row r="149" spans="1:20" s="26" customFormat="1" ht="12.75" customHeight="1" x14ac:dyDescent="0.2">
      <c r="A149" s="61" t="s">
        <v>327</v>
      </c>
      <c r="B149" s="61" t="s">
        <v>108</v>
      </c>
      <c r="C149" s="61" t="s">
        <v>206</v>
      </c>
      <c r="D149" s="61" t="s">
        <v>224</v>
      </c>
      <c r="E149" s="61" t="s">
        <v>3</v>
      </c>
      <c r="F149" s="62" t="s">
        <v>194</v>
      </c>
      <c r="G149" s="29">
        <v>94</v>
      </c>
      <c r="H149" s="29">
        <v>13</v>
      </c>
      <c r="I149" s="29">
        <v>0</v>
      </c>
      <c r="J149" s="29">
        <v>0</v>
      </c>
      <c r="K149" s="29">
        <v>0</v>
      </c>
      <c r="L149" s="29">
        <v>0</v>
      </c>
      <c r="M149" s="137" t="e">
        <f t="shared" si="8"/>
        <v>#DIV/0!</v>
      </c>
      <c r="N149" s="58" t="e">
        <f t="shared" si="9"/>
        <v>#DIV/0!</v>
      </c>
      <c r="O149" s="29">
        <v>2046000</v>
      </c>
      <c r="P149" s="29">
        <v>312000</v>
      </c>
      <c r="Q149" s="29">
        <v>105196</v>
      </c>
      <c r="R149" s="29">
        <v>15471</v>
      </c>
      <c r="S149" s="50">
        <f t="shared" si="10"/>
        <v>5.141544477028348E-2</v>
      </c>
      <c r="T149" s="50">
        <f t="shared" si="11"/>
        <v>4.958653846153846E-2</v>
      </c>
    </row>
    <row r="150" spans="1:20" s="26" customFormat="1" ht="12.75" customHeight="1" x14ac:dyDescent="0.2">
      <c r="A150" s="61" t="s">
        <v>443</v>
      </c>
      <c r="B150" s="61" t="s">
        <v>444</v>
      </c>
      <c r="C150" s="61" t="s">
        <v>219</v>
      </c>
      <c r="D150" s="61" t="s">
        <v>228</v>
      </c>
      <c r="E150" s="61" t="s">
        <v>7</v>
      </c>
      <c r="F150" s="62" t="s">
        <v>194</v>
      </c>
      <c r="G150" s="29">
        <v>137</v>
      </c>
      <c r="H150" s="29">
        <v>31</v>
      </c>
      <c r="I150" s="29">
        <v>25076</v>
      </c>
      <c r="J150" s="29">
        <v>5146</v>
      </c>
      <c r="K150" s="29">
        <v>17425</v>
      </c>
      <c r="L150" s="29">
        <v>4444</v>
      </c>
      <c r="M150" s="137">
        <f t="shared" si="8"/>
        <v>0.69488754187270696</v>
      </c>
      <c r="N150" s="58">
        <f t="shared" si="9"/>
        <v>0.86358336572094829</v>
      </c>
      <c r="O150" s="29">
        <v>0</v>
      </c>
      <c r="P150" s="29">
        <v>0</v>
      </c>
      <c r="Q150" s="29">
        <v>0</v>
      </c>
      <c r="R150" s="29">
        <v>0</v>
      </c>
      <c r="S150" s="50" t="e">
        <f t="shared" si="10"/>
        <v>#DIV/0!</v>
      </c>
      <c r="T150" s="50" t="e">
        <f t="shared" si="11"/>
        <v>#DIV/0!</v>
      </c>
    </row>
    <row r="151" spans="1:20" s="26" customFormat="1" ht="12.75" customHeight="1" x14ac:dyDescent="0.2">
      <c r="A151" s="61" t="s">
        <v>443</v>
      </c>
      <c r="B151" s="61" t="s">
        <v>444</v>
      </c>
      <c r="C151" s="61" t="s">
        <v>219</v>
      </c>
      <c r="D151" s="61" t="s">
        <v>224</v>
      </c>
      <c r="E151" s="61" t="s">
        <v>3</v>
      </c>
      <c r="F151" s="62" t="s">
        <v>194</v>
      </c>
      <c r="G151" s="29">
        <v>1007</v>
      </c>
      <c r="H151" s="29">
        <v>31</v>
      </c>
      <c r="I151" s="29">
        <v>185958</v>
      </c>
      <c r="J151" s="29">
        <v>5208</v>
      </c>
      <c r="K151" s="29">
        <v>157640</v>
      </c>
      <c r="L151" s="29">
        <v>4459</v>
      </c>
      <c r="M151" s="137">
        <f t="shared" si="8"/>
        <v>0.84771830198216802</v>
      </c>
      <c r="N151" s="58">
        <f t="shared" si="9"/>
        <v>0.85618279569892475</v>
      </c>
      <c r="O151" s="29">
        <v>5666693</v>
      </c>
      <c r="P151" s="29">
        <v>0</v>
      </c>
      <c r="Q151" s="29">
        <v>2474608</v>
      </c>
      <c r="R151" s="29">
        <v>0</v>
      </c>
      <c r="S151" s="50">
        <f t="shared" si="10"/>
        <v>0.43669350007138202</v>
      </c>
      <c r="T151" s="50" t="e">
        <f t="shared" si="11"/>
        <v>#DIV/0!</v>
      </c>
    </row>
    <row r="152" spans="1:20" s="26" customFormat="1" ht="12.75" customHeight="1" x14ac:dyDescent="0.2">
      <c r="A152" s="61" t="s">
        <v>259</v>
      </c>
      <c r="B152" s="61" t="s">
        <v>39</v>
      </c>
      <c r="C152" s="61" t="s">
        <v>199</v>
      </c>
      <c r="D152" s="61" t="s">
        <v>224</v>
      </c>
      <c r="E152" s="61" t="s">
        <v>3</v>
      </c>
      <c r="F152" s="62" t="s">
        <v>194</v>
      </c>
      <c r="G152" s="29">
        <v>295</v>
      </c>
      <c r="H152" s="29">
        <v>31</v>
      </c>
      <c r="I152" s="29">
        <v>73972</v>
      </c>
      <c r="J152" s="29">
        <v>7750</v>
      </c>
      <c r="K152" s="29">
        <v>63081</v>
      </c>
      <c r="L152" s="29">
        <v>5802</v>
      </c>
      <c r="M152" s="137">
        <f t="shared" si="8"/>
        <v>0.85276861515167901</v>
      </c>
      <c r="N152" s="58">
        <f t="shared" si="9"/>
        <v>0.74864516129032255</v>
      </c>
      <c r="O152" s="29">
        <v>3481000</v>
      </c>
      <c r="P152" s="29">
        <v>387003</v>
      </c>
      <c r="Q152" s="29">
        <v>1611232</v>
      </c>
      <c r="R152" s="29">
        <v>134815</v>
      </c>
      <c r="S152" s="50">
        <f t="shared" si="10"/>
        <v>0.46286469405343295</v>
      </c>
      <c r="T152" s="50">
        <f t="shared" si="11"/>
        <v>0.34835647268884218</v>
      </c>
    </row>
    <row r="153" spans="1:20" s="26" customFormat="1" ht="12.75" customHeight="1" x14ac:dyDescent="0.2">
      <c r="A153" s="61" t="s">
        <v>226</v>
      </c>
      <c r="B153" s="61" t="s">
        <v>5</v>
      </c>
      <c r="C153" s="61" t="s">
        <v>194</v>
      </c>
      <c r="D153" s="61" t="s">
        <v>238</v>
      </c>
      <c r="E153" s="61" t="s">
        <v>17</v>
      </c>
      <c r="F153" s="62" t="s">
        <v>17</v>
      </c>
      <c r="G153" s="29">
        <v>1525</v>
      </c>
      <c r="H153" s="29">
        <v>121</v>
      </c>
      <c r="I153" s="29">
        <v>231994</v>
      </c>
      <c r="J153" s="29">
        <v>18044</v>
      </c>
      <c r="K153" s="29">
        <v>196054</v>
      </c>
      <c r="L153" s="29">
        <v>16320</v>
      </c>
      <c r="M153" s="137">
        <f t="shared" si="8"/>
        <v>0.84508220040173454</v>
      </c>
      <c r="N153" s="58">
        <f t="shared" si="9"/>
        <v>0.90445577477277761</v>
      </c>
      <c r="O153" s="29">
        <v>13142744</v>
      </c>
      <c r="P153" s="29">
        <v>1245139</v>
      </c>
      <c r="Q153" s="29">
        <v>1433197</v>
      </c>
      <c r="R153" s="29">
        <v>72137</v>
      </c>
      <c r="S153" s="50">
        <f t="shared" si="10"/>
        <v>0.10904853659174979</v>
      </c>
      <c r="T153" s="50">
        <f t="shared" si="11"/>
        <v>5.7934897228341574E-2</v>
      </c>
    </row>
    <row r="154" spans="1:20" s="26" customFormat="1" ht="12.75" customHeight="1" x14ac:dyDescent="0.2">
      <c r="A154" s="61" t="s">
        <v>226</v>
      </c>
      <c r="B154" s="61" t="s">
        <v>5</v>
      </c>
      <c r="C154" s="61" t="s">
        <v>194</v>
      </c>
      <c r="D154" s="61" t="s">
        <v>240</v>
      </c>
      <c r="E154" s="61" t="s">
        <v>19</v>
      </c>
      <c r="F154" s="62" t="s">
        <v>198</v>
      </c>
      <c r="G154" s="29">
        <v>195</v>
      </c>
      <c r="H154" s="29">
        <v>18</v>
      </c>
      <c r="I154" s="29">
        <v>51130</v>
      </c>
      <c r="J154" s="29">
        <v>4500</v>
      </c>
      <c r="K154" s="29">
        <v>47115</v>
      </c>
      <c r="L154" s="29">
        <v>3773</v>
      </c>
      <c r="M154" s="137">
        <f t="shared" si="8"/>
        <v>0.92147467240367686</v>
      </c>
      <c r="N154" s="58">
        <f t="shared" si="9"/>
        <v>0.83844444444444444</v>
      </c>
      <c r="O154" s="29">
        <v>3519157</v>
      </c>
      <c r="P154" s="29">
        <v>206370</v>
      </c>
      <c r="Q154" s="29">
        <v>118921</v>
      </c>
      <c r="R154" s="29">
        <v>3858</v>
      </c>
      <c r="S154" s="50">
        <f t="shared" si="10"/>
        <v>3.3792467912059622E-2</v>
      </c>
      <c r="T154" s="50">
        <f t="shared" si="11"/>
        <v>1.8694577700247128E-2</v>
      </c>
    </row>
    <row r="155" spans="1:20" s="26" customFormat="1" ht="12.75" customHeight="1" x14ac:dyDescent="0.2">
      <c r="A155" s="61" t="s">
        <v>226</v>
      </c>
      <c r="B155" s="61" t="s">
        <v>5</v>
      </c>
      <c r="C155" s="61" t="s">
        <v>194</v>
      </c>
      <c r="D155" s="61" t="s">
        <v>234</v>
      </c>
      <c r="E155" s="61" t="s">
        <v>13</v>
      </c>
      <c r="F155" s="62" t="s">
        <v>202</v>
      </c>
      <c r="G155" s="29">
        <v>7</v>
      </c>
      <c r="H155" s="63"/>
      <c r="I155" s="29">
        <v>0</v>
      </c>
      <c r="J155" s="63"/>
      <c r="K155" s="29">
        <v>0</v>
      </c>
      <c r="L155" s="63"/>
      <c r="M155" s="137" t="e">
        <f t="shared" si="8"/>
        <v>#DIV/0!</v>
      </c>
      <c r="N155" s="58" t="e">
        <f t="shared" si="9"/>
        <v>#DIV/0!</v>
      </c>
      <c r="O155" s="29">
        <v>168000</v>
      </c>
      <c r="P155" s="63"/>
      <c r="Q155" s="29">
        <v>142933</v>
      </c>
      <c r="R155" s="63"/>
      <c r="S155" s="50">
        <f t="shared" si="10"/>
        <v>0.85079166666666661</v>
      </c>
      <c r="T155" s="50" t="e">
        <f t="shared" si="11"/>
        <v>#DIV/0!</v>
      </c>
    </row>
    <row r="156" spans="1:20" s="26" customFormat="1" ht="12.75" customHeight="1" x14ac:dyDescent="0.2">
      <c r="A156" s="61" t="s">
        <v>226</v>
      </c>
      <c r="B156" s="61" t="s">
        <v>5</v>
      </c>
      <c r="C156" s="61" t="s">
        <v>194</v>
      </c>
      <c r="D156" s="61" t="s">
        <v>223</v>
      </c>
      <c r="E156" s="61" t="s">
        <v>2</v>
      </c>
      <c r="F156" s="62" t="s">
        <v>199</v>
      </c>
      <c r="G156" s="29">
        <v>983</v>
      </c>
      <c r="H156" s="29">
        <v>87</v>
      </c>
      <c r="I156" s="29">
        <v>174918</v>
      </c>
      <c r="J156" s="29">
        <v>15172</v>
      </c>
      <c r="K156" s="29">
        <v>127798</v>
      </c>
      <c r="L156" s="29">
        <v>13185</v>
      </c>
      <c r="M156" s="137">
        <f t="shared" si="8"/>
        <v>0.73061663179318315</v>
      </c>
      <c r="N156" s="58">
        <f t="shared" si="9"/>
        <v>0.86903506459267066</v>
      </c>
      <c r="O156" s="29">
        <v>6050996</v>
      </c>
      <c r="P156" s="29">
        <v>363763</v>
      </c>
      <c r="Q156" s="29">
        <v>624155</v>
      </c>
      <c r="R156" s="29">
        <v>18422</v>
      </c>
      <c r="S156" s="50">
        <f t="shared" si="10"/>
        <v>0.10314913445654236</v>
      </c>
      <c r="T156" s="50">
        <f t="shared" si="11"/>
        <v>5.0642863622743381E-2</v>
      </c>
    </row>
    <row r="157" spans="1:20" s="26" customFormat="1" ht="12.75" customHeight="1" x14ac:dyDescent="0.2">
      <c r="A157" s="61" t="s">
        <v>226</v>
      </c>
      <c r="B157" s="61" t="s">
        <v>5</v>
      </c>
      <c r="C157" s="61" t="s">
        <v>194</v>
      </c>
      <c r="D157" s="61" t="s">
        <v>248</v>
      </c>
      <c r="E157" s="61" t="s">
        <v>27</v>
      </c>
      <c r="F157" s="62" t="s">
        <v>202</v>
      </c>
      <c r="G157" s="29">
        <v>5</v>
      </c>
      <c r="H157" s="63"/>
      <c r="I157" s="29">
        <v>0</v>
      </c>
      <c r="J157" s="63"/>
      <c r="K157" s="29">
        <v>0</v>
      </c>
      <c r="L157" s="63"/>
      <c r="M157" s="137" t="e">
        <f t="shared" si="8"/>
        <v>#DIV/0!</v>
      </c>
      <c r="N157" s="58" t="e">
        <f t="shared" si="9"/>
        <v>#DIV/0!</v>
      </c>
      <c r="O157" s="29">
        <v>120000</v>
      </c>
      <c r="P157" s="63"/>
      <c r="Q157" s="29">
        <v>100133</v>
      </c>
      <c r="R157" s="63"/>
      <c r="S157" s="50">
        <f t="shared" si="10"/>
        <v>0.83444166666666664</v>
      </c>
      <c r="T157" s="50" t="e">
        <f t="shared" si="11"/>
        <v>#DIV/0!</v>
      </c>
    </row>
    <row r="158" spans="1:20" s="26" customFormat="1" ht="12.75" customHeight="1" x14ac:dyDescent="0.2">
      <c r="A158" s="61" t="s">
        <v>226</v>
      </c>
      <c r="B158" s="61" t="s">
        <v>5</v>
      </c>
      <c r="C158" s="61" t="s">
        <v>194</v>
      </c>
      <c r="D158" s="61" t="s">
        <v>267</v>
      </c>
      <c r="E158" s="61" t="s">
        <v>47</v>
      </c>
      <c r="F158" s="62" t="s">
        <v>208</v>
      </c>
      <c r="G158" s="29">
        <v>258</v>
      </c>
      <c r="H158" s="29">
        <v>31</v>
      </c>
      <c r="I158" s="29">
        <v>47994</v>
      </c>
      <c r="J158" s="29">
        <v>6252</v>
      </c>
      <c r="K158" s="29">
        <v>37009</v>
      </c>
      <c r="L158" s="29">
        <v>5336</v>
      </c>
      <c r="M158" s="137">
        <f t="shared" si="8"/>
        <v>0.77111722298620666</v>
      </c>
      <c r="N158" s="58">
        <f t="shared" si="9"/>
        <v>0.85348688419705698</v>
      </c>
      <c r="O158" s="29">
        <v>100094</v>
      </c>
      <c r="P158" s="29">
        <v>581</v>
      </c>
      <c r="Q158" s="29">
        <v>91567</v>
      </c>
      <c r="R158" s="29">
        <v>581</v>
      </c>
      <c r="S158" s="50">
        <f t="shared" si="10"/>
        <v>0.91481007852618534</v>
      </c>
      <c r="T158" s="50">
        <f t="shared" si="11"/>
        <v>1</v>
      </c>
    </row>
    <row r="159" spans="1:20" s="26" customFormat="1" ht="12.75" customHeight="1" x14ac:dyDescent="0.2">
      <c r="A159" s="61" t="s">
        <v>226</v>
      </c>
      <c r="B159" s="61" t="s">
        <v>5</v>
      </c>
      <c r="C159" s="61" t="s">
        <v>194</v>
      </c>
      <c r="D159" s="61" t="s">
        <v>329</v>
      </c>
      <c r="E159" s="61" t="s">
        <v>110</v>
      </c>
      <c r="F159" s="62" t="s">
        <v>208</v>
      </c>
      <c r="G159" s="29">
        <v>159</v>
      </c>
      <c r="H159" s="29">
        <v>18</v>
      </c>
      <c r="I159" s="29">
        <v>29628</v>
      </c>
      <c r="J159" s="29">
        <v>3348</v>
      </c>
      <c r="K159" s="29">
        <v>19780</v>
      </c>
      <c r="L159" s="29">
        <v>2966</v>
      </c>
      <c r="M159" s="137">
        <f t="shared" si="8"/>
        <v>0.6676117186445254</v>
      </c>
      <c r="N159" s="58">
        <f t="shared" si="9"/>
        <v>0.88590203106332144</v>
      </c>
      <c r="O159" s="29">
        <v>0</v>
      </c>
      <c r="P159" s="29">
        <v>0</v>
      </c>
      <c r="Q159" s="29">
        <v>0</v>
      </c>
      <c r="R159" s="29">
        <v>0</v>
      </c>
      <c r="S159" s="50" t="e">
        <f t="shared" si="10"/>
        <v>#DIV/0!</v>
      </c>
      <c r="T159" s="50" t="e">
        <f t="shared" si="11"/>
        <v>#DIV/0!</v>
      </c>
    </row>
    <row r="160" spans="1:20" s="26" customFormat="1" ht="12.75" customHeight="1" x14ac:dyDescent="0.2">
      <c r="A160" s="61" t="s">
        <v>226</v>
      </c>
      <c r="B160" s="61" t="s">
        <v>5</v>
      </c>
      <c r="C160" s="61" t="s">
        <v>194</v>
      </c>
      <c r="D160" s="61" t="s">
        <v>235</v>
      </c>
      <c r="E160" s="61" t="s">
        <v>14</v>
      </c>
      <c r="F160" s="62" t="s">
        <v>205</v>
      </c>
      <c r="G160" s="29">
        <v>78</v>
      </c>
      <c r="H160" s="29">
        <v>14</v>
      </c>
      <c r="I160" s="29">
        <v>12522</v>
      </c>
      <c r="J160" s="29">
        <v>2436</v>
      </c>
      <c r="K160" s="29">
        <v>8904</v>
      </c>
      <c r="L160" s="29">
        <v>1739</v>
      </c>
      <c r="M160" s="137">
        <f t="shared" si="8"/>
        <v>0.7110685194058457</v>
      </c>
      <c r="N160" s="58">
        <f t="shared" si="9"/>
        <v>0.71387520525451564</v>
      </c>
      <c r="O160" s="29">
        <v>1380977</v>
      </c>
      <c r="P160" s="29">
        <v>265407</v>
      </c>
      <c r="Q160" s="29">
        <v>34083</v>
      </c>
      <c r="R160" s="29">
        <v>7760</v>
      </c>
      <c r="S160" s="50">
        <f t="shared" si="10"/>
        <v>2.468035311232555E-2</v>
      </c>
      <c r="T160" s="50">
        <f t="shared" si="11"/>
        <v>2.9238113538829043E-2</v>
      </c>
    </row>
    <row r="161" spans="1:20" s="26" customFormat="1" ht="12.75" customHeight="1" x14ac:dyDescent="0.2">
      <c r="A161" s="61" t="s">
        <v>226</v>
      </c>
      <c r="B161" s="61" t="s">
        <v>5</v>
      </c>
      <c r="C161" s="61" t="s">
        <v>194</v>
      </c>
      <c r="D161" s="61" t="s">
        <v>302</v>
      </c>
      <c r="E161" s="61" t="s">
        <v>81</v>
      </c>
      <c r="F161" s="62" t="s">
        <v>17</v>
      </c>
      <c r="G161" s="29">
        <v>67</v>
      </c>
      <c r="H161" s="29">
        <v>17</v>
      </c>
      <c r="I161" s="29">
        <v>12436</v>
      </c>
      <c r="J161" s="29">
        <v>3162</v>
      </c>
      <c r="K161" s="29">
        <v>8590</v>
      </c>
      <c r="L161" s="29">
        <v>2741</v>
      </c>
      <c r="M161" s="137">
        <f t="shared" si="8"/>
        <v>0.69073657124477328</v>
      </c>
      <c r="N161" s="58">
        <f t="shared" si="9"/>
        <v>0.86685641998734975</v>
      </c>
      <c r="O161" s="29">
        <v>518700</v>
      </c>
      <c r="P161" s="29">
        <v>131600</v>
      </c>
      <c r="Q161" s="29">
        <v>0</v>
      </c>
      <c r="R161" s="29">
        <v>0</v>
      </c>
      <c r="S161" s="50">
        <f t="shared" si="10"/>
        <v>0</v>
      </c>
      <c r="T161" s="50">
        <f t="shared" si="11"/>
        <v>0</v>
      </c>
    </row>
    <row r="162" spans="1:20" s="26" customFormat="1" ht="12.75" customHeight="1" x14ac:dyDescent="0.2">
      <c r="A162" s="61" t="s">
        <v>226</v>
      </c>
      <c r="B162" s="61" t="s">
        <v>5</v>
      </c>
      <c r="C162" s="61" t="s">
        <v>194</v>
      </c>
      <c r="D162" s="61" t="s">
        <v>252</v>
      </c>
      <c r="E162" s="61" t="s">
        <v>32</v>
      </c>
      <c r="F162" s="62" t="s">
        <v>199</v>
      </c>
      <c r="G162" s="29">
        <v>361</v>
      </c>
      <c r="H162" s="29">
        <v>31</v>
      </c>
      <c r="I162" s="29">
        <v>65702</v>
      </c>
      <c r="J162" s="29">
        <v>5642</v>
      </c>
      <c r="K162" s="29">
        <v>53712</v>
      </c>
      <c r="L162" s="29">
        <v>5410</v>
      </c>
      <c r="M162" s="137">
        <f t="shared" si="8"/>
        <v>0.81750936044564848</v>
      </c>
      <c r="N162" s="58">
        <f t="shared" si="9"/>
        <v>0.95887982984757181</v>
      </c>
      <c r="O162" s="29">
        <v>0</v>
      </c>
      <c r="P162" s="29">
        <v>0</v>
      </c>
      <c r="Q162" s="29">
        <v>0</v>
      </c>
      <c r="R162" s="29">
        <v>0</v>
      </c>
      <c r="S162" s="50" t="e">
        <f t="shared" si="10"/>
        <v>#DIV/0!</v>
      </c>
      <c r="T162" s="50" t="e">
        <f t="shared" si="11"/>
        <v>#DIV/0!</v>
      </c>
    </row>
    <row r="163" spans="1:20" s="26" customFormat="1" ht="12.75" customHeight="1" x14ac:dyDescent="0.2">
      <c r="A163" s="61" t="s">
        <v>226</v>
      </c>
      <c r="B163" s="61" t="s">
        <v>5</v>
      </c>
      <c r="C163" s="61" t="s">
        <v>194</v>
      </c>
      <c r="D163" s="61" t="s">
        <v>258</v>
      </c>
      <c r="E163" s="61" t="s">
        <v>38</v>
      </c>
      <c r="F163" s="62" t="s">
        <v>199</v>
      </c>
      <c r="G163" s="29">
        <v>363</v>
      </c>
      <c r="H163" s="29">
        <v>12</v>
      </c>
      <c r="I163" s="29">
        <v>61450</v>
      </c>
      <c r="J163" s="29">
        <v>2160</v>
      </c>
      <c r="K163" s="29">
        <v>46818</v>
      </c>
      <c r="L163" s="29">
        <v>1528</v>
      </c>
      <c r="M163" s="137">
        <f t="shared" si="8"/>
        <v>0.76188771358828311</v>
      </c>
      <c r="N163" s="58">
        <f t="shared" si="9"/>
        <v>0.70740740740740737</v>
      </c>
      <c r="O163" s="29">
        <v>1648748</v>
      </c>
      <c r="P163" s="29">
        <v>19606</v>
      </c>
      <c r="Q163" s="29">
        <v>49873</v>
      </c>
      <c r="R163" s="29">
        <v>1875</v>
      </c>
      <c r="S163" s="50">
        <f t="shared" si="10"/>
        <v>3.0249013190614939E-2</v>
      </c>
      <c r="T163" s="50">
        <f t="shared" si="11"/>
        <v>9.5633989595021937E-2</v>
      </c>
    </row>
    <row r="164" spans="1:20" s="26" customFormat="1" ht="12.75" customHeight="1" x14ac:dyDescent="0.2">
      <c r="A164" s="61" t="s">
        <v>226</v>
      </c>
      <c r="B164" s="61" t="s">
        <v>5</v>
      </c>
      <c r="C164" s="61" t="s">
        <v>194</v>
      </c>
      <c r="D164" s="61" t="s">
        <v>244</v>
      </c>
      <c r="E164" s="61" t="s">
        <v>23</v>
      </c>
      <c r="F164" s="62" t="s">
        <v>23</v>
      </c>
      <c r="G164" s="29">
        <v>108</v>
      </c>
      <c r="H164" s="63"/>
      <c r="I164" s="29">
        <v>16392</v>
      </c>
      <c r="J164" s="63"/>
      <c r="K164" s="29">
        <v>14865</v>
      </c>
      <c r="L164" s="63"/>
      <c r="M164" s="137">
        <f t="shared" si="8"/>
        <v>0.90684480234260612</v>
      </c>
      <c r="N164" s="58" t="e">
        <f t="shared" si="9"/>
        <v>#DIV/0!</v>
      </c>
      <c r="O164" s="29">
        <v>334943</v>
      </c>
      <c r="P164" s="63"/>
      <c r="Q164" s="29">
        <v>121451</v>
      </c>
      <c r="R164" s="63"/>
      <c r="S164" s="50">
        <f t="shared" si="10"/>
        <v>0.36260199496630768</v>
      </c>
      <c r="T164" s="50" t="e">
        <f t="shared" si="11"/>
        <v>#DIV/0!</v>
      </c>
    </row>
    <row r="165" spans="1:20" s="26" customFormat="1" ht="12.75" customHeight="1" x14ac:dyDescent="0.2">
      <c r="A165" s="61" t="s">
        <v>226</v>
      </c>
      <c r="B165" s="61" t="s">
        <v>5</v>
      </c>
      <c r="C165" s="61" t="s">
        <v>194</v>
      </c>
      <c r="D165" s="61" t="s">
        <v>323</v>
      </c>
      <c r="E165" s="61" t="s">
        <v>104</v>
      </c>
      <c r="F165" s="62" t="s">
        <v>207</v>
      </c>
      <c r="G165" s="29">
        <v>1</v>
      </c>
      <c r="H165" s="63"/>
      <c r="I165" s="29">
        <v>186</v>
      </c>
      <c r="J165" s="63"/>
      <c r="K165" s="29">
        <v>105</v>
      </c>
      <c r="L165" s="63"/>
      <c r="M165" s="137">
        <f t="shared" si="8"/>
        <v>0.56451612903225812</v>
      </c>
      <c r="N165" s="58" t="e">
        <f t="shared" si="9"/>
        <v>#DIV/0!</v>
      </c>
      <c r="O165" s="29">
        <v>0</v>
      </c>
      <c r="P165" s="63"/>
      <c r="Q165" s="29">
        <v>0</v>
      </c>
      <c r="R165" s="63"/>
      <c r="S165" s="50" t="e">
        <f t="shared" si="10"/>
        <v>#DIV/0!</v>
      </c>
      <c r="T165" s="50" t="e">
        <f t="shared" si="11"/>
        <v>#DIV/0!</v>
      </c>
    </row>
    <row r="166" spans="1:20" s="26" customFormat="1" ht="12.75" customHeight="1" x14ac:dyDescent="0.2">
      <c r="A166" s="61" t="s">
        <v>226</v>
      </c>
      <c r="B166" s="61" t="s">
        <v>5</v>
      </c>
      <c r="C166" s="61" t="s">
        <v>194</v>
      </c>
      <c r="D166" s="61" t="s">
        <v>317</v>
      </c>
      <c r="E166" s="61" t="s">
        <v>99</v>
      </c>
      <c r="F166" s="62" t="s">
        <v>214</v>
      </c>
      <c r="G166" s="29">
        <v>7</v>
      </c>
      <c r="H166" s="63"/>
      <c r="I166" s="29">
        <v>0</v>
      </c>
      <c r="J166" s="63"/>
      <c r="K166" s="29">
        <v>0</v>
      </c>
      <c r="L166" s="63"/>
      <c r="M166" s="137" t="e">
        <f t="shared" si="8"/>
        <v>#DIV/0!</v>
      </c>
      <c r="N166" s="58" t="e">
        <f t="shared" si="9"/>
        <v>#DIV/0!</v>
      </c>
      <c r="O166" s="29">
        <v>478800</v>
      </c>
      <c r="P166" s="63"/>
      <c r="Q166" s="29">
        <v>385008</v>
      </c>
      <c r="R166" s="63"/>
      <c r="S166" s="50">
        <f t="shared" si="10"/>
        <v>0.80411027568922311</v>
      </c>
      <c r="T166" s="50" t="e">
        <f t="shared" si="11"/>
        <v>#DIV/0!</v>
      </c>
    </row>
    <row r="167" spans="1:20" s="26" customFormat="1" ht="12.75" customHeight="1" x14ac:dyDescent="0.2">
      <c r="A167" s="61" t="s">
        <v>226</v>
      </c>
      <c r="B167" s="61" t="s">
        <v>5</v>
      </c>
      <c r="C167" s="61" t="s">
        <v>194</v>
      </c>
      <c r="D167" s="61" t="s">
        <v>243</v>
      </c>
      <c r="E167" s="61" t="s">
        <v>22</v>
      </c>
      <c r="F167" s="62" t="s">
        <v>23</v>
      </c>
      <c r="G167" s="29">
        <v>215</v>
      </c>
      <c r="H167" s="29">
        <v>13</v>
      </c>
      <c r="I167" s="29">
        <v>40130</v>
      </c>
      <c r="J167" s="29">
        <v>2418</v>
      </c>
      <c r="K167" s="29">
        <v>30452</v>
      </c>
      <c r="L167" s="29">
        <v>2063</v>
      </c>
      <c r="M167" s="137">
        <f t="shared" si="8"/>
        <v>0.75883379018190877</v>
      </c>
      <c r="N167" s="58">
        <f t="shared" si="9"/>
        <v>0.85318444995864351</v>
      </c>
      <c r="O167" s="29">
        <v>1119300</v>
      </c>
      <c r="P167" s="29">
        <v>101500</v>
      </c>
      <c r="Q167" s="29">
        <v>0</v>
      </c>
      <c r="R167" s="29">
        <v>0</v>
      </c>
      <c r="S167" s="50">
        <f t="shared" si="10"/>
        <v>0</v>
      </c>
      <c r="T167" s="50">
        <f t="shared" si="11"/>
        <v>0</v>
      </c>
    </row>
    <row r="168" spans="1:20" s="26" customFormat="1" ht="12.75" customHeight="1" x14ac:dyDescent="0.2">
      <c r="A168" s="61" t="s">
        <v>226</v>
      </c>
      <c r="B168" s="61" t="s">
        <v>5</v>
      </c>
      <c r="C168" s="61" t="s">
        <v>194</v>
      </c>
      <c r="D168" s="61" t="s">
        <v>268</v>
      </c>
      <c r="E168" s="61" t="s">
        <v>48</v>
      </c>
      <c r="F168" s="62" t="s">
        <v>204</v>
      </c>
      <c r="G168" s="29">
        <v>36</v>
      </c>
      <c r="H168" s="29">
        <v>13</v>
      </c>
      <c r="I168" s="29">
        <v>6660</v>
      </c>
      <c r="J168" s="29">
        <v>2405</v>
      </c>
      <c r="K168" s="29">
        <v>1767</v>
      </c>
      <c r="L168" s="29">
        <v>725</v>
      </c>
      <c r="M168" s="137">
        <f t="shared" si="8"/>
        <v>0.26531531531531533</v>
      </c>
      <c r="N168" s="58">
        <f t="shared" si="9"/>
        <v>0.30145530145530147</v>
      </c>
      <c r="O168" s="29">
        <v>0</v>
      </c>
      <c r="P168" s="29">
        <v>0</v>
      </c>
      <c r="Q168" s="29">
        <v>0</v>
      </c>
      <c r="R168" s="29">
        <v>0</v>
      </c>
      <c r="S168" s="50" t="e">
        <f t="shared" si="10"/>
        <v>#DIV/0!</v>
      </c>
      <c r="T168" s="50" t="e">
        <f t="shared" si="11"/>
        <v>#DIV/0!</v>
      </c>
    </row>
    <row r="169" spans="1:20" s="26" customFormat="1" ht="12.75" customHeight="1" x14ac:dyDescent="0.2">
      <c r="A169" s="61" t="s">
        <v>226</v>
      </c>
      <c r="B169" s="61" t="s">
        <v>5</v>
      </c>
      <c r="C169" s="61" t="s">
        <v>194</v>
      </c>
      <c r="D169" s="61" t="s">
        <v>262</v>
      </c>
      <c r="E169" s="61" t="s">
        <v>42</v>
      </c>
      <c r="F169" s="62" t="s">
        <v>199</v>
      </c>
      <c r="G169" s="29">
        <v>65</v>
      </c>
      <c r="H169" s="63"/>
      <c r="I169" s="29">
        <v>9786</v>
      </c>
      <c r="J169" s="63"/>
      <c r="K169" s="29">
        <v>7095</v>
      </c>
      <c r="L169" s="63"/>
      <c r="M169" s="137">
        <f t="shared" si="8"/>
        <v>0.72501532801961988</v>
      </c>
      <c r="N169" s="58" t="e">
        <f t="shared" si="9"/>
        <v>#DIV/0!</v>
      </c>
      <c r="O169" s="29">
        <v>222244</v>
      </c>
      <c r="P169" s="63"/>
      <c r="Q169" s="29">
        <v>0</v>
      </c>
      <c r="R169" s="63"/>
      <c r="S169" s="50">
        <f t="shared" si="10"/>
        <v>0</v>
      </c>
      <c r="T169" s="50" t="e">
        <f t="shared" si="11"/>
        <v>#DIV/0!</v>
      </c>
    </row>
    <row r="170" spans="1:20" s="26" customFormat="1" ht="12.75" customHeight="1" x14ac:dyDescent="0.2">
      <c r="A170" s="61" t="s">
        <v>298</v>
      </c>
      <c r="B170" s="61" t="s">
        <v>77</v>
      </c>
      <c r="C170" s="61" t="s">
        <v>194</v>
      </c>
      <c r="D170" s="61" t="s">
        <v>238</v>
      </c>
      <c r="E170" s="61" t="s">
        <v>17</v>
      </c>
      <c r="F170" s="62" t="s">
        <v>17</v>
      </c>
      <c r="G170" s="29">
        <v>155</v>
      </c>
      <c r="H170" s="29">
        <v>14</v>
      </c>
      <c r="I170" s="29">
        <v>20282</v>
      </c>
      <c r="J170" s="29">
        <v>1786</v>
      </c>
      <c r="K170" s="29">
        <v>15432</v>
      </c>
      <c r="L170" s="29">
        <v>1548</v>
      </c>
      <c r="M170" s="137">
        <f t="shared" si="8"/>
        <v>0.76087170890444733</v>
      </c>
      <c r="N170" s="58">
        <f t="shared" si="9"/>
        <v>0.86674132138857785</v>
      </c>
      <c r="O170" s="29">
        <v>1010395</v>
      </c>
      <c r="P170" s="29">
        <v>144718</v>
      </c>
      <c r="Q170" s="29">
        <v>0</v>
      </c>
      <c r="R170" s="29">
        <v>0</v>
      </c>
      <c r="S170" s="50">
        <f t="shared" si="10"/>
        <v>0</v>
      </c>
      <c r="T170" s="50">
        <f t="shared" si="11"/>
        <v>0</v>
      </c>
    </row>
    <row r="171" spans="1:20" s="26" customFormat="1" ht="12.75" customHeight="1" x14ac:dyDescent="0.2">
      <c r="A171" s="61" t="s">
        <v>298</v>
      </c>
      <c r="B171" s="61" t="s">
        <v>77</v>
      </c>
      <c r="C171" s="61" t="s">
        <v>194</v>
      </c>
      <c r="D171" s="61" t="s">
        <v>252</v>
      </c>
      <c r="E171" s="61" t="s">
        <v>32</v>
      </c>
      <c r="F171" s="62" t="s">
        <v>199</v>
      </c>
      <c r="G171" s="29">
        <v>170</v>
      </c>
      <c r="H171" s="29">
        <v>14</v>
      </c>
      <c r="I171" s="29">
        <v>30755</v>
      </c>
      <c r="J171" s="29">
        <v>2548</v>
      </c>
      <c r="K171" s="29">
        <v>23278</v>
      </c>
      <c r="L171" s="29">
        <v>2429</v>
      </c>
      <c r="M171" s="137">
        <f t="shared" si="8"/>
        <v>0.75688505933994477</v>
      </c>
      <c r="N171" s="58">
        <f t="shared" si="9"/>
        <v>0.95329670329670335</v>
      </c>
      <c r="O171" s="29">
        <v>0</v>
      </c>
      <c r="P171" s="29">
        <v>0</v>
      </c>
      <c r="Q171" s="29">
        <v>0</v>
      </c>
      <c r="R171" s="29">
        <v>0</v>
      </c>
      <c r="S171" s="50" t="e">
        <f t="shared" si="10"/>
        <v>#DIV/0!</v>
      </c>
      <c r="T171" s="50" t="e">
        <f t="shared" si="11"/>
        <v>#DIV/0!</v>
      </c>
    </row>
    <row r="172" spans="1:20" s="26" customFormat="1" ht="12.75" customHeight="1" x14ac:dyDescent="0.2">
      <c r="A172" s="61" t="s">
        <v>311</v>
      </c>
      <c r="B172" s="61" t="s">
        <v>92</v>
      </c>
      <c r="C172" s="61" t="s">
        <v>199</v>
      </c>
      <c r="D172" s="61" t="s">
        <v>224</v>
      </c>
      <c r="E172" s="61" t="s">
        <v>3</v>
      </c>
      <c r="F172" s="62" t="s">
        <v>194</v>
      </c>
      <c r="G172" s="29">
        <v>727</v>
      </c>
      <c r="H172" s="29">
        <v>62</v>
      </c>
      <c r="I172" s="29">
        <v>94970</v>
      </c>
      <c r="J172" s="29">
        <v>10442</v>
      </c>
      <c r="K172" s="29">
        <v>77093</v>
      </c>
      <c r="L172" s="29">
        <v>8213</v>
      </c>
      <c r="M172" s="137">
        <f t="shared" si="8"/>
        <v>0.81176160892913551</v>
      </c>
      <c r="N172" s="58">
        <f t="shared" si="9"/>
        <v>0.78653514652365453</v>
      </c>
      <c r="O172" s="29">
        <v>3731000</v>
      </c>
      <c r="P172" s="29">
        <v>366000</v>
      </c>
      <c r="Q172" s="29">
        <v>38932</v>
      </c>
      <c r="R172" s="29">
        <v>4772</v>
      </c>
      <c r="S172" s="50">
        <f t="shared" si="10"/>
        <v>1.0434735995711606E-2</v>
      </c>
      <c r="T172" s="50">
        <f t="shared" si="11"/>
        <v>1.3038251366120218E-2</v>
      </c>
    </row>
    <row r="173" spans="1:20" s="26" customFormat="1" ht="12.75" customHeight="1" x14ac:dyDescent="0.2">
      <c r="A173" s="61" t="s">
        <v>268</v>
      </c>
      <c r="B173" s="61" t="s">
        <v>48</v>
      </c>
      <c r="C173" s="61" t="s">
        <v>204</v>
      </c>
      <c r="D173" s="61" t="s">
        <v>222</v>
      </c>
      <c r="E173" s="61" t="s">
        <v>1</v>
      </c>
      <c r="F173" s="62" t="s">
        <v>194</v>
      </c>
      <c r="G173" s="29">
        <v>32</v>
      </c>
      <c r="H173" s="29">
        <v>13</v>
      </c>
      <c r="I173" s="29">
        <v>5915</v>
      </c>
      <c r="J173" s="29">
        <v>2405</v>
      </c>
      <c r="K173" s="29">
        <v>2087</v>
      </c>
      <c r="L173" s="29">
        <v>850</v>
      </c>
      <c r="M173" s="137">
        <f t="shared" si="8"/>
        <v>0.35283178360101436</v>
      </c>
      <c r="N173" s="58">
        <f t="shared" si="9"/>
        <v>0.35343035343035345</v>
      </c>
      <c r="O173" s="29">
        <v>3509</v>
      </c>
      <c r="P173" s="29">
        <v>0</v>
      </c>
      <c r="Q173" s="29">
        <v>0</v>
      </c>
      <c r="R173" s="29">
        <v>0</v>
      </c>
      <c r="S173" s="50">
        <f t="shared" si="10"/>
        <v>0</v>
      </c>
      <c r="T173" s="50" t="e">
        <f t="shared" si="11"/>
        <v>#DIV/0!</v>
      </c>
    </row>
    <row r="174" spans="1:20" s="26" customFormat="1" ht="12.75" customHeight="1" x14ac:dyDescent="0.2">
      <c r="A174" s="61" t="s">
        <v>268</v>
      </c>
      <c r="B174" s="61" t="s">
        <v>48</v>
      </c>
      <c r="C174" s="61" t="s">
        <v>204</v>
      </c>
      <c r="D174" s="61" t="s">
        <v>228</v>
      </c>
      <c r="E174" s="61" t="s">
        <v>7</v>
      </c>
      <c r="F174" s="62" t="s">
        <v>194</v>
      </c>
      <c r="G174" s="29">
        <v>162</v>
      </c>
      <c r="H174" s="29">
        <v>29</v>
      </c>
      <c r="I174" s="29">
        <v>21010</v>
      </c>
      <c r="J174" s="29">
        <v>4083</v>
      </c>
      <c r="K174" s="29">
        <v>17628</v>
      </c>
      <c r="L174" s="29">
        <v>3057</v>
      </c>
      <c r="M174" s="137">
        <f t="shared" si="8"/>
        <v>0.83902903379343174</v>
      </c>
      <c r="N174" s="58">
        <f t="shared" si="9"/>
        <v>0.74871418074944895</v>
      </c>
      <c r="O174" s="29">
        <v>4160100</v>
      </c>
      <c r="P174" s="29">
        <v>579600</v>
      </c>
      <c r="Q174" s="29">
        <v>165572</v>
      </c>
      <c r="R174" s="29">
        <v>21249</v>
      </c>
      <c r="S174" s="50">
        <f t="shared" si="10"/>
        <v>3.9800004807576742E-2</v>
      </c>
      <c r="T174" s="50">
        <f t="shared" si="11"/>
        <v>3.6661490683229811E-2</v>
      </c>
    </row>
    <row r="175" spans="1:20" s="26" customFormat="1" ht="12.75" customHeight="1" x14ac:dyDescent="0.2">
      <c r="A175" s="61" t="s">
        <v>268</v>
      </c>
      <c r="B175" s="61" t="s">
        <v>48</v>
      </c>
      <c r="C175" s="61" t="s">
        <v>204</v>
      </c>
      <c r="D175" s="61" t="s">
        <v>224</v>
      </c>
      <c r="E175" s="61" t="s">
        <v>3</v>
      </c>
      <c r="F175" s="62" t="s">
        <v>194</v>
      </c>
      <c r="G175" s="29">
        <v>728</v>
      </c>
      <c r="H175" s="29">
        <v>96</v>
      </c>
      <c r="I175" s="29">
        <v>118673</v>
      </c>
      <c r="J175" s="29">
        <v>15484</v>
      </c>
      <c r="K175" s="29">
        <v>97189</v>
      </c>
      <c r="L175" s="29">
        <v>9368</v>
      </c>
      <c r="M175" s="137">
        <f t="shared" si="8"/>
        <v>0.81896471817515359</v>
      </c>
      <c r="N175" s="58">
        <f t="shared" si="9"/>
        <v>0.60501162490312577</v>
      </c>
      <c r="O175" s="29">
        <v>5117917</v>
      </c>
      <c r="P175" s="29">
        <v>899229</v>
      </c>
      <c r="Q175" s="29">
        <v>354305</v>
      </c>
      <c r="R175" s="29">
        <v>102931</v>
      </c>
      <c r="S175" s="50">
        <f t="shared" si="10"/>
        <v>6.9228359897200359E-2</v>
      </c>
      <c r="T175" s="50">
        <f t="shared" si="11"/>
        <v>0.11446583684467472</v>
      </c>
    </row>
    <row r="176" spans="1:20" s="26" customFormat="1" ht="12.75" customHeight="1" x14ac:dyDescent="0.2">
      <c r="A176" s="61" t="s">
        <v>268</v>
      </c>
      <c r="B176" s="61" t="s">
        <v>48</v>
      </c>
      <c r="C176" s="61" t="s">
        <v>204</v>
      </c>
      <c r="D176" s="61" t="s">
        <v>226</v>
      </c>
      <c r="E176" s="61" t="s">
        <v>5</v>
      </c>
      <c r="F176" s="62" t="s">
        <v>194</v>
      </c>
      <c r="G176" s="29">
        <v>36</v>
      </c>
      <c r="H176" s="29">
        <v>13</v>
      </c>
      <c r="I176" s="29">
        <v>6660</v>
      </c>
      <c r="J176" s="29">
        <v>2405</v>
      </c>
      <c r="K176" s="29">
        <v>1971</v>
      </c>
      <c r="L176" s="29">
        <v>794</v>
      </c>
      <c r="M176" s="137">
        <f t="shared" si="8"/>
        <v>0.29594594594594592</v>
      </c>
      <c r="N176" s="58">
        <f t="shared" si="9"/>
        <v>0.33014553014553016</v>
      </c>
      <c r="O176" s="29">
        <v>0</v>
      </c>
      <c r="P176" s="29">
        <v>0</v>
      </c>
      <c r="Q176" s="29">
        <v>0</v>
      </c>
      <c r="R176" s="29">
        <v>0</v>
      </c>
      <c r="S176" s="50" t="e">
        <f t="shared" si="10"/>
        <v>#DIV/0!</v>
      </c>
      <c r="T176" s="50" t="e">
        <f t="shared" si="11"/>
        <v>#DIV/0!</v>
      </c>
    </row>
    <row r="177" spans="1:20" s="26" customFormat="1" ht="12.75" customHeight="1" x14ac:dyDescent="0.2">
      <c r="A177" s="61" t="s">
        <v>268</v>
      </c>
      <c r="B177" s="61" t="s">
        <v>48</v>
      </c>
      <c r="C177" s="61" t="s">
        <v>204</v>
      </c>
      <c r="D177" s="61" t="s">
        <v>227</v>
      </c>
      <c r="E177" s="61" t="s">
        <v>6</v>
      </c>
      <c r="F177" s="62" t="s">
        <v>194</v>
      </c>
      <c r="G177" s="29">
        <v>27</v>
      </c>
      <c r="H177" s="29">
        <v>9</v>
      </c>
      <c r="I177" s="29">
        <v>4995</v>
      </c>
      <c r="J177" s="29">
        <v>1665</v>
      </c>
      <c r="K177" s="29">
        <v>2521</v>
      </c>
      <c r="L177" s="29">
        <v>752</v>
      </c>
      <c r="M177" s="137">
        <f t="shared" si="8"/>
        <v>0.50470470470470474</v>
      </c>
      <c r="N177" s="58">
        <f t="shared" si="9"/>
        <v>0.45165165165165166</v>
      </c>
      <c r="O177" s="29">
        <v>0</v>
      </c>
      <c r="P177" s="29">
        <v>0</v>
      </c>
      <c r="Q177" s="29">
        <v>0</v>
      </c>
      <c r="R177" s="29">
        <v>0</v>
      </c>
      <c r="S177" s="50" t="e">
        <f t="shared" si="10"/>
        <v>#DIV/0!</v>
      </c>
      <c r="T177" s="50" t="e">
        <f t="shared" si="11"/>
        <v>#DIV/0!</v>
      </c>
    </row>
    <row r="178" spans="1:20" s="26" customFormat="1" ht="12.75" customHeight="1" x14ac:dyDescent="0.2">
      <c r="A178" s="61" t="s">
        <v>227</v>
      </c>
      <c r="B178" s="61" t="s">
        <v>6</v>
      </c>
      <c r="C178" s="61" t="s">
        <v>194</v>
      </c>
      <c r="D178" s="61" t="s">
        <v>454</v>
      </c>
      <c r="E178" s="61" t="s">
        <v>455</v>
      </c>
      <c r="F178" s="62" t="s">
        <v>456</v>
      </c>
      <c r="G178" s="29">
        <v>1</v>
      </c>
      <c r="H178" s="63"/>
      <c r="I178" s="29">
        <v>150</v>
      </c>
      <c r="J178" s="63"/>
      <c r="K178" s="29">
        <v>117</v>
      </c>
      <c r="L178" s="63"/>
      <c r="M178" s="137">
        <f t="shared" si="8"/>
        <v>0.78</v>
      </c>
      <c r="N178" s="58" t="e">
        <f t="shared" si="9"/>
        <v>#DIV/0!</v>
      </c>
      <c r="O178" s="29">
        <v>3602</v>
      </c>
      <c r="P178" s="63"/>
      <c r="Q178" s="29">
        <v>0</v>
      </c>
      <c r="R178" s="63"/>
      <c r="S178" s="50">
        <f t="shared" si="10"/>
        <v>0</v>
      </c>
      <c r="T178" s="50" t="e">
        <f t="shared" si="11"/>
        <v>#DIV/0!</v>
      </c>
    </row>
    <row r="179" spans="1:20" s="26" customFormat="1" ht="12.75" customHeight="1" x14ac:dyDescent="0.2">
      <c r="A179" s="61" t="s">
        <v>227</v>
      </c>
      <c r="B179" s="61" t="s">
        <v>6</v>
      </c>
      <c r="C179" s="61" t="s">
        <v>194</v>
      </c>
      <c r="D179" s="61" t="s">
        <v>235</v>
      </c>
      <c r="E179" s="61" t="s">
        <v>14</v>
      </c>
      <c r="F179" s="62" t="s">
        <v>205</v>
      </c>
      <c r="G179" s="29">
        <v>143</v>
      </c>
      <c r="H179" s="29">
        <v>18</v>
      </c>
      <c r="I179" s="29">
        <v>24162</v>
      </c>
      <c r="J179" s="29">
        <v>3114</v>
      </c>
      <c r="K179" s="29">
        <v>18189</v>
      </c>
      <c r="L179" s="29">
        <v>2690</v>
      </c>
      <c r="M179" s="137">
        <f t="shared" si="8"/>
        <v>0.75279364291035511</v>
      </c>
      <c r="N179" s="58">
        <f t="shared" si="9"/>
        <v>0.86384071933204876</v>
      </c>
      <c r="O179" s="29">
        <v>2642861</v>
      </c>
      <c r="P179" s="29">
        <v>335018</v>
      </c>
      <c r="Q179" s="29">
        <v>0</v>
      </c>
      <c r="R179" s="29">
        <v>0</v>
      </c>
      <c r="S179" s="50">
        <f t="shared" si="10"/>
        <v>0</v>
      </c>
      <c r="T179" s="50">
        <f t="shared" si="11"/>
        <v>0</v>
      </c>
    </row>
    <row r="180" spans="1:20" s="26" customFormat="1" ht="12.75" customHeight="1" x14ac:dyDescent="0.2">
      <c r="A180" s="61" t="s">
        <v>227</v>
      </c>
      <c r="B180" s="61" t="s">
        <v>6</v>
      </c>
      <c r="C180" s="61" t="s">
        <v>194</v>
      </c>
      <c r="D180" s="61" t="s">
        <v>232</v>
      </c>
      <c r="E180" s="61" t="s">
        <v>11</v>
      </c>
      <c r="F180" s="62" t="s">
        <v>209</v>
      </c>
      <c r="G180" s="29">
        <v>12</v>
      </c>
      <c r="H180" s="29">
        <v>4</v>
      </c>
      <c r="I180" s="29">
        <v>2388</v>
      </c>
      <c r="J180" s="29">
        <v>796</v>
      </c>
      <c r="K180" s="29">
        <v>1384</v>
      </c>
      <c r="L180" s="29">
        <v>714</v>
      </c>
      <c r="M180" s="137">
        <f t="shared" si="8"/>
        <v>0.5795644891122278</v>
      </c>
      <c r="N180" s="58">
        <f t="shared" si="9"/>
        <v>0.89698492462311563</v>
      </c>
      <c r="O180" s="29">
        <v>19200</v>
      </c>
      <c r="P180" s="29">
        <v>6460</v>
      </c>
      <c r="Q180" s="29">
        <v>0</v>
      </c>
      <c r="R180" s="29">
        <v>0</v>
      </c>
      <c r="S180" s="50">
        <f t="shared" si="10"/>
        <v>0</v>
      </c>
      <c r="T180" s="50">
        <f t="shared" si="11"/>
        <v>0</v>
      </c>
    </row>
    <row r="181" spans="1:20" s="26" customFormat="1" ht="12.75" customHeight="1" x14ac:dyDescent="0.2">
      <c r="A181" s="61" t="s">
        <v>227</v>
      </c>
      <c r="B181" s="61" t="s">
        <v>6</v>
      </c>
      <c r="C181" s="61" t="s">
        <v>194</v>
      </c>
      <c r="D181" s="61" t="s">
        <v>238</v>
      </c>
      <c r="E181" s="61" t="s">
        <v>17</v>
      </c>
      <c r="F181" s="62" t="s">
        <v>17</v>
      </c>
      <c r="G181" s="29">
        <v>1039</v>
      </c>
      <c r="H181" s="29">
        <v>91</v>
      </c>
      <c r="I181" s="29">
        <v>161690</v>
      </c>
      <c r="J181" s="29">
        <v>13664</v>
      </c>
      <c r="K181" s="29">
        <v>138738</v>
      </c>
      <c r="L181" s="29">
        <v>12914</v>
      </c>
      <c r="M181" s="137">
        <f t="shared" si="8"/>
        <v>0.85804935370152757</v>
      </c>
      <c r="N181" s="58">
        <f t="shared" si="9"/>
        <v>0.94511124121779855</v>
      </c>
      <c r="O181" s="29">
        <v>8951254</v>
      </c>
      <c r="P181" s="29">
        <v>931415</v>
      </c>
      <c r="Q181" s="29">
        <v>140187</v>
      </c>
      <c r="R181" s="29">
        <v>4645</v>
      </c>
      <c r="S181" s="50">
        <f t="shared" si="10"/>
        <v>1.5661157643387172E-2</v>
      </c>
      <c r="T181" s="50">
        <f t="shared" si="11"/>
        <v>4.9870358540500207E-3</v>
      </c>
    </row>
    <row r="182" spans="1:20" s="26" customFormat="1" ht="12.75" customHeight="1" x14ac:dyDescent="0.2">
      <c r="A182" s="61" t="s">
        <v>227</v>
      </c>
      <c r="B182" s="61" t="s">
        <v>6</v>
      </c>
      <c r="C182" s="61" t="s">
        <v>194</v>
      </c>
      <c r="D182" s="61" t="s">
        <v>244</v>
      </c>
      <c r="E182" s="61" t="s">
        <v>23</v>
      </c>
      <c r="F182" s="62" t="s">
        <v>23</v>
      </c>
      <c r="G182" s="29">
        <v>55</v>
      </c>
      <c r="H182" s="29">
        <v>9</v>
      </c>
      <c r="I182" s="29">
        <v>10340</v>
      </c>
      <c r="J182" s="29">
        <v>1692</v>
      </c>
      <c r="K182" s="29">
        <v>8690</v>
      </c>
      <c r="L182" s="29">
        <v>1452</v>
      </c>
      <c r="M182" s="137">
        <f t="shared" si="8"/>
        <v>0.84042553191489366</v>
      </c>
      <c r="N182" s="58">
        <f t="shared" si="9"/>
        <v>0.85815602836879434</v>
      </c>
      <c r="O182" s="29">
        <v>0</v>
      </c>
      <c r="P182" s="29">
        <v>0</v>
      </c>
      <c r="Q182" s="29">
        <v>0</v>
      </c>
      <c r="R182" s="29">
        <v>0</v>
      </c>
      <c r="S182" s="50" t="e">
        <f t="shared" si="10"/>
        <v>#DIV/0!</v>
      </c>
      <c r="T182" s="50" t="e">
        <f t="shared" si="11"/>
        <v>#DIV/0!</v>
      </c>
    </row>
    <row r="183" spans="1:20" s="26" customFormat="1" ht="12.75" customHeight="1" x14ac:dyDescent="0.2">
      <c r="A183" s="61" t="s">
        <v>227</v>
      </c>
      <c r="B183" s="61" t="s">
        <v>6</v>
      </c>
      <c r="C183" s="61" t="s">
        <v>194</v>
      </c>
      <c r="D183" s="61" t="s">
        <v>282</v>
      </c>
      <c r="E183" s="61" t="s">
        <v>63</v>
      </c>
      <c r="F183" s="62" t="s">
        <v>218</v>
      </c>
      <c r="G183" s="29">
        <v>321</v>
      </c>
      <c r="H183" s="29">
        <v>30</v>
      </c>
      <c r="I183" s="29">
        <v>94608</v>
      </c>
      <c r="J183" s="29">
        <v>8820</v>
      </c>
      <c r="K183" s="29">
        <v>89856</v>
      </c>
      <c r="L183" s="29">
        <v>8369</v>
      </c>
      <c r="M183" s="137">
        <f t="shared" si="8"/>
        <v>0.94977168949771684</v>
      </c>
      <c r="N183" s="58">
        <f t="shared" si="9"/>
        <v>0.94886621315192743</v>
      </c>
      <c r="O183" s="29">
        <v>7851000</v>
      </c>
      <c r="P183" s="29">
        <v>690000</v>
      </c>
      <c r="Q183" s="29">
        <v>3987185</v>
      </c>
      <c r="R183" s="29">
        <v>356053</v>
      </c>
      <c r="S183" s="50">
        <f t="shared" si="10"/>
        <v>0.50785696089670107</v>
      </c>
      <c r="T183" s="50">
        <f t="shared" si="11"/>
        <v>0.51601884057971015</v>
      </c>
    </row>
    <row r="184" spans="1:20" s="26" customFormat="1" ht="12.75" customHeight="1" x14ac:dyDescent="0.2">
      <c r="A184" s="61" t="s">
        <v>227</v>
      </c>
      <c r="B184" s="61" t="s">
        <v>6</v>
      </c>
      <c r="C184" s="61" t="s">
        <v>194</v>
      </c>
      <c r="D184" s="61" t="s">
        <v>252</v>
      </c>
      <c r="E184" s="61" t="s">
        <v>32</v>
      </c>
      <c r="F184" s="62" t="s">
        <v>199</v>
      </c>
      <c r="G184" s="29">
        <v>430</v>
      </c>
      <c r="H184" s="29">
        <v>31</v>
      </c>
      <c r="I184" s="29">
        <v>74540</v>
      </c>
      <c r="J184" s="29">
        <v>5688</v>
      </c>
      <c r="K184" s="29">
        <v>60574</v>
      </c>
      <c r="L184" s="29">
        <v>5260</v>
      </c>
      <c r="M184" s="137">
        <f t="shared" si="8"/>
        <v>0.81263751006171181</v>
      </c>
      <c r="N184" s="58">
        <f t="shared" si="9"/>
        <v>0.92475386779184243</v>
      </c>
      <c r="O184" s="29">
        <v>0</v>
      </c>
      <c r="P184" s="29">
        <v>0</v>
      </c>
      <c r="Q184" s="29">
        <v>0</v>
      </c>
      <c r="R184" s="29">
        <v>0</v>
      </c>
      <c r="S184" s="50" t="e">
        <f t="shared" si="10"/>
        <v>#DIV/0!</v>
      </c>
      <c r="T184" s="50" t="e">
        <f t="shared" si="11"/>
        <v>#DIV/0!</v>
      </c>
    </row>
    <row r="185" spans="1:20" s="26" customFormat="1" ht="12.75" customHeight="1" x14ac:dyDescent="0.2">
      <c r="A185" s="61" t="s">
        <v>227</v>
      </c>
      <c r="B185" s="61" t="s">
        <v>6</v>
      </c>
      <c r="C185" s="61" t="s">
        <v>194</v>
      </c>
      <c r="D185" s="61" t="s">
        <v>302</v>
      </c>
      <c r="E185" s="61" t="s">
        <v>81</v>
      </c>
      <c r="F185" s="62" t="s">
        <v>17</v>
      </c>
      <c r="G185" s="29">
        <v>83</v>
      </c>
      <c r="H185" s="29">
        <v>22</v>
      </c>
      <c r="I185" s="29">
        <v>15360</v>
      </c>
      <c r="J185" s="29">
        <v>4092</v>
      </c>
      <c r="K185" s="29">
        <v>8647</v>
      </c>
      <c r="L185" s="29">
        <v>3451</v>
      </c>
      <c r="M185" s="137">
        <f t="shared" si="8"/>
        <v>0.5629557291666667</v>
      </c>
      <c r="N185" s="58">
        <f t="shared" si="9"/>
        <v>0.84335288367546435</v>
      </c>
      <c r="O185" s="29">
        <v>641900</v>
      </c>
      <c r="P185" s="29">
        <v>169400</v>
      </c>
      <c r="Q185" s="29">
        <v>0</v>
      </c>
      <c r="R185" s="29">
        <v>0</v>
      </c>
      <c r="S185" s="50">
        <f t="shared" si="10"/>
        <v>0</v>
      </c>
      <c r="T185" s="50">
        <f t="shared" si="11"/>
        <v>0</v>
      </c>
    </row>
    <row r="186" spans="1:20" s="26" customFormat="1" ht="12.75" customHeight="1" x14ac:dyDescent="0.2">
      <c r="A186" s="61" t="s">
        <v>227</v>
      </c>
      <c r="B186" s="61" t="s">
        <v>6</v>
      </c>
      <c r="C186" s="61" t="s">
        <v>194</v>
      </c>
      <c r="D186" s="61" t="s">
        <v>258</v>
      </c>
      <c r="E186" s="61" t="s">
        <v>38</v>
      </c>
      <c r="F186" s="62" t="s">
        <v>199</v>
      </c>
      <c r="G186" s="29">
        <v>385</v>
      </c>
      <c r="H186" s="29">
        <v>46</v>
      </c>
      <c r="I186" s="29">
        <v>61700</v>
      </c>
      <c r="J186" s="29">
        <v>7722</v>
      </c>
      <c r="K186" s="29">
        <v>52814</v>
      </c>
      <c r="L186" s="29">
        <v>6922</v>
      </c>
      <c r="M186" s="137">
        <f t="shared" si="8"/>
        <v>0.85598055105348458</v>
      </c>
      <c r="N186" s="58">
        <f t="shared" si="9"/>
        <v>0.89639989639989637</v>
      </c>
      <c r="O186" s="29">
        <v>298096</v>
      </c>
      <c r="P186" s="29">
        <v>36793</v>
      </c>
      <c r="Q186" s="29">
        <v>196</v>
      </c>
      <c r="R186" s="29">
        <v>66</v>
      </c>
      <c r="S186" s="50">
        <f t="shared" si="10"/>
        <v>6.5750630669314579E-4</v>
      </c>
      <c r="T186" s="50">
        <f t="shared" si="11"/>
        <v>1.7938194765308617E-3</v>
      </c>
    </row>
    <row r="187" spans="1:20" s="26" customFormat="1" ht="12.75" customHeight="1" x14ac:dyDescent="0.2">
      <c r="A187" s="61" t="s">
        <v>227</v>
      </c>
      <c r="B187" s="61" t="s">
        <v>6</v>
      </c>
      <c r="C187" s="61" t="s">
        <v>194</v>
      </c>
      <c r="D187" s="61" t="s">
        <v>268</v>
      </c>
      <c r="E187" s="61" t="s">
        <v>48</v>
      </c>
      <c r="F187" s="62" t="s">
        <v>204</v>
      </c>
      <c r="G187" s="29">
        <v>26</v>
      </c>
      <c r="H187" s="29">
        <v>9</v>
      </c>
      <c r="I187" s="29">
        <v>4810</v>
      </c>
      <c r="J187" s="29">
        <v>1665</v>
      </c>
      <c r="K187" s="29">
        <v>2019</v>
      </c>
      <c r="L187" s="29">
        <v>777</v>
      </c>
      <c r="M187" s="137">
        <f t="shared" si="8"/>
        <v>0.41975051975051975</v>
      </c>
      <c r="N187" s="58">
        <f t="shared" si="9"/>
        <v>0.46666666666666667</v>
      </c>
      <c r="O187" s="29">
        <v>0</v>
      </c>
      <c r="P187" s="29">
        <v>0</v>
      </c>
      <c r="Q187" s="29">
        <v>0</v>
      </c>
      <c r="R187" s="29">
        <v>0</v>
      </c>
      <c r="S187" s="50" t="e">
        <f t="shared" si="10"/>
        <v>#DIV/0!</v>
      </c>
      <c r="T187" s="50" t="e">
        <f t="shared" si="11"/>
        <v>#DIV/0!</v>
      </c>
    </row>
    <row r="188" spans="1:20" s="26" customFormat="1" ht="12.75" customHeight="1" x14ac:dyDescent="0.2">
      <c r="A188" s="61" t="s">
        <v>227</v>
      </c>
      <c r="B188" s="61" t="s">
        <v>6</v>
      </c>
      <c r="C188" s="61" t="s">
        <v>194</v>
      </c>
      <c r="D188" s="61" t="s">
        <v>262</v>
      </c>
      <c r="E188" s="61" t="s">
        <v>42</v>
      </c>
      <c r="F188" s="62" t="s">
        <v>199</v>
      </c>
      <c r="G188" s="29">
        <v>54</v>
      </c>
      <c r="H188" s="29">
        <v>8</v>
      </c>
      <c r="I188" s="29">
        <v>9611</v>
      </c>
      <c r="J188" s="29">
        <v>1197</v>
      </c>
      <c r="K188" s="29">
        <v>6675</v>
      </c>
      <c r="L188" s="29">
        <v>1137</v>
      </c>
      <c r="M188" s="137">
        <f t="shared" si="8"/>
        <v>0.69451669961502449</v>
      </c>
      <c r="N188" s="58">
        <f t="shared" si="9"/>
        <v>0.94987468671679198</v>
      </c>
      <c r="O188" s="29">
        <v>0</v>
      </c>
      <c r="P188" s="29">
        <v>0</v>
      </c>
      <c r="Q188" s="29">
        <v>0</v>
      </c>
      <c r="R188" s="29">
        <v>0</v>
      </c>
      <c r="S188" s="50" t="e">
        <f t="shared" si="10"/>
        <v>#DIV/0!</v>
      </c>
      <c r="T188" s="50" t="e">
        <f t="shared" si="11"/>
        <v>#DIV/0!</v>
      </c>
    </row>
    <row r="189" spans="1:20" s="26" customFormat="1" ht="12.75" customHeight="1" x14ac:dyDescent="0.2">
      <c r="A189" s="61" t="s">
        <v>227</v>
      </c>
      <c r="B189" s="61" t="s">
        <v>6</v>
      </c>
      <c r="C189" s="61" t="s">
        <v>194</v>
      </c>
      <c r="D189" s="61" t="s">
        <v>223</v>
      </c>
      <c r="E189" s="61" t="s">
        <v>2</v>
      </c>
      <c r="F189" s="62" t="s">
        <v>199</v>
      </c>
      <c r="G189" s="29">
        <v>840</v>
      </c>
      <c r="H189" s="29">
        <v>79</v>
      </c>
      <c r="I189" s="29">
        <v>129152</v>
      </c>
      <c r="J189" s="29">
        <v>13664</v>
      </c>
      <c r="K189" s="29">
        <v>114742</v>
      </c>
      <c r="L189" s="29">
        <v>12977</v>
      </c>
      <c r="M189" s="137">
        <f t="shared" si="8"/>
        <v>0.88842604063429143</v>
      </c>
      <c r="N189" s="58">
        <f t="shared" si="9"/>
        <v>0.94972189695550346</v>
      </c>
      <c r="O189" s="29">
        <v>3456516</v>
      </c>
      <c r="P189" s="29">
        <v>354050</v>
      </c>
      <c r="Q189" s="29">
        <v>10687</v>
      </c>
      <c r="R189" s="29">
        <v>144</v>
      </c>
      <c r="S189" s="50">
        <f t="shared" si="10"/>
        <v>3.0918416116112292E-3</v>
      </c>
      <c r="T189" s="50">
        <f t="shared" si="11"/>
        <v>4.0672221437650048E-4</v>
      </c>
    </row>
    <row r="190" spans="1:20" s="26" customFormat="1" ht="12.75" customHeight="1" x14ac:dyDescent="0.2">
      <c r="A190" s="61" t="s">
        <v>227</v>
      </c>
      <c r="B190" s="61" t="s">
        <v>6</v>
      </c>
      <c r="C190" s="61" t="s">
        <v>194</v>
      </c>
      <c r="D190" s="61" t="s">
        <v>308</v>
      </c>
      <c r="E190" s="61" t="s">
        <v>90</v>
      </c>
      <c r="F190" s="62" t="s">
        <v>209</v>
      </c>
      <c r="G190" s="29">
        <v>32</v>
      </c>
      <c r="H190" s="29">
        <v>8</v>
      </c>
      <c r="I190" s="29">
        <v>6368</v>
      </c>
      <c r="J190" s="29">
        <v>1592</v>
      </c>
      <c r="K190" s="29">
        <v>4329</v>
      </c>
      <c r="L190" s="29">
        <v>1506</v>
      </c>
      <c r="M190" s="137">
        <f t="shared" si="8"/>
        <v>0.67980527638190957</v>
      </c>
      <c r="N190" s="58">
        <f t="shared" si="9"/>
        <v>0.9459798994974874</v>
      </c>
      <c r="O190" s="29">
        <v>51260</v>
      </c>
      <c r="P190" s="29">
        <v>12800</v>
      </c>
      <c r="Q190" s="29">
        <v>0</v>
      </c>
      <c r="R190" s="29">
        <v>0</v>
      </c>
      <c r="S190" s="50">
        <f t="shared" si="10"/>
        <v>0</v>
      </c>
      <c r="T190" s="50">
        <f t="shared" si="11"/>
        <v>0</v>
      </c>
    </row>
    <row r="191" spans="1:20" s="26" customFormat="1" ht="12.75" customHeight="1" x14ac:dyDescent="0.2">
      <c r="A191" s="61" t="s">
        <v>227</v>
      </c>
      <c r="B191" s="61" t="s">
        <v>6</v>
      </c>
      <c r="C191" s="61" t="s">
        <v>194</v>
      </c>
      <c r="D191" s="61" t="s">
        <v>236</v>
      </c>
      <c r="E191" s="61" t="s">
        <v>15</v>
      </c>
      <c r="F191" s="62" t="s">
        <v>203</v>
      </c>
      <c r="G191" s="29">
        <v>147</v>
      </c>
      <c r="H191" s="29">
        <v>12</v>
      </c>
      <c r="I191" s="29">
        <v>21690</v>
      </c>
      <c r="J191" s="29">
        <v>1890</v>
      </c>
      <c r="K191" s="29">
        <v>15261</v>
      </c>
      <c r="L191" s="29">
        <v>1512</v>
      </c>
      <c r="M191" s="137">
        <f t="shared" si="8"/>
        <v>0.70359612724757958</v>
      </c>
      <c r="N191" s="58">
        <f t="shared" si="9"/>
        <v>0.8</v>
      </c>
      <c r="O191" s="29">
        <v>510573</v>
      </c>
      <c r="P191" s="29">
        <v>32144</v>
      </c>
      <c r="Q191" s="29">
        <v>0</v>
      </c>
      <c r="R191" s="29">
        <v>17</v>
      </c>
      <c r="S191" s="50">
        <f t="shared" si="10"/>
        <v>0</v>
      </c>
      <c r="T191" s="50">
        <f t="shared" si="11"/>
        <v>5.2887008461921352E-4</v>
      </c>
    </row>
    <row r="192" spans="1:20" s="26" customFormat="1" ht="12.75" customHeight="1" x14ac:dyDescent="0.2">
      <c r="A192" s="61" t="s">
        <v>227</v>
      </c>
      <c r="B192" s="61" t="s">
        <v>6</v>
      </c>
      <c r="C192" s="61" t="s">
        <v>194</v>
      </c>
      <c r="D192" s="61" t="s">
        <v>267</v>
      </c>
      <c r="E192" s="61" t="s">
        <v>47</v>
      </c>
      <c r="F192" s="62" t="s">
        <v>208</v>
      </c>
      <c r="G192" s="63"/>
      <c r="H192" s="29">
        <v>12</v>
      </c>
      <c r="I192" s="63"/>
      <c r="J192" s="29">
        <v>1440</v>
      </c>
      <c r="K192" s="63"/>
      <c r="L192" s="29">
        <v>1057</v>
      </c>
      <c r="M192" s="137" t="e">
        <f t="shared" si="8"/>
        <v>#DIV/0!</v>
      </c>
      <c r="N192" s="58">
        <f t="shared" si="9"/>
        <v>0.73402777777777772</v>
      </c>
      <c r="O192" s="63"/>
      <c r="P192" s="29">
        <v>25425</v>
      </c>
      <c r="Q192" s="63"/>
      <c r="R192" s="29">
        <v>0</v>
      </c>
      <c r="S192" s="50" t="e">
        <f t="shared" si="10"/>
        <v>#DIV/0!</v>
      </c>
      <c r="T192" s="50">
        <f t="shared" si="11"/>
        <v>0</v>
      </c>
    </row>
    <row r="193" spans="1:20" s="26" customFormat="1" ht="12.75" customHeight="1" x14ac:dyDescent="0.2">
      <c r="A193" s="61" t="s">
        <v>227</v>
      </c>
      <c r="B193" s="61" t="s">
        <v>6</v>
      </c>
      <c r="C193" s="61" t="s">
        <v>194</v>
      </c>
      <c r="D193" s="61" t="s">
        <v>253</v>
      </c>
      <c r="E193" s="61" t="s">
        <v>33</v>
      </c>
      <c r="F193" s="62" t="s">
        <v>201</v>
      </c>
      <c r="G193" s="63"/>
      <c r="H193" s="29">
        <v>9</v>
      </c>
      <c r="I193" s="63"/>
      <c r="J193" s="29">
        <v>1080</v>
      </c>
      <c r="K193" s="63"/>
      <c r="L193" s="29">
        <v>702</v>
      </c>
      <c r="M193" s="137" t="e">
        <f t="shared" si="8"/>
        <v>#DIV/0!</v>
      </c>
      <c r="N193" s="58">
        <f t="shared" si="9"/>
        <v>0.65</v>
      </c>
      <c r="O193" s="63"/>
      <c r="P193" s="29">
        <v>20369</v>
      </c>
      <c r="Q193" s="63"/>
      <c r="R193" s="29">
        <v>0</v>
      </c>
      <c r="S193" s="50" t="e">
        <f t="shared" si="10"/>
        <v>#DIV/0!</v>
      </c>
      <c r="T193" s="50">
        <f t="shared" si="11"/>
        <v>0</v>
      </c>
    </row>
    <row r="194" spans="1:20" s="26" customFormat="1" ht="12.75" customHeight="1" x14ac:dyDescent="0.2">
      <c r="A194" s="61" t="s">
        <v>256</v>
      </c>
      <c r="B194" s="61" t="s">
        <v>36</v>
      </c>
      <c r="C194" s="61" t="s">
        <v>220</v>
      </c>
      <c r="D194" s="61" t="s">
        <v>228</v>
      </c>
      <c r="E194" s="61" t="s">
        <v>7</v>
      </c>
      <c r="F194" s="62" t="s">
        <v>194</v>
      </c>
      <c r="G194" s="29">
        <v>27</v>
      </c>
      <c r="H194" s="29">
        <v>8</v>
      </c>
      <c r="I194" s="29">
        <v>5022</v>
      </c>
      <c r="J194" s="29">
        <v>1488</v>
      </c>
      <c r="K194" s="29">
        <v>3273</v>
      </c>
      <c r="L194" s="29">
        <v>1064</v>
      </c>
      <c r="M194" s="137">
        <f t="shared" si="8"/>
        <v>0.65173237753882918</v>
      </c>
      <c r="N194" s="58">
        <f t="shared" si="9"/>
        <v>0.71505376344086025</v>
      </c>
      <c r="O194" s="29">
        <v>210000</v>
      </c>
      <c r="P194" s="29">
        <v>62300</v>
      </c>
      <c r="Q194" s="29">
        <v>648</v>
      </c>
      <c r="R194" s="29">
        <v>277</v>
      </c>
      <c r="S194" s="50">
        <f t="shared" si="10"/>
        <v>3.0857142857142858E-3</v>
      </c>
      <c r="T194" s="50">
        <f t="shared" si="11"/>
        <v>4.4462279293739967E-3</v>
      </c>
    </row>
    <row r="195" spans="1:20" s="26" customFormat="1" ht="12.75" customHeight="1" x14ac:dyDescent="0.2">
      <c r="A195" s="61" t="s">
        <v>256</v>
      </c>
      <c r="B195" s="61" t="s">
        <v>36</v>
      </c>
      <c r="C195" s="61" t="s">
        <v>220</v>
      </c>
      <c r="D195" s="61" t="s">
        <v>224</v>
      </c>
      <c r="E195" s="61" t="s">
        <v>3</v>
      </c>
      <c r="F195" s="62" t="s">
        <v>194</v>
      </c>
      <c r="G195" s="29">
        <v>249</v>
      </c>
      <c r="H195" s="29">
        <v>21</v>
      </c>
      <c r="I195" s="29">
        <v>44428</v>
      </c>
      <c r="J195" s="29">
        <v>3880</v>
      </c>
      <c r="K195" s="29">
        <v>32681</v>
      </c>
      <c r="L195" s="29">
        <v>3111</v>
      </c>
      <c r="M195" s="137">
        <f t="shared" si="8"/>
        <v>0.73559467002791035</v>
      </c>
      <c r="N195" s="58">
        <f t="shared" si="9"/>
        <v>0.80180412371134024</v>
      </c>
      <c r="O195" s="29">
        <v>2082400</v>
      </c>
      <c r="P195" s="29">
        <v>164500</v>
      </c>
      <c r="Q195" s="29">
        <v>9445</v>
      </c>
      <c r="R195" s="29">
        <v>0</v>
      </c>
      <c r="S195" s="50">
        <f t="shared" si="10"/>
        <v>4.5356319631194774E-3</v>
      </c>
      <c r="T195" s="50">
        <f t="shared" si="11"/>
        <v>0</v>
      </c>
    </row>
    <row r="196" spans="1:20" s="26" customFormat="1" ht="12.75" customHeight="1" x14ac:dyDescent="0.2">
      <c r="A196" s="61" t="s">
        <v>302</v>
      </c>
      <c r="B196" s="61" t="s">
        <v>81</v>
      </c>
      <c r="C196" s="61" t="s">
        <v>17</v>
      </c>
      <c r="D196" s="61" t="s">
        <v>226</v>
      </c>
      <c r="E196" s="61" t="s">
        <v>5</v>
      </c>
      <c r="F196" s="62" t="s">
        <v>194</v>
      </c>
      <c r="G196" s="29">
        <v>69</v>
      </c>
      <c r="H196" s="29">
        <v>17</v>
      </c>
      <c r="I196" s="29">
        <v>12808</v>
      </c>
      <c r="J196" s="29">
        <v>3162</v>
      </c>
      <c r="K196" s="29">
        <v>9115</v>
      </c>
      <c r="L196" s="29">
        <v>2414</v>
      </c>
      <c r="M196" s="137">
        <f t="shared" si="8"/>
        <v>0.71166458463460336</v>
      </c>
      <c r="N196" s="58">
        <f t="shared" si="9"/>
        <v>0.76344086021505375</v>
      </c>
      <c r="O196" s="29">
        <v>534100</v>
      </c>
      <c r="P196" s="29">
        <v>131600</v>
      </c>
      <c r="Q196" s="29">
        <v>0</v>
      </c>
      <c r="R196" s="29">
        <v>0</v>
      </c>
      <c r="S196" s="50">
        <f t="shared" si="10"/>
        <v>0</v>
      </c>
      <c r="T196" s="50">
        <f t="shared" si="11"/>
        <v>0</v>
      </c>
    </row>
    <row r="197" spans="1:20" s="26" customFormat="1" ht="12.75" customHeight="1" x14ac:dyDescent="0.2">
      <c r="A197" s="61" t="s">
        <v>302</v>
      </c>
      <c r="B197" s="61" t="s">
        <v>81</v>
      </c>
      <c r="C197" s="61" t="s">
        <v>17</v>
      </c>
      <c r="D197" s="61" t="s">
        <v>222</v>
      </c>
      <c r="E197" s="61" t="s">
        <v>1</v>
      </c>
      <c r="F197" s="62" t="s">
        <v>194</v>
      </c>
      <c r="G197" s="29">
        <v>25</v>
      </c>
      <c r="H197" s="29">
        <v>9</v>
      </c>
      <c r="I197" s="29">
        <v>4650</v>
      </c>
      <c r="J197" s="29">
        <v>1674</v>
      </c>
      <c r="K197" s="29">
        <v>2975</v>
      </c>
      <c r="L197" s="29">
        <v>1193</v>
      </c>
      <c r="M197" s="137">
        <f t="shared" si="8"/>
        <v>0.63978494623655913</v>
      </c>
      <c r="N197" s="58">
        <f t="shared" si="9"/>
        <v>0.71266427718040626</v>
      </c>
      <c r="O197" s="29">
        <v>193200</v>
      </c>
      <c r="P197" s="29">
        <v>70700</v>
      </c>
      <c r="Q197" s="29">
        <v>0</v>
      </c>
      <c r="R197" s="29">
        <v>0</v>
      </c>
      <c r="S197" s="50">
        <f t="shared" si="10"/>
        <v>0</v>
      </c>
      <c r="T197" s="50">
        <f t="shared" si="11"/>
        <v>0</v>
      </c>
    </row>
    <row r="198" spans="1:20" s="26" customFormat="1" ht="12.75" customHeight="1" x14ac:dyDescent="0.2">
      <c r="A198" s="61" t="s">
        <v>302</v>
      </c>
      <c r="B198" s="61" t="s">
        <v>81</v>
      </c>
      <c r="C198" s="61" t="s">
        <v>17</v>
      </c>
      <c r="D198" s="61" t="s">
        <v>224</v>
      </c>
      <c r="E198" s="61" t="s">
        <v>3</v>
      </c>
      <c r="F198" s="62" t="s">
        <v>194</v>
      </c>
      <c r="G198" s="29">
        <v>105</v>
      </c>
      <c r="H198" s="29">
        <v>29</v>
      </c>
      <c r="I198" s="29">
        <v>19296</v>
      </c>
      <c r="J198" s="29">
        <v>5368</v>
      </c>
      <c r="K198" s="29">
        <v>15042</v>
      </c>
      <c r="L198" s="29">
        <v>4199</v>
      </c>
      <c r="M198" s="137">
        <f t="shared" si="8"/>
        <v>0.77953980099502485</v>
      </c>
      <c r="N198" s="58">
        <f t="shared" si="9"/>
        <v>0.78222801788375562</v>
      </c>
      <c r="O198" s="29">
        <v>818300</v>
      </c>
      <c r="P198" s="29">
        <v>226800</v>
      </c>
      <c r="Q198" s="29">
        <v>0</v>
      </c>
      <c r="R198" s="29">
        <v>0</v>
      </c>
      <c r="S198" s="50">
        <f t="shared" si="10"/>
        <v>0</v>
      </c>
      <c r="T198" s="50">
        <f t="shared" si="11"/>
        <v>0</v>
      </c>
    </row>
    <row r="199" spans="1:20" s="26" customFormat="1" ht="12.75" customHeight="1" x14ac:dyDescent="0.2">
      <c r="A199" s="61" t="s">
        <v>302</v>
      </c>
      <c r="B199" s="61" t="s">
        <v>81</v>
      </c>
      <c r="C199" s="61" t="s">
        <v>17</v>
      </c>
      <c r="D199" s="61" t="s">
        <v>227</v>
      </c>
      <c r="E199" s="61" t="s">
        <v>6</v>
      </c>
      <c r="F199" s="62" t="s">
        <v>194</v>
      </c>
      <c r="G199" s="29">
        <v>83</v>
      </c>
      <c r="H199" s="29">
        <v>22</v>
      </c>
      <c r="I199" s="29">
        <v>15360</v>
      </c>
      <c r="J199" s="29">
        <v>4092</v>
      </c>
      <c r="K199" s="29">
        <v>9592</v>
      </c>
      <c r="L199" s="29">
        <v>3131</v>
      </c>
      <c r="M199" s="137">
        <f t="shared" si="8"/>
        <v>0.6244791666666667</v>
      </c>
      <c r="N199" s="58">
        <f t="shared" si="9"/>
        <v>0.76515151515151514</v>
      </c>
      <c r="O199" s="29">
        <v>641900</v>
      </c>
      <c r="P199" s="29">
        <v>169400</v>
      </c>
      <c r="Q199" s="29">
        <v>0</v>
      </c>
      <c r="R199" s="29">
        <v>0</v>
      </c>
      <c r="S199" s="50">
        <f t="shared" si="10"/>
        <v>0</v>
      </c>
      <c r="T199" s="50">
        <f t="shared" si="11"/>
        <v>0</v>
      </c>
    </row>
    <row r="200" spans="1:20" s="26" customFormat="1" ht="12.75" customHeight="1" x14ac:dyDescent="0.2">
      <c r="A200" s="61" t="s">
        <v>302</v>
      </c>
      <c r="B200" s="61" t="s">
        <v>81</v>
      </c>
      <c r="C200" s="61" t="s">
        <v>17</v>
      </c>
      <c r="D200" s="61" t="s">
        <v>228</v>
      </c>
      <c r="E200" s="61" t="s">
        <v>7</v>
      </c>
      <c r="F200" s="62" t="s">
        <v>194</v>
      </c>
      <c r="G200" s="29">
        <v>115</v>
      </c>
      <c r="H200" s="29">
        <v>27</v>
      </c>
      <c r="I200" s="29">
        <v>21390</v>
      </c>
      <c r="J200" s="29">
        <v>5022</v>
      </c>
      <c r="K200" s="29">
        <v>16227</v>
      </c>
      <c r="L200" s="29">
        <v>4332</v>
      </c>
      <c r="M200" s="137">
        <f t="shared" si="8"/>
        <v>0.75862552594670407</v>
      </c>
      <c r="N200" s="58">
        <f t="shared" si="9"/>
        <v>0.86260454002389486</v>
      </c>
      <c r="O200" s="29">
        <v>888300</v>
      </c>
      <c r="P200" s="29">
        <v>210000</v>
      </c>
      <c r="Q200" s="29">
        <v>0</v>
      </c>
      <c r="R200" s="29">
        <v>0</v>
      </c>
      <c r="S200" s="50">
        <f t="shared" si="10"/>
        <v>0</v>
      </c>
      <c r="T200" s="50">
        <f t="shared" si="11"/>
        <v>0</v>
      </c>
    </row>
    <row r="201" spans="1:20" s="26" customFormat="1" ht="12.75" customHeight="1" x14ac:dyDescent="0.2">
      <c r="A201" s="61" t="s">
        <v>270</v>
      </c>
      <c r="B201" s="61" t="s">
        <v>50</v>
      </c>
      <c r="C201" s="61" t="s">
        <v>200</v>
      </c>
      <c r="D201" s="61" t="s">
        <v>224</v>
      </c>
      <c r="E201" s="61" t="s">
        <v>3</v>
      </c>
      <c r="F201" s="62" t="s">
        <v>194</v>
      </c>
      <c r="G201" s="29">
        <v>1930</v>
      </c>
      <c r="H201" s="29">
        <v>216</v>
      </c>
      <c r="I201" s="29">
        <v>258910</v>
      </c>
      <c r="J201" s="29">
        <v>28002</v>
      </c>
      <c r="K201" s="29">
        <v>195198</v>
      </c>
      <c r="L201" s="29">
        <v>18411</v>
      </c>
      <c r="M201" s="137">
        <f t="shared" si="8"/>
        <v>0.75392221235178247</v>
      </c>
      <c r="N201" s="58">
        <f t="shared" si="9"/>
        <v>0.65748875080351399</v>
      </c>
      <c r="O201" s="29">
        <v>24494120</v>
      </c>
      <c r="P201" s="29">
        <v>2886037</v>
      </c>
      <c r="Q201" s="29">
        <v>11875904</v>
      </c>
      <c r="R201" s="29">
        <v>1538298</v>
      </c>
      <c r="S201" s="50">
        <f t="shared" si="10"/>
        <v>0.48484713882352171</v>
      </c>
      <c r="T201" s="50">
        <f t="shared" si="11"/>
        <v>0.53301395650852712</v>
      </c>
    </row>
    <row r="202" spans="1:20" s="26" customFormat="1" ht="12.75" customHeight="1" x14ac:dyDescent="0.2">
      <c r="A202" s="61" t="s">
        <v>270</v>
      </c>
      <c r="B202" s="61" t="s">
        <v>50</v>
      </c>
      <c r="C202" s="61" t="s">
        <v>200</v>
      </c>
      <c r="D202" s="61" t="s">
        <v>228</v>
      </c>
      <c r="E202" s="61" t="s">
        <v>7</v>
      </c>
      <c r="F202" s="62" t="s">
        <v>194</v>
      </c>
      <c r="G202" s="29">
        <v>1</v>
      </c>
      <c r="H202" s="29">
        <v>4</v>
      </c>
      <c r="I202" s="29">
        <v>138</v>
      </c>
      <c r="J202" s="29">
        <v>0</v>
      </c>
      <c r="K202" s="29">
        <v>89</v>
      </c>
      <c r="L202" s="29">
        <v>0</v>
      </c>
      <c r="M202" s="137">
        <f t="shared" ref="M202:M265" si="12">K202/I202</f>
        <v>0.64492753623188404</v>
      </c>
      <c r="N202" s="58" t="e">
        <f t="shared" ref="N202:N265" si="13">L202/J202</f>
        <v>#DIV/0!</v>
      </c>
      <c r="O202" s="29">
        <v>17000</v>
      </c>
      <c r="P202" s="29">
        <v>273600</v>
      </c>
      <c r="Q202" s="29">
        <v>0</v>
      </c>
      <c r="R202" s="29">
        <v>184132</v>
      </c>
      <c r="S202" s="50">
        <f t="shared" ref="S202:S265" si="14">Q202/O202</f>
        <v>0</v>
      </c>
      <c r="T202" s="50">
        <f t="shared" ref="T202:T265" si="15">R202/P202</f>
        <v>0.67299707602339176</v>
      </c>
    </row>
    <row r="203" spans="1:20" s="26" customFormat="1" ht="12.75" customHeight="1" x14ac:dyDescent="0.2">
      <c r="A203" s="61" t="s">
        <v>270</v>
      </c>
      <c r="B203" s="61" t="s">
        <v>50</v>
      </c>
      <c r="C203" s="61" t="s">
        <v>200</v>
      </c>
      <c r="D203" s="61" t="s">
        <v>226</v>
      </c>
      <c r="E203" s="61" t="s">
        <v>5</v>
      </c>
      <c r="F203" s="62" t="s">
        <v>194</v>
      </c>
      <c r="G203" s="29">
        <v>13</v>
      </c>
      <c r="H203" s="63"/>
      <c r="I203" s="29">
        <v>0</v>
      </c>
      <c r="J203" s="63"/>
      <c r="K203" s="29">
        <v>0</v>
      </c>
      <c r="L203" s="63"/>
      <c r="M203" s="137" t="e">
        <f t="shared" si="12"/>
        <v>#DIV/0!</v>
      </c>
      <c r="N203" s="58" t="e">
        <f t="shared" si="13"/>
        <v>#DIV/0!</v>
      </c>
      <c r="O203" s="29">
        <v>356400</v>
      </c>
      <c r="P203" s="63"/>
      <c r="Q203" s="29">
        <v>281390</v>
      </c>
      <c r="R203" s="63"/>
      <c r="S203" s="50">
        <f t="shared" si="14"/>
        <v>0.78953423120089783</v>
      </c>
      <c r="T203" s="50" t="e">
        <f t="shared" si="15"/>
        <v>#DIV/0!</v>
      </c>
    </row>
    <row r="204" spans="1:20" s="26" customFormat="1" ht="12.75" customHeight="1" x14ac:dyDescent="0.2">
      <c r="A204" s="61" t="s">
        <v>270</v>
      </c>
      <c r="B204" s="61" t="s">
        <v>50</v>
      </c>
      <c r="C204" s="61" t="s">
        <v>200</v>
      </c>
      <c r="D204" s="61" t="s">
        <v>222</v>
      </c>
      <c r="E204" s="61" t="s">
        <v>1</v>
      </c>
      <c r="F204" s="62" t="s">
        <v>194</v>
      </c>
      <c r="G204" s="29">
        <v>1</v>
      </c>
      <c r="H204" s="63"/>
      <c r="I204" s="29">
        <v>0</v>
      </c>
      <c r="J204" s="63"/>
      <c r="K204" s="29">
        <v>0</v>
      </c>
      <c r="L204" s="63"/>
      <c r="M204" s="137" t="e">
        <f t="shared" si="12"/>
        <v>#DIV/0!</v>
      </c>
      <c r="N204" s="58" t="e">
        <f t="shared" si="13"/>
        <v>#DIV/0!</v>
      </c>
      <c r="O204" s="29">
        <v>24000</v>
      </c>
      <c r="P204" s="63"/>
      <c r="Q204" s="29">
        <v>16923</v>
      </c>
      <c r="R204" s="63"/>
      <c r="S204" s="50">
        <f t="shared" si="14"/>
        <v>0.705125</v>
      </c>
      <c r="T204" s="50" t="e">
        <f t="shared" si="15"/>
        <v>#DIV/0!</v>
      </c>
    </row>
    <row r="205" spans="1:20" s="26" customFormat="1" ht="12.75" customHeight="1" x14ac:dyDescent="0.2">
      <c r="A205" s="61" t="s">
        <v>337</v>
      </c>
      <c r="B205" s="61" t="s">
        <v>117</v>
      </c>
      <c r="C205" s="61" t="s">
        <v>194</v>
      </c>
      <c r="D205" s="61" t="s">
        <v>238</v>
      </c>
      <c r="E205" s="61" t="s">
        <v>17</v>
      </c>
      <c r="F205" s="62" t="s">
        <v>17</v>
      </c>
      <c r="G205" s="29">
        <v>196</v>
      </c>
      <c r="H205" s="29">
        <v>17</v>
      </c>
      <c r="I205" s="29">
        <v>25386</v>
      </c>
      <c r="J205" s="29">
        <v>2168</v>
      </c>
      <c r="K205" s="29">
        <v>20651</v>
      </c>
      <c r="L205" s="29">
        <v>1880</v>
      </c>
      <c r="M205" s="137">
        <f t="shared" si="12"/>
        <v>0.81347987079492634</v>
      </c>
      <c r="N205" s="58">
        <f t="shared" si="13"/>
        <v>0.86715867158671589</v>
      </c>
      <c r="O205" s="29">
        <v>1254810</v>
      </c>
      <c r="P205" s="29">
        <v>175729</v>
      </c>
      <c r="Q205" s="29">
        <v>0</v>
      </c>
      <c r="R205" s="29">
        <v>0</v>
      </c>
      <c r="S205" s="50">
        <f t="shared" si="14"/>
        <v>0</v>
      </c>
      <c r="T205" s="50">
        <f t="shared" si="15"/>
        <v>0</v>
      </c>
    </row>
    <row r="206" spans="1:20" s="26" customFormat="1" ht="12.75" customHeight="1" x14ac:dyDescent="0.2">
      <c r="A206" s="61" t="s">
        <v>301</v>
      </c>
      <c r="B206" s="61" t="s">
        <v>80</v>
      </c>
      <c r="C206" s="61" t="s">
        <v>194</v>
      </c>
      <c r="D206" s="61" t="s">
        <v>238</v>
      </c>
      <c r="E206" s="61" t="s">
        <v>17</v>
      </c>
      <c r="F206" s="62" t="s">
        <v>17</v>
      </c>
      <c r="G206" s="29">
        <v>110</v>
      </c>
      <c r="H206" s="29">
        <v>8</v>
      </c>
      <c r="I206" s="29">
        <v>14398</v>
      </c>
      <c r="J206" s="29">
        <v>1004</v>
      </c>
      <c r="K206" s="29">
        <v>11148</v>
      </c>
      <c r="L206" s="29">
        <v>949</v>
      </c>
      <c r="M206" s="137">
        <f t="shared" si="12"/>
        <v>0.77427420475065978</v>
      </c>
      <c r="N206" s="58">
        <f t="shared" si="13"/>
        <v>0.94521912350597614</v>
      </c>
      <c r="O206" s="29">
        <v>720440</v>
      </c>
      <c r="P206" s="29">
        <v>82696</v>
      </c>
      <c r="Q206" s="29">
        <v>97605</v>
      </c>
      <c r="R206" s="29">
        <v>547</v>
      </c>
      <c r="S206" s="50">
        <f t="shared" si="14"/>
        <v>0.13547970684581645</v>
      </c>
      <c r="T206" s="50">
        <f t="shared" si="15"/>
        <v>6.614588371868047E-3</v>
      </c>
    </row>
    <row r="207" spans="1:20" s="26" customFormat="1" ht="12.75" customHeight="1" x14ac:dyDescent="0.2">
      <c r="A207" s="61" t="s">
        <v>301</v>
      </c>
      <c r="B207" s="61" t="s">
        <v>80</v>
      </c>
      <c r="C207" s="61" t="s">
        <v>194</v>
      </c>
      <c r="D207" s="61" t="s">
        <v>223</v>
      </c>
      <c r="E207" s="61" t="s">
        <v>2</v>
      </c>
      <c r="F207" s="62" t="s">
        <v>199</v>
      </c>
      <c r="G207" s="29">
        <v>11</v>
      </c>
      <c r="H207" s="29">
        <v>3</v>
      </c>
      <c r="I207" s="29">
        <v>1500</v>
      </c>
      <c r="J207" s="29">
        <v>360</v>
      </c>
      <c r="K207" s="29">
        <v>555</v>
      </c>
      <c r="L207" s="29">
        <v>334</v>
      </c>
      <c r="M207" s="137">
        <f t="shared" si="12"/>
        <v>0.37</v>
      </c>
      <c r="N207" s="58">
        <f t="shared" si="13"/>
        <v>0.92777777777777781</v>
      </c>
      <c r="O207" s="29">
        <v>39855</v>
      </c>
      <c r="P207" s="29">
        <v>5837</v>
      </c>
      <c r="Q207" s="29">
        <v>55</v>
      </c>
      <c r="R207" s="29">
        <v>0</v>
      </c>
      <c r="S207" s="50">
        <f t="shared" si="14"/>
        <v>1.380002509095471E-3</v>
      </c>
      <c r="T207" s="50">
        <f t="shared" si="15"/>
        <v>0</v>
      </c>
    </row>
    <row r="208" spans="1:20" s="26" customFormat="1" ht="12.75" customHeight="1" x14ac:dyDescent="0.2">
      <c r="A208" s="61" t="s">
        <v>301</v>
      </c>
      <c r="B208" s="61" t="s">
        <v>80</v>
      </c>
      <c r="C208" s="61" t="s">
        <v>194</v>
      </c>
      <c r="D208" s="61" t="s">
        <v>252</v>
      </c>
      <c r="E208" s="61" t="s">
        <v>32</v>
      </c>
      <c r="F208" s="62" t="s">
        <v>199</v>
      </c>
      <c r="G208" s="29">
        <v>156</v>
      </c>
      <c r="H208" s="29">
        <v>13</v>
      </c>
      <c r="I208" s="29">
        <v>28170</v>
      </c>
      <c r="J208" s="29">
        <v>2366</v>
      </c>
      <c r="K208" s="29">
        <v>20923</v>
      </c>
      <c r="L208" s="29">
        <v>1985</v>
      </c>
      <c r="M208" s="137">
        <f t="shared" si="12"/>
        <v>0.74274050408235714</v>
      </c>
      <c r="N208" s="58">
        <f t="shared" si="13"/>
        <v>0.83896872358410823</v>
      </c>
      <c r="O208" s="29">
        <v>0</v>
      </c>
      <c r="P208" s="29">
        <v>0</v>
      </c>
      <c r="Q208" s="29">
        <v>0</v>
      </c>
      <c r="R208" s="29">
        <v>0</v>
      </c>
      <c r="S208" s="50" t="e">
        <f t="shared" si="14"/>
        <v>#DIV/0!</v>
      </c>
      <c r="T208" s="50" t="e">
        <f t="shared" si="15"/>
        <v>#DIV/0!</v>
      </c>
    </row>
    <row r="209" spans="1:20" s="26" customFormat="1" ht="12.75" customHeight="1" x14ac:dyDescent="0.2">
      <c r="A209" s="61" t="s">
        <v>266</v>
      </c>
      <c r="B209" s="61" t="s">
        <v>46</v>
      </c>
      <c r="C209" s="61" t="s">
        <v>196</v>
      </c>
      <c r="D209" s="61" t="s">
        <v>224</v>
      </c>
      <c r="E209" s="61" t="s">
        <v>3</v>
      </c>
      <c r="F209" s="62" t="s">
        <v>194</v>
      </c>
      <c r="G209" s="29">
        <v>502</v>
      </c>
      <c r="H209" s="29">
        <v>53</v>
      </c>
      <c r="I209" s="29">
        <v>84982</v>
      </c>
      <c r="J209" s="29">
        <v>9180</v>
      </c>
      <c r="K209" s="29">
        <v>50313</v>
      </c>
      <c r="L209" s="29">
        <v>3635</v>
      </c>
      <c r="M209" s="137">
        <f t="shared" si="12"/>
        <v>0.59204302087500882</v>
      </c>
      <c r="N209" s="58">
        <f t="shared" si="13"/>
        <v>0.3959694989106754</v>
      </c>
      <c r="O209" s="29">
        <v>1772225</v>
      </c>
      <c r="P209" s="29">
        <v>209278</v>
      </c>
      <c r="Q209" s="29">
        <v>244193</v>
      </c>
      <c r="R209" s="29">
        <v>11568</v>
      </c>
      <c r="S209" s="50">
        <f t="shared" si="14"/>
        <v>0.137788937634894</v>
      </c>
      <c r="T209" s="50">
        <f t="shared" si="15"/>
        <v>5.5275757604717174E-2</v>
      </c>
    </row>
    <row r="210" spans="1:20" s="26" customFormat="1" ht="12.75" customHeight="1" x14ac:dyDescent="0.2">
      <c r="A210" s="61" t="s">
        <v>266</v>
      </c>
      <c r="B210" s="61" t="s">
        <v>46</v>
      </c>
      <c r="C210" s="61" t="s">
        <v>196</v>
      </c>
      <c r="D210" s="61" t="s">
        <v>228</v>
      </c>
      <c r="E210" s="61" t="s">
        <v>7</v>
      </c>
      <c r="F210" s="62" t="s">
        <v>194</v>
      </c>
      <c r="G210" s="29">
        <v>4</v>
      </c>
      <c r="H210" s="63"/>
      <c r="I210" s="29">
        <v>0</v>
      </c>
      <c r="J210" s="63"/>
      <c r="K210" s="29">
        <v>0</v>
      </c>
      <c r="L210" s="63"/>
      <c r="M210" s="137" t="e">
        <f t="shared" si="12"/>
        <v>#DIV/0!</v>
      </c>
      <c r="N210" s="58" t="e">
        <f t="shared" si="13"/>
        <v>#DIV/0!</v>
      </c>
      <c r="O210" s="29">
        <v>273600</v>
      </c>
      <c r="P210" s="63"/>
      <c r="Q210" s="29">
        <v>13858</v>
      </c>
      <c r="R210" s="63"/>
      <c r="S210" s="50">
        <f t="shared" si="14"/>
        <v>5.065058479532164E-2</v>
      </c>
      <c r="T210" s="50" t="e">
        <f t="shared" si="15"/>
        <v>#DIV/0!</v>
      </c>
    </row>
    <row r="211" spans="1:20" s="26" customFormat="1" ht="12.75" customHeight="1" x14ac:dyDescent="0.2">
      <c r="A211" s="61" t="s">
        <v>225</v>
      </c>
      <c r="B211" s="61" t="s">
        <v>4</v>
      </c>
      <c r="C211" s="61" t="s">
        <v>199</v>
      </c>
      <c r="D211" s="61" t="s">
        <v>224</v>
      </c>
      <c r="E211" s="61" t="s">
        <v>3</v>
      </c>
      <c r="F211" s="62" t="s">
        <v>194</v>
      </c>
      <c r="G211" s="29">
        <v>311</v>
      </c>
      <c r="H211" s="29">
        <v>30</v>
      </c>
      <c r="I211" s="29">
        <v>52265</v>
      </c>
      <c r="J211" s="29">
        <v>3840</v>
      </c>
      <c r="K211" s="29">
        <v>35414</v>
      </c>
      <c r="L211" s="29">
        <v>3135</v>
      </c>
      <c r="M211" s="137">
        <f t="shared" si="12"/>
        <v>0.67758538218693198</v>
      </c>
      <c r="N211" s="58">
        <f t="shared" si="13"/>
        <v>0.81640625</v>
      </c>
      <c r="O211" s="29">
        <v>3652328</v>
      </c>
      <c r="P211" s="29">
        <v>90000</v>
      </c>
      <c r="Q211" s="29">
        <v>390628</v>
      </c>
      <c r="R211" s="29">
        <v>877</v>
      </c>
      <c r="S211" s="50">
        <f t="shared" si="14"/>
        <v>0.10695315426215828</v>
      </c>
      <c r="T211" s="50">
        <f t="shared" si="15"/>
        <v>9.7444444444444445E-3</v>
      </c>
    </row>
    <row r="212" spans="1:20" s="26" customFormat="1" ht="12.75" customHeight="1" x14ac:dyDescent="0.2">
      <c r="A212" s="61" t="s">
        <v>222</v>
      </c>
      <c r="B212" s="61" t="s">
        <v>1</v>
      </c>
      <c r="C212" s="61" t="s">
        <v>194</v>
      </c>
      <c r="D212" s="61" t="s">
        <v>223</v>
      </c>
      <c r="E212" s="61" t="s">
        <v>2</v>
      </c>
      <c r="F212" s="62" t="s">
        <v>199</v>
      </c>
      <c r="G212" s="29">
        <v>629</v>
      </c>
      <c r="H212" s="29">
        <v>50</v>
      </c>
      <c r="I212" s="29">
        <v>92661</v>
      </c>
      <c r="J212" s="29">
        <v>8084</v>
      </c>
      <c r="K212" s="29">
        <v>70630</v>
      </c>
      <c r="L212" s="29">
        <v>6867</v>
      </c>
      <c r="M212" s="137">
        <f t="shared" si="12"/>
        <v>0.76224085645525086</v>
      </c>
      <c r="N212" s="58">
        <f t="shared" si="13"/>
        <v>0.84945571499257788</v>
      </c>
      <c r="O212" s="29">
        <v>1653979</v>
      </c>
      <c r="P212" s="29">
        <v>186917</v>
      </c>
      <c r="Q212" s="29">
        <v>165248</v>
      </c>
      <c r="R212" s="29">
        <v>17920</v>
      </c>
      <c r="S212" s="50">
        <f t="shared" si="14"/>
        <v>9.990937007059944E-2</v>
      </c>
      <c r="T212" s="50">
        <f t="shared" si="15"/>
        <v>9.5871429564994087E-2</v>
      </c>
    </row>
    <row r="213" spans="1:20" s="26" customFormat="1" ht="12.75" customHeight="1" x14ac:dyDescent="0.2">
      <c r="A213" s="61" t="s">
        <v>222</v>
      </c>
      <c r="B213" s="61" t="s">
        <v>1</v>
      </c>
      <c r="C213" s="61" t="s">
        <v>194</v>
      </c>
      <c r="D213" s="61" t="s">
        <v>268</v>
      </c>
      <c r="E213" s="61" t="s">
        <v>48</v>
      </c>
      <c r="F213" s="62" t="s">
        <v>204</v>
      </c>
      <c r="G213" s="29">
        <v>32</v>
      </c>
      <c r="H213" s="29">
        <v>13</v>
      </c>
      <c r="I213" s="29">
        <v>5920</v>
      </c>
      <c r="J213" s="29">
        <v>2405</v>
      </c>
      <c r="K213" s="29">
        <v>1851</v>
      </c>
      <c r="L213" s="29">
        <v>885</v>
      </c>
      <c r="M213" s="137">
        <f t="shared" si="12"/>
        <v>0.3126689189189189</v>
      </c>
      <c r="N213" s="58">
        <f t="shared" si="13"/>
        <v>0.367983367983368</v>
      </c>
      <c r="O213" s="29">
        <v>0</v>
      </c>
      <c r="P213" s="29">
        <v>0</v>
      </c>
      <c r="Q213" s="29">
        <v>0</v>
      </c>
      <c r="R213" s="29">
        <v>0</v>
      </c>
      <c r="S213" s="50" t="e">
        <f t="shared" si="14"/>
        <v>#DIV/0!</v>
      </c>
      <c r="T213" s="50" t="e">
        <f t="shared" si="15"/>
        <v>#DIV/0!</v>
      </c>
    </row>
    <row r="214" spans="1:20" s="26" customFormat="1" ht="12.75" customHeight="1" x14ac:dyDescent="0.2">
      <c r="A214" s="61" t="s">
        <v>222</v>
      </c>
      <c r="B214" s="61" t="s">
        <v>1</v>
      </c>
      <c r="C214" s="61" t="s">
        <v>194</v>
      </c>
      <c r="D214" s="61" t="s">
        <v>302</v>
      </c>
      <c r="E214" s="61" t="s">
        <v>81</v>
      </c>
      <c r="F214" s="62" t="s">
        <v>17</v>
      </c>
      <c r="G214" s="29">
        <v>25</v>
      </c>
      <c r="H214" s="29">
        <v>9</v>
      </c>
      <c r="I214" s="29">
        <v>4650</v>
      </c>
      <c r="J214" s="29">
        <v>1674</v>
      </c>
      <c r="K214" s="29">
        <v>3186</v>
      </c>
      <c r="L214" s="29">
        <v>1461</v>
      </c>
      <c r="M214" s="137">
        <f t="shared" si="12"/>
        <v>0.68516129032258066</v>
      </c>
      <c r="N214" s="58">
        <f t="shared" si="13"/>
        <v>0.87275985663082434</v>
      </c>
      <c r="O214" s="29">
        <v>193900</v>
      </c>
      <c r="P214" s="29">
        <v>70000</v>
      </c>
      <c r="Q214" s="29">
        <v>0</v>
      </c>
      <c r="R214" s="29">
        <v>0</v>
      </c>
      <c r="S214" s="50">
        <f t="shared" si="14"/>
        <v>0</v>
      </c>
      <c r="T214" s="50">
        <f t="shared" si="15"/>
        <v>0</v>
      </c>
    </row>
    <row r="215" spans="1:20" s="26" customFormat="1" ht="12.75" customHeight="1" x14ac:dyDescent="0.2">
      <c r="A215" s="61" t="s">
        <v>222</v>
      </c>
      <c r="B215" s="61" t="s">
        <v>1</v>
      </c>
      <c r="C215" s="61" t="s">
        <v>194</v>
      </c>
      <c r="D215" s="61" t="s">
        <v>248</v>
      </c>
      <c r="E215" s="61" t="s">
        <v>27</v>
      </c>
      <c r="F215" s="62" t="s">
        <v>202</v>
      </c>
      <c r="G215" s="29">
        <v>46</v>
      </c>
      <c r="H215" s="29">
        <v>4</v>
      </c>
      <c r="I215" s="29">
        <v>2300</v>
      </c>
      <c r="J215" s="29">
        <v>200</v>
      </c>
      <c r="K215" s="29">
        <v>1723</v>
      </c>
      <c r="L215" s="29">
        <v>194</v>
      </c>
      <c r="M215" s="137">
        <f t="shared" si="12"/>
        <v>0.74913043478260866</v>
      </c>
      <c r="N215" s="58">
        <f t="shared" si="13"/>
        <v>0.97</v>
      </c>
      <c r="O215" s="29">
        <v>0</v>
      </c>
      <c r="P215" s="29">
        <v>0</v>
      </c>
      <c r="Q215" s="29">
        <v>0</v>
      </c>
      <c r="R215" s="29">
        <v>0</v>
      </c>
      <c r="S215" s="50" t="e">
        <f t="shared" si="14"/>
        <v>#DIV/0!</v>
      </c>
      <c r="T215" s="50" t="e">
        <f t="shared" si="15"/>
        <v>#DIV/0!</v>
      </c>
    </row>
    <row r="216" spans="1:20" s="26" customFormat="1" ht="12.75" customHeight="1" x14ac:dyDescent="0.2">
      <c r="A216" s="61" t="s">
        <v>222</v>
      </c>
      <c r="B216" s="61" t="s">
        <v>1</v>
      </c>
      <c r="C216" s="61" t="s">
        <v>194</v>
      </c>
      <c r="D216" s="61" t="s">
        <v>234</v>
      </c>
      <c r="E216" s="61" t="s">
        <v>13</v>
      </c>
      <c r="F216" s="62" t="s">
        <v>202</v>
      </c>
      <c r="G216" s="29">
        <v>98</v>
      </c>
      <c r="H216" s="29">
        <v>9</v>
      </c>
      <c r="I216" s="29">
        <v>3332</v>
      </c>
      <c r="J216" s="29">
        <v>306</v>
      </c>
      <c r="K216" s="29">
        <v>1823</v>
      </c>
      <c r="L216" s="29">
        <v>211</v>
      </c>
      <c r="M216" s="137">
        <f t="shared" si="12"/>
        <v>0.54711884753901563</v>
      </c>
      <c r="N216" s="58">
        <f t="shared" si="13"/>
        <v>0.68954248366013071</v>
      </c>
      <c r="O216" s="29">
        <v>0</v>
      </c>
      <c r="P216" s="29">
        <v>0</v>
      </c>
      <c r="Q216" s="29">
        <v>0</v>
      </c>
      <c r="R216" s="29">
        <v>0</v>
      </c>
      <c r="S216" s="50" t="e">
        <f t="shared" si="14"/>
        <v>#DIV/0!</v>
      </c>
      <c r="T216" s="50" t="e">
        <f t="shared" si="15"/>
        <v>#DIV/0!</v>
      </c>
    </row>
    <row r="217" spans="1:20" s="26" customFormat="1" ht="12.75" customHeight="1" x14ac:dyDescent="0.2">
      <c r="A217" s="61" t="s">
        <v>222</v>
      </c>
      <c r="B217" s="61" t="s">
        <v>1</v>
      </c>
      <c r="C217" s="61" t="s">
        <v>194</v>
      </c>
      <c r="D217" s="61" t="s">
        <v>238</v>
      </c>
      <c r="E217" s="61" t="s">
        <v>17</v>
      </c>
      <c r="F217" s="62" t="s">
        <v>17</v>
      </c>
      <c r="G217" s="29">
        <v>504</v>
      </c>
      <c r="H217" s="29">
        <v>44</v>
      </c>
      <c r="I217" s="29">
        <v>67124</v>
      </c>
      <c r="J217" s="29">
        <v>5778</v>
      </c>
      <c r="K217" s="29">
        <v>55498</v>
      </c>
      <c r="L217" s="29">
        <v>5084</v>
      </c>
      <c r="M217" s="137">
        <f t="shared" si="12"/>
        <v>0.82679816459090638</v>
      </c>
      <c r="N217" s="58">
        <f t="shared" si="13"/>
        <v>0.87988923502942196</v>
      </c>
      <c r="O217" s="29">
        <v>3475240</v>
      </c>
      <c r="P217" s="29">
        <v>453816</v>
      </c>
      <c r="Q217" s="29">
        <v>498026</v>
      </c>
      <c r="R217" s="29">
        <v>24017</v>
      </c>
      <c r="S217" s="50">
        <f t="shared" si="14"/>
        <v>0.14330693707484951</v>
      </c>
      <c r="T217" s="50">
        <f t="shared" si="15"/>
        <v>5.2922329754790491E-2</v>
      </c>
    </row>
    <row r="218" spans="1:20" s="26" customFormat="1" ht="12.75" customHeight="1" x14ac:dyDescent="0.2">
      <c r="A218" s="61" t="s">
        <v>222</v>
      </c>
      <c r="B218" s="61" t="s">
        <v>1</v>
      </c>
      <c r="C218" s="61" t="s">
        <v>194</v>
      </c>
      <c r="D218" s="61" t="s">
        <v>252</v>
      </c>
      <c r="E218" s="61" t="s">
        <v>32</v>
      </c>
      <c r="F218" s="62" t="s">
        <v>199</v>
      </c>
      <c r="G218" s="29">
        <v>347</v>
      </c>
      <c r="H218" s="29">
        <v>31</v>
      </c>
      <c r="I218" s="29">
        <v>62562</v>
      </c>
      <c r="J218" s="29">
        <v>5642</v>
      </c>
      <c r="K218" s="29">
        <v>50002</v>
      </c>
      <c r="L218" s="29">
        <v>4914</v>
      </c>
      <c r="M218" s="137">
        <f t="shared" si="12"/>
        <v>0.79923915475847962</v>
      </c>
      <c r="N218" s="58">
        <f t="shared" si="13"/>
        <v>0.87096774193548387</v>
      </c>
      <c r="O218" s="29">
        <v>0</v>
      </c>
      <c r="P218" s="29">
        <v>0</v>
      </c>
      <c r="Q218" s="29">
        <v>0</v>
      </c>
      <c r="R218" s="29">
        <v>0</v>
      </c>
      <c r="S218" s="50" t="e">
        <f t="shared" si="14"/>
        <v>#DIV/0!</v>
      </c>
      <c r="T218" s="50" t="e">
        <f t="shared" si="15"/>
        <v>#DIV/0!</v>
      </c>
    </row>
    <row r="219" spans="1:20" s="26" customFormat="1" ht="12.75" customHeight="1" x14ac:dyDescent="0.2">
      <c r="A219" s="61" t="s">
        <v>222</v>
      </c>
      <c r="B219" s="61" t="s">
        <v>1</v>
      </c>
      <c r="C219" s="61" t="s">
        <v>194</v>
      </c>
      <c r="D219" s="61" t="s">
        <v>256</v>
      </c>
      <c r="E219" s="61" t="s">
        <v>36</v>
      </c>
      <c r="F219" s="62" t="s">
        <v>220</v>
      </c>
      <c r="G219" s="29">
        <v>10</v>
      </c>
      <c r="H219" s="63"/>
      <c r="I219" s="29">
        <v>0</v>
      </c>
      <c r="J219" s="63"/>
      <c r="K219" s="29">
        <v>0</v>
      </c>
      <c r="L219" s="63"/>
      <c r="M219" s="137" t="e">
        <f t="shared" si="12"/>
        <v>#DIV/0!</v>
      </c>
      <c r="N219" s="58" t="e">
        <f t="shared" si="13"/>
        <v>#DIV/0!</v>
      </c>
      <c r="O219" s="29">
        <v>240000</v>
      </c>
      <c r="P219" s="63"/>
      <c r="Q219" s="29">
        <v>213240</v>
      </c>
      <c r="R219" s="63"/>
      <c r="S219" s="50">
        <f t="shared" si="14"/>
        <v>0.88849999999999996</v>
      </c>
      <c r="T219" s="50" t="e">
        <f t="shared" si="15"/>
        <v>#DIV/0!</v>
      </c>
    </row>
    <row r="220" spans="1:20" s="26" customFormat="1" ht="12.75" customHeight="1" x14ac:dyDescent="0.2">
      <c r="A220" s="61" t="s">
        <v>222</v>
      </c>
      <c r="B220" s="61" t="s">
        <v>1</v>
      </c>
      <c r="C220" s="61" t="s">
        <v>194</v>
      </c>
      <c r="D220" s="61" t="s">
        <v>254</v>
      </c>
      <c r="E220" s="61" t="s">
        <v>34</v>
      </c>
      <c r="F220" s="62" t="s">
        <v>34</v>
      </c>
      <c r="G220" s="29">
        <v>1</v>
      </c>
      <c r="H220" s="63"/>
      <c r="I220" s="29">
        <v>0</v>
      </c>
      <c r="J220" s="63"/>
      <c r="K220" s="29">
        <v>0</v>
      </c>
      <c r="L220" s="63"/>
      <c r="M220" s="137" t="e">
        <f t="shared" si="12"/>
        <v>#DIV/0!</v>
      </c>
      <c r="N220" s="58" t="e">
        <f t="shared" si="13"/>
        <v>#DIV/0!</v>
      </c>
      <c r="O220" s="29">
        <v>47000</v>
      </c>
      <c r="P220" s="63"/>
      <c r="Q220" s="29">
        <v>41000</v>
      </c>
      <c r="R220" s="63"/>
      <c r="S220" s="50">
        <f t="shared" si="14"/>
        <v>0.87234042553191493</v>
      </c>
      <c r="T220" s="50" t="e">
        <f t="shared" si="15"/>
        <v>#DIV/0!</v>
      </c>
    </row>
    <row r="221" spans="1:20" s="26" customFormat="1" ht="12.75" customHeight="1" x14ac:dyDescent="0.2">
      <c r="A221" s="61" t="s">
        <v>285</v>
      </c>
      <c r="B221" s="61" t="s">
        <v>66</v>
      </c>
      <c r="C221" s="61" t="s">
        <v>206</v>
      </c>
      <c r="D221" s="61" t="s">
        <v>224</v>
      </c>
      <c r="E221" s="61" t="s">
        <v>3</v>
      </c>
      <c r="F221" s="62" t="s">
        <v>194</v>
      </c>
      <c r="G221" s="29">
        <v>151</v>
      </c>
      <c r="H221" s="29">
        <v>24</v>
      </c>
      <c r="I221" s="29">
        <v>0</v>
      </c>
      <c r="J221" s="29">
        <v>0</v>
      </c>
      <c r="K221" s="29">
        <v>0</v>
      </c>
      <c r="L221" s="29">
        <v>0</v>
      </c>
      <c r="M221" s="137" t="e">
        <f t="shared" si="12"/>
        <v>#DIV/0!</v>
      </c>
      <c r="N221" s="58" t="e">
        <f t="shared" si="13"/>
        <v>#DIV/0!</v>
      </c>
      <c r="O221" s="29">
        <v>3348350</v>
      </c>
      <c r="P221" s="29">
        <v>378857</v>
      </c>
      <c r="Q221" s="29">
        <v>229747</v>
      </c>
      <c r="R221" s="29">
        <v>47350</v>
      </c>
      <c r="S221" s="50">
        <f t="shared" si="14"/>
        <v>6.8614989472426724E-2</v>
      </c>
      <c r="T221" s="50">
        <f t="shared" si="15"/>
        <v>0.12498119343182255</v>
      </c>
    </row>
    <row r="222" spans="1:20" s="26" customFormat="1" ht="12.75" customHeight="1" x14ac:dyDescent="0.2">
      <c r="A222" s="61" t="s">
        <v>285</v>
      </c>
      <c r="B222" s="61" t="s">
        <v>66</v>
      </c>
      <c r="C222" s="61" t="s">
        <v>206</v>
      </c>
      <c r="D222" s="61" t="s">
        <v>222</v>
      </c>
      <c r="E222" s="61" t="s">
        <v>1</v>
      </c>
      <c r="F222" s="62" t="s">
        <v>194</v>
      </c>
      <c r="G222" s="29">
        <v>1</v>
      </c>
      <c r="H222" s="63"/>
      <c r="I222" s="29">
        <v>0</v>
      </c>
      <c r="J222" s="63"/>
      <c r="K222" s="29">
        <v>0</v>
      </c>
      <c r="L222" s="63"/>
      <c r="M222" s="137" t="e">
        <f t="shared" si="12"/>
        <v>#DIV/0!</v>
      </c>
      <c r="N222" s="58" t="e">
        <f t="shared" si="13"/>
        <v>#DIV/0!</v>
      </c>
      <c r="O222" s="29">
        <v>24000</v>
      </c>
      <c r="P222" s="63"/>
      <c r="Q222" s="29">
        <v>416</v>
      </c>
      <c r="R222" s="63"/>
      <c r="S222" s="50">
        <f t="shared" si="14"/>
        <v>1.7333333333333333E-2</v>
      </c>
      <c r="T222" s="50" t="e">
        <f t="shared" si="15"/>
        <v>#DIV/0!</v>
      </c>
    </row>
    <row r="223" spans="1:20" s="26" customFormat="1" ht="12.75" customHeight="1" x14ac:dyDescent="0.2">
      <c r="A223" s="61" t="s">
        <v>213</v>
      </c>
      <c r="B223" s="61" t="s">
        <v>45</v>
      </c>
      <c r="C223" s="61" t="s">
        <v>201</v>
      </c>
      <c r="D223" s="61" t="s">
        <v>224</v>
      </c>
      <c r="E223" s="61" t="s">
        <v>3</v>
      </c>
      <c r="F223" s="62" t="s">
        <v>194</v>
      </c>
      <c r="G223" s="29">
        <v>335</v>
      </c>
      <c r="H223" s="29">
        <v>31</v>
      </c>
      <c r="I223" s="29">
        <v>53976</v>
      </c>
      <c r="J223" s="29">
        <v>5520</v>
      </c>
      <c r="K223" s="29">
        <v>47686</v>
      </c>
      <c r="L223" s="29">
        <v>5066</v>
      </c>
      <c r="M223" s="137">
        <f t="shared" si="12"/>
        <v>0.88346672595227504</v>
      </c>
      <c r="N223" s="58">
        <f t="shared" si="13"/>
        <v>0.91775362318840581</v>
      </c>
      <c r="O223" s="29">
        <v>780681</v>
      </c>
      <c r="P223" s="29">
        <v>53947</v>
      </c>
      <c r="Q223" s="29">
        <v>63515</v>
      </c>
      <c r="R223" s="29">
        <v>2872</v>
      </c>
      <c r="S223" s="50">
        <f t="shared" si="14"/>
        <v>8.1358454989938267E-2</v>
      </c>
      <c r="T223" s="50">
        <f t="shared" si="15"/>
        <v>5.3237436743470444E-2</v>
      </c>
    </row>
    <row r="224" spans="1:20" s="26" customFormat="1" ht="12.75" customHeight="1" x14ac:dyDescent="0.2">
      <c r="A224" s="61" t="s">
        <v>240</v>
      </c>
      <c r="B224" s="61" t="s">
        <v>19</v>
      </c>
      <c r="C224" s="61" t="s">
        <v>198</v>
      </c>
      <c r="D224" s="61" t="s">
        <v>226</v>
      </c>
      <c r="E224" s="61" t="s">
        <v>5</v>
      </c>
      <c r="F224" s="62" t="s">
        <v>194</v>
      </c>
      <c r="G224" s="29">
        <v>194</v>
      </c>
      <c r="H224" s="29">
        <v>18</v>
      </c>
      <c r="I224" s="29">
        <v>50880</v>
      </c>
      <c r="J224" s="29">
        <v>4500</v>
      </c>
      <c r="K224" s="29">
        <v>36136</v>
      </c>
      <c r="L224" s="29">
        <v>3358</v>
      </c>
      <c r="M224" s="137">
        <f t="shared" si="12"/>
        <v>0.71022012578616356</v>
      </c>
      <c r="N224" s="58">
        <f t="shared" si="13"/>
        <v>0.74622222222222223</v>
      </c>
      <c r="O224" s="29">
        <v>3703084</v>
      </c>
      <c r="P224" s="29">
        <v>189643</v>
      </c>
      <c r="Q224" s="29">
        <v>381517</v>
      </c>
      <c r="R224" s="29">
        <v>37891</v>
      </c>
      <c r="S224" s="50">
        <f t="shared" si="14"/>
        <v>0.10302682844893607</v>
      </c>
      <c r="T224" s="50">
        <f t="shared" si="15"/>
        <v>0.19980173272939153</v>
      </c>
    </row>
    <row r="225" spans="1:20" s="26" customFormat="1" ht="12.75" customHeight="1" x14ac:dyDescent="0.2">
      <c r="A225" s="61" t="s">
        <v>240</v>
      </c>
      <c r="B225" s="61" t="s">
        <v>19</v>
      </c>
      <c r="C225" s="61" t="s">
        <v>198</v>
      </c>
      <c r="D225" s="61" t="s">
        <v>228</v>
      </c>
      <c r="E225" s="61" t="s">
        <v>7</v>
      </c>
      <c r="F225" s="62" t="s">
        <v>194</v>
      </c>
      <c r="G225" s="29">
        <v>305</v>
      </c>
      <c r="H225" s="29">
        <v>13</v>
      </c>
      <c r="I225" s="29">
        <v>85010</v>
      </c>
      <c r="J225" s="29">
        <v>3250</v>
      </c>
      <c r="K225" s="29">
        <v>70488</v>
      </c>
      <c r="L225" s="29">
        <v>2280</v>
      </c>
      <c r="M225" s="137">
        <f t="shared" si="12"/>
        <v>0.82917303846606283</v>
      </c>
      <c r="N225" s="58">
        <f t="shared" si="13"/>
        <v>0.70153846153846156</v>
      </c>
      <c r="O225" s="29">
        <v>3843068</v>
      </c>
      <c r="P225" s="29">
        <v>168691</v>
      </c>
      <c r="Q225" s="29">
        <v>1129655</v>
      </c>
      <c r="R225" s="29">
        <v>42423</v>
      </c>
      <c r="S225" s="50">
        <f t="shared" si="14"/>
        <v>0.29394613886613508</v>
      </c>
      <c r="T225" s="50">
        <f t="shared" si="15"/>
        <v>0.25148348163209655</v>
      </c>
    </row>
    <row r="226" spans="1:20" s="26" customFormat="1" ht="12.75" customHeight="1" x14ac:dyDescent="0.2">
      <c r="A226" s="61" t="s">
        <v>240</v>
      </c>
      <c r="B226" s="61" t="s">
        <v>19</v>
      </c>
      <c r="C226" s="61" t="s">
        <v>198</v>
      </c>
      <c r="D226" s="61" t="s">
        <v>224</v>
      </c>
      <c r="E226" s="61" t="s">
        <v>3</v>
      </c>
      <c r="F226" s="62" t="s">
        <v>194</v>
      </c>
      <c r="G226" s="29">
        <v>2066</v>
      </c>
      <c r="H226" s="29">
        <v>165</v>
      </c>
      <c r="I226" s="29">
        <v>601394</v>
      </c>
      <c r="J226" s="29">
        <v>47326</v>
      </c>
      <c r="K226" s="29">
        <v>473102</v>
      </c>
      <c r="L226" s="29">
        <v>37661</v>
      </c>
      <c r="M226" s="137">
        <f t="shared" si="12"/>
        <v>0.78667562363442267</v>
      </c>
      <c r="N226" s="58">
        <f t="shared" si="13"/>
        <v>0.79577821916071501</v>
      </c>
      <c r="O226" s="29">
        <v>51574736</v>
      </c>
      <c r="P226" s="29">
        <v>4394259</v>
      </c>
      <c r="Q226" s="29">
        <v>15039614</v>
      </c>
      <c r="R226" s="29">
        <v>699497</v>
      </c>
      <c r="S226" s="50">
        <f t="shared" si="14"/>
        <v>0.291608162570139</v>
      </c>
      <c r="T226" s="50">
        <f t="shared" si="15"/>
        <v>0.15918429022959274</v>
      </c>
    </row>
    <row r="227" spans="1:20" s="26" customFormat="1" ht="12.75" customHeight="1" x14ac:dyDescent="0.2">
      <c r="A227" s="61" t="s">
        <v>240</v>
      </c>
      <c r="B227" s="61" t="s">
        <v>19</v>
      </c>
      <c r="C227" s="61" t="s">
        <v>198</v>
      </c>
      <c r="D227" s="61" t="s">
        <v>222</v>
      </c>
      <c r="E227" s="61" t="s">
        <v>1</v>
      </c>
      <c r="F227" s="62" t="s">
        <v>194</v>
      </c>
      <c r="G227" s="29">
        <v>1</v>
      </c>
      <c r="H227" s="63"/>
      <c r="I227" s="29">
        <v>250</v>
      </c>
      <c r="J227" s="63"/>
      <c r="K227" s="29">
        <v>237</v>
      </c>
      <c r="L227" s="63"/>
      <c r="M227" s="137">
        <f t="shared" si="12"/>
        <v>0.94799999999999995</v>
      </c>
      <c r="N227" s="58" t="e">
        <f t="shared" si="13"/>
        <v>#DIV/0!</v>
      </c>
      <c r="O227" s="29">
        <v>10617</v>
      </c>
      <c r="P227" s="63"/>
      <c r="Q227" s="29">
        <v>7984</v>
      </c>
      <c r="R227" s="63"/>
      <c r="S227" s="50">
        <f t="shared" si="14"/>
        <v>0.75200150701704815</v>
      </c>
      <c r="T227" s="50" t="e">
        <f t="shared" si="15"/>
        <v>#DIV/0!</v>
      </c>
    </row>
    <row r="228" spans="1:20" s="26" customFormat="1" ht="12.75" customHeight="1" x14ac:dyDescent="0.2">
      <c r="A228" s="61" t="s">
        <v>274</v>
      </c>
      <c r="B228" s="61" t="s">
        <v>54</v>
      </c>
      <c r="C228" s="61" t="s">
        <v>199</v>
      </c>
      <c r="D228" s="61" t="s">
        <v>224</v>
      </c>
      <c r="E228" s="61" t="s">
        <v>3</v>
      </c>
      <c r="F228" s="62" t="s">
        <v>194</v>
      </c>
      <c r="G228" s="29">
        <v>365</v>
      </c>
      <c r="H228" s="29">
        <v>31</v>
      </c>
      <c r="I228" s="29">
        <v>80682</v>
      </c>
      <c r="J228" s="29">
        <v>7006</v>
      </c>
      <c r="K228" s="29">
        <v>67446</v>
      </c>
      <c r="L228" s="29">
        <v>5953</v>
      </c>
      <c r="M228" s="137">
        <f t="shared" si="12"/>
        <v>0.8359485387075184</v>
      </c>
      <c r="N228" s="58">
        <f t="shared" si="13"/>
        <v>0.84970025692263773</v>
      </c>
      <c r="O228" s="29">
        <v>6570000</v>
      </c>
      <c r="P228" s="29">
        <v>558000</v>
      </c>
      <c r="Q228" s="29">
        <v>480182</v>
      </c>
      <c r="R228" s="29">
        <v>44184</v>
      </c>
      <c r="S228" s="50">
        <f t="shared" si="14"/>
        <v>7.3087062404870617E-2</v>
      </c>
      <c r="T228" s="50">
        <f t="shared" si="15"/>
        <v>7.9182795698924738E-2</v>
      </c>
    </row>
    <row r="229" spans="1:20" s="26" customFormat="1" ht="12.75" customHeight="1" x14ac:dyDescent="0.2">
      <c r="A229" s="61" t="s">
        <v>279</v>
      </c>
      <c r="B229" s="61" t="s">
        <v>59</v>
      </c>
      <c r="C229" s="61" t="s">
        <v>211</v>
      </c>
      <c r="D229" s="61" t="s">
        <v>224</v>
      </c>
      <c r="E229" s="61" t="s">
        <v>3</v>
      </c>
      <c r="F229" s="62" t="s">
        <v>194</v>
      </c>
      <c r="G229" s="29">
        <v>354</v>
      </c>
      <c r="H229" s="29">
        <v>31</v>
      </c>
      <c r="I229" s="29">
        <v>49932</v>
      </c>
      <c r="J229" s="29">
        <v>5580</v>
      </c>
      <c r="K229" s="29">
        <v>37706</v>
      </c>
      <c r="L229" s="29">
        <v>4994</v>
      </c>
      <c r="M229" s="137">
        <f t="shared" si="12"/>
        <v>0.75514699991989109</v>
      </c>
      <c r="N229" s="58">
        <f t="shared" si="13"/>
        <v>0.89498207885304659</v>
      </c>
      <c r="O229" s="29">
        <v>997954</v>
      </c>
      <c r="P229" s="29">
        <v>59914</v>
      </c>
      <c r="Q229" s="29">
        <v>294928</v>
      </c>
      <c r="R229" s="29">
        <v>23369</v>
      </c>
      <c r="S229" s="50">
        <f t="shared" si="14"/>
        <v>0.29553265982199578</v>
      </c>
      <c r="T229" s="50">
        <f t="shared" si="15"/>
        <v>0.39004239409820746</v>
      </c>
    </row>
    <row r="230" spans="1:20" s="26" customFormat="1" ht="12.75" customHeight="1" x14ac:dyDescent="0.2">
      <c r="A230" s="61" t="s">
        <v>279</v>
      </c>
      <c r="B230" s="61" t="s">
        <v>59</v>
      </c>
      <c r="C230" s="61" t="s">
        <v>211</v>
      </c>
      <c r="D230" s="61" t="s">
        <v>226</v>
      </c>
      <c r="E230" s="61" t="s">
        <v>5</v>
      </c>
      <c r="F230" s="62" t="s">
        <v>194</v>
      </c>
      <c r="G230" s="29">
        <v>1</v>
      </c>
      <c r="H230" s="63"/>
      <c r="I230" s="29">
        <v>180</v>
      </c>
      <c r="J230" s="63"/>
      <c r="K230" s="29">
        <v>161</v>
      </c>
      <c r="L230" s="63"/>
      <c r="M230" s="137">
        <f t="shared" si="12"/>
        <v>0.89444444444444449</v>
      </c>
      <c r="N230" s="58" t="e">
        <f t="shared" si="13"/>
        <v>#DIV/0!</v>
      </c>
      <c r="O230" s="29">
        <v>2024</v>
      </c>
      <c r="P230" s="63"/>
      <c r="Q230" s="29">
        <v>0</v>
      </c>
      <c r="R230" s="63"/>
      <c r="S230" s="50">
        <f t="shared" si="14"/>
        <v>0</v>
      </c>
      <c r="T230" s="50" t="e">
        <f t="shared" si="15"/>
        <v>#DIV/0!</v>
      </c>
    </row>
    <row r="231" spans="1:20" s="26" customFormat="1" ht="12.75" customHeight="1" x14ac:dyDescent="0.2">
      <c r="A231" s="61" t="s">
        <v>287</v>
      </c>
      <c r="B231" s="61" t="s">
        <v>33</v>
      </c>
      <c r="C231" s="61" t="s">
        <v>201</v>
      </c>
      <c r="D231" s="61" t="s">
        <v>224</v>
      </c>
      <c r="E231" s="61" t="s">
        <v>3</v>
      </c>
      <c r="F231" s="62" t="s">
        <v>194</v>
      </c>
      <c r="G231" s="29">
        <v>619</v>
      </c>
      <c r="H231" s="29">
        <v>30</v>
      </c>
      <c r="I231" s="29">
        <v>0</v>
      </c>
      <c r="J231" s="29">
        <v>0</v>
      </c>
      <c r="K231" s="29">
        <v>0</v>
      </c>
      <c r="L231" s="29">
        <v>0</v>
      </c>
      <c r="M231" s="137" t="e">
        <f t="shared" si="12"/>
        <v>#DIV/0!</v>
      </c>
      <c r="N231" s="58" t="e">
        <f t="shared" si="13"/>
        <v>#DIV/0!</v>
      </c>
      <c r="O231" s="29">
        <v>38673400</v>
      </c>
      <c r="P231" s="29">
        <v>1864800</v>
      </c>
      <c r="Q231" s="29">
        <v>19948959</v>
      </c>
      <c r="R231" s="29">
        <v>1049535</v>
      </c>
      <c r="S231" s="50">
        <f t="shared" si="14"/>
        <v>0.51583152761329487</v>
      </c>
      <c r="T231" s="50">
        <f t="shared" si="15"/>
        <v>0.56281370656370655</v>
      </c>
    </row>
    <row r="232" spans="1:20" s="26" customFormat="1" ht="12.75" customHeight="1" x14ac:dyDescent="0.2">
      <c r="A232" s="61" t="s">
        <v>287</v>
      </c>
      <c r="B232" s="61" t="s">
        <v>33</v>
      </c>
      <c r="C232" s="61" t="s">
        <v>201</v>
      </c>
      <c r="D232" s="61" t="s">
        <v>228</v>
      </c>
      <c r="E232" s="61" t="s">
        <v>7</v>
      </c>
      <c r="F232" s="62" t="s">
        <v>194</v>
      </c>
      <c r="G232" s="29">
        <v>4</v>
      </c>
      <c r="H232" s="29">
        <v>1</v>
      </c>
      <c r="I232" s="29">
        <v>0</v>
      </c>
      <c r="J232" s="29">
        <v>0</v>
      </c>
      <c r="K232" s="29">
        <v>0</v>
      </c>
      <c r="L232" s="29">
        <v>0</v>
      </c>
      <c r="M232" s="137" t="e">
        <f t="shared" si="12"/>
        <v>#DIV/0!</v>
      </c>
      <c r="N232" s="58" t="e">
        <f t="shared" si="13"/>
        <v>#DIV/0!</v>
      </c>
      <c r="O232" s="29">
        <v>230400</v>
      </c>
      <c r="P232" s="29">
        <v>54000</v>
      </c>
      <c r="Q232" s="29">
        <v>72328</v>
      </c>
      <c r="R232" s="29">
        <v>1463</v>
      </c>
      <c r="S232" s="50">
        <f t="shared" si="14"/>
        <v>0.31392361111111111</v>
      </c>
      <c r="T232" s="50">
        <f t="shared" si="15"/>
        <v>2.7092592592592592E-2</v>
      </c>
    </row>
    <row r="233" spans="1:20" s="26" customFormat="1" ht="12.75" customHeight="1" x14ac:dyDescent="0.2">
      <c r="A233" s="61" t="s">
        <v>287</v>
      </c>
      <c r="B233" s="61" t="s">
        <v>33</v>
      </c>
      <c r="C233" s="61" t="s">
        <v>201</v>
      </c>
      <c r="D233" s="61" t="s">
        <v>226</v>
      </c>
      <c r="E233" s="61" t="s">
        <v>5</v>
      </c>
      <c r="F233" s="62" t="s">
        <v>194</v>
      </c>
      <c r="G233" s="29">
        <v>1</v>
      </c>
      <c r="H233" s="63"/>
      <c r="I233" s="29">
        <v>0</v>
      </c>
      <c r="J233" s="63"/>
      <c r="K233" s="29">
        <v>0</v>
      </c>
      <c r="L233" s="63"/>
      <c r="M233" s="137" t="e">
        <f t="shared" si="12"/>
        <v>#DIV/0!</v>
      </c>
      <c r="N233" s="58" t="e">
        <f t="shared" si="13"/>
        <v>#DIV/0!</v>
      </c>
      <c r="O233" s="29">
        <v>54000</v>
      </c>
      <c r="P233" s="63"/>
      <c r="Q233" s="29">
        <v>48420</v>
      </c>
      <c r="R233" s="63"/>
      <c r="S233" s="50">
        <f t="shared" si="14"/>
        <v>0.89666666666666661</v>
      </c>
      <c r="T233" s="50" t="e">
        <f t="shared" si="15"/>
        <v>#DIV/0!</v>
      </c>
    </row>
    <row r="234" spans="1:20" s="26" customFormat="1" ht="12.75" customHeight="1" x14ac:dyDescent="0.2">
      <c r="A234" s="61" t="s">
        <v>287</v>
      </c>
      <c r="B234" s="61" t="s">
        <v>33</v>
      </c>
      <c r="C234" s="61" t="s">
        <v>201</v>
      </c>
      <c r="D234" s="61" t="s">
        <v>195</v>
      </c>
      <c r="E234" s="61" t="s">
        <v>105</v>
      </c>
      <c r="F234" s="62" t="s">
        <v>194</v>
      </c>
      <c r="G234" s="29">
        <v>6</v>
      </c>
      <c r="H234" s="63"/>
      <c r="I234" s="29">
        <v>0</v>
      </c>
      <c r="J234" s="63"/>
      <c r="K234" s="29">
        <v>0</v>
      </c>
      <c r="L234" s="63"/>
      <c r="M234" s="137" t="e">
        <f t="shared" si="12"/>
        <v>#DIV/0!</v>
      </c>
      <c r="N234" s="58" t="e">
        <f t="shared" si="13"/>
        <v>#DIV/0!</v>
      </c>
      <c r="O234" s="29">
        <v>324000</v>
      </c>
      <c r="P234" s="63"/>
      <c r="Q234" s="29">
        <v>73207</v>
      </c>
      <c r="R234" s="63"/>
      <c r="S234" s="50">
        <f t="shared" si="14"/>
        <v>0.22594753086419753</v>
      </c>
      <c r="T234" s="50" t="e">
        <f t="shared" si="15"/>
        <v>#DIV/0!</v>
      </c>
    </row>
    <row r="235" spans="1:20" s="26" customFormat="1" ht="12.75" customHeight="1" x14ac:dyDescent="0.2">
      <c r="A235" s="61" t="s">
        <v>252</v>
      </c>
      <c r="B235" s="61" t="s">
        <v>32</v>
      </c>
      <c r="C235" s="61" t="s">
        <v>199</v>
      </c>
      <c r="D235" s="61" t="s">
        <v>298</v>
      </c>
      <c r="E235" s="61" t="s">
        <v>77</v>
      </c>
      <c r="F235" s="62" t="s">
        <v>194</v>
      </c>
      <c r="G235" s="29">
        <v>172</v>
      </c>
      <c r="H235" s="29">
        <v>14</v>
      </c>
      <c r="I235" s="29">
        <v>31156</v>
      </c>
      <c r="J235" s="29">
        <v>2548</v>
      </c>
      <c r="K235" s="29">
        <v>24215</v>
      </c>
      <c r="L235" s="29">
        <v>2269</v>
      </c>
      <c r="M235" s="137">
        <f t="shared" si="12"/>
        <v>0.77721787135704201</v>
      </c>
      <c r="N235" s="58">
        <f t="shared" si="13"/>
        <v>0.89050235478806905</v>
      </c>
      <c r="O235" s="29">
        <v>0</v>
      </c>
      <c r="P235" s="29">
        <v>0</v>
      </c>
      <c r="Q235" s="29">
        <v>0</v>
      </c>
      <c r="R235" s="29">
        <v>0</v>
      </c>
      <c r="S235" s="50" t="e">
        <f t="shared" si="14"/>
        <v>#DIV/0!</v>
      </c>
      <c r="T235" s="50" t="e">
        <f t="shared" si="15"/>
        <v>#DIV/0!</v>
      </c>
    </row>
    <row r="236" spans="1:20" s="26" customFormat="1" ht="12.75" customHeight="1" x14ac:dyDescent="0.2">
      <c r="A236" s="61" t="s">
        <v>252</v>
      </c>
      <c r="B236" s="61" t="s">
        <v>32</v>
      </c>
      <c r="C236" s="61" t="s">
        <v>199</v>
      </c>
      <c r="D236" s="61" t="s">
        <v>226</v>
      </c>
      <c r="E236" s="61" t="s">
        <v>5</v>
      </c>
      <c r="F236" s="62" t="s">
        <v>194</v>
      </c>
      <c r="G236" s="29">
        <v>362</v>
      </c>
      <c r="H236" s="29">
        <v>31</v>
      </c>
      <c r="I236" s="29">
        <v>65884</v>
      </c>
      <c r="J236" s="29">
        <v>5642</v>
      </c>
      <c r="K236" s="29">
        <v>54588</v>
      </c>
      <c r="L236" s="29">
        <v>4958</v>
      </c>
      <c r="M236" s="137">
        <f t="shared" si="12"/>
        <v>0.8285471434642705</v>
      </c>
      <c r="N236" s="58">
        <f t="shared" si="13"/>
        <v>0.87876639489542718</v>
      </c>
      <c r="O236" s="29">
        <v>0</v>
      </c>
      <c r="P236" s="29">
        <v>0</v>
      </c>
      <c r="Q236" s="29">
        <v>0</v>
      </c>
      <c r="R236" s="29">
        <v>0</v>
      </c>
      <c r="S236" s="50" t="e">
        <f t="shared" si="14"/>
        <v>#DIV/0!</v>
      </c>
      <c r="T236" s="50" t="e">
        <f t="shared" si="15"/>
        <v>#DIV/0!</v>
      </c>
    </row>
    <row r="237" spans="1:20" s="26" customFormat="1" ht="12.75" customHeight="1" x14ac:dyDescent="0.2">
      <c r="A237" s="61" t="s">
        <v>252</v>
      </c>
      <c r="B237" s="61" t="s">
        <v>32</v>
      </c>
      <c r="C237" s="61" t="s">
        <v>199</v>
      </c>
      <c r="D237" s="61" t="s">
        <v>227</v>
      </c>
      <c r="E237" s="61" t="s">
        <v>6</v>
      </c>
      <c r="F237" s="62" t="s">
        <v>194</v>
      </c>
      <c r="G237" s="29">
        <v>429</v>
      </c>
      <c r="H237" s="29">
        <v>31</v>
      </c>
      <c r="I237" s="29">
        <v>74184</v>
      </c>
      <c r="J237" s="29">
        <v>5642</v>
      </c>
      <c r="K237" s="29">
        <v>61505</v>
      </c>
      <c r="L237" s="29">
        <v>4646</v>
      </c>
      <c r="M237" s="137">
        <f t="shared" si="12"/>
        <v>0.82908713469211692</v>
      </c>
      <c r="N237" s="58">
        <f t="shared" si="13"/>
        <v>0.82346685572492029</v>
      </c>
      <c r="O237" s="29">
        <v>0</v>
      </c>
      <c r="P237" s="29">
        <v>0</v>
      </c>
      <c r="Q237" s="29">
        <v>0</v>
      </c>
      <c r="R237" s="29">
        <v>0</v>
      </c>
      <c r="S237" s="50" t="e">
        <f t="shared" si="14"/>
        <v>#DIV/0!</v>
      </c>
      <c r="T237" s="50" t="e">
        <f t="shared" si="15"/>
        <v>#DIV/0!</v>
      </c>
    </row>
    <row r="238" spans="1:20" s="26" customFormat="1" ht="12.75" customHeight="1" x14ac:dyDescent="0.2">
      <c r="A238" s="61" t="s">
        <v>252</v>
      </c>
      <c r="B238" s="61" t="s">
        <v>32</v>
      </c>
      <c r="C238" s="61" t="s">
        <v>199</v>
      </c>
      <c r="D238" s="61" t="s">
        <v>224</v>
      </c>
      <c r="E238" s="61" t="s">
        <v>3</v>
      </c>
      <c r="F238" s="62" t="s">
        <v>194</v>
      </c>
      <c r="G238" s="29">
        <v>936</v>
      </c>
      <c r="H238" s="29">
        <v>75</v>
      </c>
      <c r="I238" s="29">
        <v>155210</v>
      </c>
      <c r="J238" s="29">
        <v>12772</v>
      </c>
      <c r="K238" s="29">
        <v>122978</v>
      </c>
      <c r="L238" s="29">
        <v>10134</v>
      </c>
      <c r="M238" s="137">
        <f t="shared" si="12"/>
        <v>0.79233296823658272</v>
      </c>
      <c r="N238" s="58">
        <f t="shared" si="13"/>
        <v>0.79345443156905726</v>
      </c>
      <c r="O238" s="29">
        <v>488910</v>
      </c>
      <c r="P238" s="29">
        <v>23013</v>
      </c>
      <c r="Q238" s="29">
        <v>0</v>
      </c>
      <c r="R238" s="29">
        <v>0</v>
      </c>
      <c r="S238" s="50">
        <f t="shared" si="14"/>
        <v>0</v>
      </c>
      <c r="T238" s="50">
        <f t="shared" si="15"/>
        <v>0</v>
      </c>
    </row>
    <row r="239" spans="1:20" s="26" customFormat="1" ht="12.75" customHeight="1" x14ac:dyDescent="0.2">
      <c r="A239" s="61" t="s">
        <v>252</v>
      </c>
      <c r="B239" s="61" t="s">
        <v>32</v>
      </c>
      <c r="C239" s="61" t="s">
        <v>199</v>
      </c>
      <c r="D239" s="61" t="s">
        <v>228</v>
      </c>
      <c r="E239" s="61" t="s">
        <v>7</v>
      </c>
      <c r="F239" s="62" t="s">
        <v>194</v>
      </c>
      <c r="G239" s="29">
        <v>629</v>
      </c>
      <c r="H239" s="29">
        <v>53</v>
      </c>
      <c r="I239" s="29">
        <v>110176</v>
      </c>
      <c r="J239" s="29">
        <v>9206</v>
      </c>
      <c r="K239" s="29">
        <v>96195</v>
      </c>
      <c r="L239" s="29">
        <v>8209</v>
      </c>
      <c r="M239" s="137">
        <f t="shared" si="12"/>
        <v>0.87310303514376997</v>
      </c>
      <c r="N239" s="58">
        <f t="shared" si="13"/>
        <v>0.89170106452313713</v>
      </c>
      <c r="O239" s="29">
        <v>0</v>
      </c>
      <c r="P239" s="29">
        <v>0</v>
      </c>
      <c r="Q239" s="29">
        <v>0</v>
      </c>
      <c r="R239" s="29">
        <v>0</v>
      </c>
      <c r="S239" s="50" t="e">
        <f t="shared" si="14"/>
        <v>#DIV/0!</v>
      </c>
      <c r="T239" s="50" t="e">
        <f t="shared" si="15"/>
        <v>#DIV/0!</v>
      </c>
    </row>
    <row r="240" spans="1:20" s="26" customFormat="1" ht="12.75" customHeight="1" x14ac:dyDescent="0.2">
      <c r="A240" s="61" t="s">
        <v>252</v>
      </c>
      <c r="B240" s="61" t="s">
        <v>32</v>
      </c>
      <c r="C240" s="61" t="s">
        <v>199</v>
      </c>
      <c r="D240" s="61" t="s">
        <v>301</v>
      </c>
      <c r="E240" s="61" t="s">
        <v>80</v>
      </c>
      <c r="F240" s="62" t="s">
        <v>194</v>
      </c>
      <c r="G240" s="29">
        <v>156</v>
      </c>
      <c r="H240" s="29">
        <v>13</v>
      </c>
      <c r="I240" s="29">
        <v>28318</v>
      </c>
      <c r="J240" s="29">
        <v>2366</v>
      </c>
      <c r="K240" s="29">
        <v>20426</v>
      </c>
      <c r="L240" s="29">
        <v>1848</v>
      </c>
      <c r="M240" s="137">
        <f t="shared" si="12"/>
        <v>0.72130800197754075</v>
      </c>
      <c r="N240" s="58">
        <f t="shared" si="13"/>
        <v>0.78106508875739644</v>
      </c>
      <c r="O240" s="29">
        <v>0</v>
      </c>
      <c r="P240" s="29">
        <v>0</v>
      </c>
      <c r="Q240" s="29">
        <v>0</v>
      </c>
      <c r="R240" s="29">
        <v>0</v>
      </c>
      <c r="S240" s="50" t="e">
        <f t="shared" si="14"/>
        <v>#DIV/0!</v>
      </c>
      <c r="T240" s="50" t="e">
        <f t="shared" si="15"/>
        <v>#DIV/0!</v>
      </c>
    </row>
    <row r="241" spans="1:20" s="26" customFormat="1" ht="12.75" customHeight="1" x14ac:dyDescent="0.2">
      <c r="A241" s="61" t="s">
        <v>252</v>
      </c>
      <c r="B241" s="61" t="s">
        <v>32</v>
      </c>
      <c r="C241" s="61" t="s">
        <v>199</v>
      </c>
      <c r="D241" s="61" t="s">
        <v>222</v>
      </c>
      <c r="E241" s="61" t="s">
        <v>1</v>
      </c>
      <c r="F241" s="62" t="s">
        <v>194</v>
      </c>
      <c r="G241" s="29">
        <v>346</v>
      </c>
      <c r="H241" s="29">
        <v>31</v>
      </c>
      <c r="I241" s="29">
        <v>62417</v>
      </c>
      <c r="J241" s="29">
        <v>5642</v>
      </c>
      <c r="K241" s="29">
        <v>49148</v>
      </c>
      <c r="L241" s="29">
        <v>4587</v>
      </c>
      <c r="M241" s="137">
        <f t="shared" si="12"/>
        <v>0.78741368537417689</v>
      </c>
      <c r="N241" s="58">
        <f t="shared" si="13"/>
        <v>0.81300957107408722</v>
      </c>
      <c r="O241" s="29">
        <v>0</v>
      </c>
      <c r="P241" s="29">
        <v>0</v>
      </c>
      <c r="Q241" s="29">
        <v>0</v>
      </c>
      <c r="R241" s="29">
        <v>0</v>
      </c>
      <c r="S241" s="50" t="e">
        <f t="shared" si="14"/>
        <v>#DIV/0!</v>
      </c>
      <c r="T241" s="50" t="e">
        <f t="shared" si="15"/>
        <v>#DIV/0!</v>
      </c>
    </row>
    <row r="242" spans="1:20" s="26" customFormat="1" ht="12.75" customHeight="1" x14ac:dyDescent="0.2">
      <c r="A242" s="61" t="s">
        <v>234</v>
      </c>
      <c r="B242" s="61" t="s">
        <v>13</v>
      </c>
      <c r="C242" s="61" t="s">
        <v>202</v>
      </c>
      <c r="D242" s="61" t="s">
        <v>224</v>
      </c>
      <c r="E242" s="61" t="s">
        <v>3</v>
      </c>
      <c r="F242" s="62" t="s">
        <v>194</v>
      </c>
      <c r="G242" s="29">
        <v>726</v>
      </c>
      <c r="H242" s="29">
        <v>65</v>
      </c>
      <c r="I242" s="29">
        <v>68886</v>
      </c>
      <c r="J242" s="29">
        <v>6294</v>
      </c>
      <c r="K242" s="29">
        <v>49859</v>
      </c>
      <c r="L242" s="29">
        <v>5131</v>
      </c>
      <c r="M242" s="137">
        <f t="shared" si="12"/>
        <v>0.72379002990447983</v>
      </c>
      <c r="N242" s="58">
        <f t="shared" si="13"/>
        <v>0.81522084524944394</v>
      </c>
      <c r="O242" s="29">
        <v>4697802</v>
      </c>
      <c r="P242" s="29">
        <v>448640</v>
      </c>
      <c r="Q242" s="29">
        <v>1733041</v>
      </c>
      <c r="R242" s="29">
        <v>96946</v>
      </c>
      <c r="S242" s="50">
        <f t="shared" si="14"/>
        <v>0.36890464945095602</v>
      </c>
      <c r="T242" s="50">
        <f t="shared" si="15"/>
        <v>0.21608862339514978</v>
      </c>
    </row>
    <row r="243" spans="1:20" s="26" customFormat="1" ht="12.75" customHeight="1" x14ac:dyDescent="0.2">
      <c r="A243" s="61" t="s">
        <v>234</v>
      </c>
      <c r="B243" s="61" t="s">
        <v>13</v>
      </c>
      <c r="C243" s="61" t="s">
        <v>202</v>
      </c>
      <c r="D243" s="61" t="s">
        <v>226</v>
      </c>
      <c r="E243" s="61" t="s">
        <v>5</v>
      </c>
      <c r="F243" s="62" t="s">
        <v>194</v>
      </c>
      <c r="G243" s="29">
        <v>1</v>
      </c>
      <c r="H243" s="63"/>
      <c r="I243" s="29">
        <v>50</v>
      </c>
      <c r="J243" s="63"/>
      <c r="K243" s="29">
        <v>48</v>
      </c>
      <c r="L243" s="63"/>
      <c r="M243" s="137">
        <f t="shared" si="12"/>
        <v>0.96</v>
      </c>
      <c r="N243" s="58" t="e">
        <f t="shared" si="13"/>
        <v>#DIV/0!</v>
      </c>
      <c r="O243" s="29">
        <v>0</v>
      </c>
      <c r="P243" s="63"/>
      <c r="Q243" s="29">
        <v>0</v>
      </c>
      <c r="R243" s="63"/>
      <c r="S243" s="50" t="e">
        <f t="shared" si="14"/>
        <v>#DIV/0!</v>
      </c>
      <c r="T243" s="50" t="e">
        <f t="shared" si="15"/>
        <v>#DIV/0!</v>
      </c>
    </row>
    <row r="244" spans="1:20" s="26" customFormat="1" ht="12.75" customHeight="1" x14ac:dyDescent="0.2">
      <c r="A244" s="61" t="s">
        <v>234</v>
      </c>
      <c r="B244" s="61" t="s">
        <v>13</v>
      </c>
      <c r="C244" s="61" t="s">
        <v>202</v>
      </c>
      <c r="D244" s="61" t="s">
        <v>228</v>
      </c>
      <c r="E244" s="61" t="s">
        <v>7</v>
      </c>
      <c r="F244" s="62" t="s">
        <v>194</v>
      </c>
      <c r="G244" s="29">
        <v>109</v>
      </c>
      <c r="H244" s="29">
        <v>7</v>
      </c>
      <c r="I244" s="29">
        <v>4234</v>
      </c>
      <c r="J244" s="29">
        <v>270</v>
      </c>
      <c r="K244" s="29">
        <v>1983</v>
      </c>
      <c r="L244" s="29">
        <v>83</v>
      </c>
      <c r="M244" s="137">
        <f t="shared" si="12"/>
        <v>0.46835144071799717</v>
      </c>
      <c r="N244" s="58">
        <f t="shared" si="13"/>
        <v>0.30740740740740741</v>
      </c>
      <c r="O244" s="29">
        <v>0</v>
      </c>
      <c r="P244" s="29">
        <v>0</v>
      </c>
      <c r="Q244" s="29">
        <v>0</v>
      </c>
      <c r="R244" s="29">
        <v>0</v>
      </c>
      <c r="S244" s="50" t="e">
        <f t="shared" si="14"/>
        <v>#DIV/0!</v>
      </c>
      <c r="T244" s="50" t="e">
        <f t="shared" si="15"/>
        <v>#DIV/0!</v>
      </c>
    </row>
    <row r="245" spans="1:20" s="26" customFormat="1" ht="12.75" customHeight="1" x14ac:dyDescent="0.2">
      <c r="A245" s="61" t="s">
        <v>234</v>
      </c>
      <c r="B245" s="61" t="s">
        <v>13</v>
      </c>
      <c r="C245" s="61" t="s">
        <v>202</v>
      </c>
      <c r="D245" s="61" t="s">
        <v>222</v>
      </c>
      <c r="E245" s="61" t="s">
        <v>1</v>
      </c>
      <c r="F245" s="62" t="s">
        <v>194</v>
      </c>
      <c r="G245" s="29">
        <v>102</v>
      </c>
      <c r="H245" s="29">
        <v>9</v>
      </c>
      <c r="I245" s="29">
        <v>3468</v>
      </c>
      <c r="J245" s="29">
        <v>306</v>
      </c>
      <c r="K245" s="29">
        <v>1812</v>
      </c>
      <c r="L245" s="29">
        <v>175</v>
      </c>
      <c r="M245" s="137">
        <f t="shared" si="12"/>
        <v>0.52249134948096887</v>
      </c>
      <c r="N245" s="58">
        <f t="shared" si="13"/>
        <v>0.57189542483660127</v>
      </c>
      <c r="O245" s="29">
        <v>0</v>
      </c>
      <c r="P245" s="29">
        <v>0</v>
      </c>
      <c r="Q245" s="29">
        <v>0</v>
      </c>
      <c r="R245" s="29">
        <v>0</v>
      </c>
      <c r="S245" s="50" t="e">
        <f t="shared" si="14"/>
        <v>#DIV/0!</v>
      </c>
      <c r="T245" s="50" t="e">
        <f t="shared" si="15"/>
        <v>#DIV/0!</v>
      </c>
    </row>
    <row r="246" spans="1:20" s="26" customFormat="1" ht="12.75" customHeight="1" x14ac:dyDescent="0.2">
      <c r="A246" s="61" t="s">
        <v>248</v>
      </c>
      <c r="B246" s="61" t="s">
        <v>27</v>
      </c>
      <c r="C246" s="61" t="s">
        <v>202</v>
      </c>
      <c r="D246" s="61" t="s">
        <v>224</v>
      </c>
      <c r="E246" s="61" t="s">
        <v>3</v>
      </c>
      <c r="F246" s="62" t="s">
        <v>194</v>
      </c>
      <c r="G246" s="29">
        <v>541</v>
      </c>
      <c r="H246" s="29">
        <v>52</v>
      </c>
      <c r="I246" s="29">
        <v>84578</v>
      </c>
      <c r="J246" s="29">
        <v>9252</v>
      </c>
      <c r="K246" s="29">
        <v>62465</v>
      </c>
      <c r="L246" s="29">
        <v>6357</v>
      </c>
      <c r="M246" s="137">
        <f t="shared" si="12"/>
        <v>0.73854903166308028</v>
      </c>
      <c r="N246" s="58">
        <f t="shared" si="13"/>
        <v>0.687094682230869</v>
      </c>
      <c r="O246" s="29">
        <v>2675939</v>
      </c>
      <c r="P246" s="29">
        <v>260316</v>
      </c>
      <c r="Q246" s="29">
        <v>29723</v>
      </c>
      <c r="R246" s="29">
        <v>2338</v>
      </c>
      <c r="S246" s="50">
        <f t="shared" si="14"/>
        <v>1.1107502824242256E-2</v>
      </c>
      <c r="T246" s="50">
        <f t="shared" si="15"/>
        <v>8.9813918468323109E-3</v>
      </c>
    </row>
    <row r="247" spans="1:20" s="26" customFormat="1" ht="12.75" customHeight="1" x14ac:dyDescent="0.2">
      <c r="A247" s="61" t="s">
        <v>248</v>
      </c>
      <c r="B247" s="61" t="s">
        <v>27</v>
      </c>
      <c r="C247" s="61" t="s">
        <v>202</v>
      </c>
      <c r="D247" s="61" t="s">
        <v>222</v>
      </c>
      <c r="E247" s="61" t="s">
        <v>1</v>
      </c>
      <c r="F247" s="62" t="s">
        <v>194</v>
      </c>
      <c r="G247" s="29">
        <v>47</v>
      </c>
      <c r="H247" s="29">
        <v>4</v>
      </c>
      <c r="I247" s="29">
        <v>2300</v>
      </c>
      <c r="J247" s="29">
        <v>200</v>
      </c>
      <c r="K247" s="29">
        <v>1512</v>
      </c>
      <c r="L247" s="29">
        <v>144</v>
      </c>
      <c r="M247" s="137">
        <f t="shared" si="12"/>
        <v>0.65739130434782611</v>
      </c>
      <c r="N247" s="58">
        <f t="shared" si="13"/>
        <v>0.72</v>
      </c>
      <c r="O247" s="29">
        <v>24000</v>
      </c>
      <c r="P247" s="29">
        <v>0</v>
      </c>
      <c r="Q247" s="29">
        <v>7</v>
      </c>
      <c r="R247" s="29">
        <v>0</v>
      </c>
      <c r="S247" s="50">
        <f t="shared" si="14"/>
        <v>2.9166666666666669E-4</v>
      </c>
      <c r="T247" s="50" t="e">
        <f t="shared" si="15"/>
        <v>#DIV/0!</v>
      </c>
    </row>
    <row r="248" spans="1:20" s="26" customFormat="1" ht="12.75" customHeight="1" x14ac:dyDescent="0.2">
      <c r="A248" s="61" t="s">
        <v>248</v>
      </c>
      <c r="B248" s="61" t="s">
        <v>27</v>
      </c>
      <c r="C248" s="61" t="s">
        <v>202</v>
      </c>
      <c r="D248" s="61" t="s">
        <v>228</v>
      </c>
      <c r="E248" s="61" t="s">
        <v>7</v>
      </c>
      <c r="F248" s="62" t="s">
        <v>194</v>
      </c>
      <c r="G248" s="29">
        <v>86</v>
      </c>
      <c r="H248" s="29">
        <v>14</v>
      </c>
      <c r="I248" s="29">
        <v>8380</v>
      </c>
      <c r="J248" s="29">
        <v>2060</v>
      </c>
      <c r="K248" s="29">
        <v>6335</v>
      </c>
      <c r="L248" s="29">
        <v>1550</v>
      </c>
      <c r="M248" s="137">
        <f t="shared" si="12"/>
        <v>0.7559665871121718</v>
      </c>
      <c r="N248" s="58">
        <f t="shared" si="13"/>
        <v>0.75242718446601942</v>
      </c>
      <c r="O248" s="29">
        <v>233800</v>
      </c>
      <c r="P248" s="29">
        <v>77700</v>
      </c>
      <c r="Q248" s="29">
        <v>0</v>
      </c>
      <c r="R248" s="29">
        <v>0</v>
      </c>
      <c r="S248" s="50">
        <f t="shared" si="14"/>
        <v>0</v>
      </c>
      <c r="T248" s="50">
        <f t="shared" si="15"/>
        <v>0</v>
      </c>
    </row>
    <row r="249" spans="1:20" s="26" customFormat="1" ht="12.75" customHeight="1" x14ac:dyDescent="0.2">
      <c r="A249" s="61" t="s">
        <v>257</v>
      </c>
      <c r="B249" s="61" t="s">
        <v>37</v>
      </c>
      <c r="C249" s="61" t="s">
        <v>199</v>
      </c>
      <c r="D249" s="61" t="s">
        <v>224</v>
      </c>
      <c r="E249" s="61" t="s">
        <v>3</v>
      </c>
      <c r="F249" s="62" t="s">
        <v>194</v>
      </c>
      <c r="G249" s="29">
        <v>340</v>
      </c>
      <c r="H249" s="29">
        <v>31</v>
      </c>
      <c r="I249" s="29">
        <v>52572</v>
      </c>
      <c r="J249" s="29">
        <v>5280</v>
      </c>
      <c r="K249" s="29">
        <v>42793</v>
      </c>
      <c r="L249" s="29">
        <v>4060</v>
      </c>
      <c r="M249" s="137">
        <f t="shared" si="12"/>
        <v>0.81398843490831618</v>
      </c>
      <c r="N249" s="58">
        <f t="shared" si="13"/>
        <v>0.76893939393939392</v>
      </c>
      <c r="O249" s="29">
        <v>526337</v>
      </c>
      <c r="P249" s="29">
        <v>38160</v>
      </c>
      <c r="Q249" s="29">
        <v>79880</v>
      </c>
      <c r="R249" s="29">
        <v>6741</v>
      </c>
      <c r="S249" s="50">
        <f t="shared" si="14"/>
        <v>0.15176588383488146</v>
      </c>
      <c r="T249" s="50">
        <f t="shared" si="15"/>
        <v>0.17665094339622642</v>
      </c>
    </row>
    <row r="250" spans="1:20" s="26" customFormat="1" ht="12.75" customHeight="1" x14ac:dyDescent="0.2">
      <c r="A250" s="61" t="s">
        <v>257</v>
      </c>
      <c r="B250" s="61" t="s">
        <v>37</v>
      </c>
      <c r="C250" s="61" t="s">
        <v>199</v>
      </c>
      <c r="D250" s="61" t="s">
        <v>222</v>
      </c>
      <c r="E250" s="61" t="s">
        <v>1</v>
      </c>
      <c r="F250" s="62" t="s">
        <v>194</v>
      </c>
      <c r="G250" s="29">
        <v>1</v>
      </c>
      <c r="H250" s="63"/>
      <c r="I250" s="29">
        <v>180</v>
      </c>
      <c r="J250" s="63"/>
      <c r="K250" s="29">
        <v>167</v>
      </c>
      <c r="L250" s="63"/>
      <c r="M250" s="137">
        <f t="shared" si="12"/>
        <v>0.92777777777777781</v>
      </c>
      <c r="N250" s="58" t="e">
        <f t="shared" si="13"/>
        <v>#DIV/0!</v>
      </c>
      <c r="O250" s="29">
        <v>2</v>
      </c>
      <c r="P250" s="63"/>
      <c r="Q250" s="29">
        <v>1</v>
      </c>
      <c r="R250" s="63"/>
      <c r="S250" s="50">
        <f t="shared" si="14"/>
        <v>0.5</v>
      </c>
      <c r="T250" s="50" t="e">
        <f t="shared" si="15"/>
        <v>#DIV/0!</v>
      </c>
    </row>
    <row r="251" spans="1:20" s="26" customFormat="1" ht="12.75" customHeight="1" x14ac:dyDescent="0.2">
      <c r="A251" s="61" t="s">
        <v>306</v>
      </c>
      <c r="B251" s="61" t="s">
        <v>88</v>
      </c>
      <c r="C251" s="61" t="s">
        <v>214</v>
      </c>
      <c r="D251" s="61" t="s">
        <v>224</v>
      </c>
      <c r="E251" s="61" t="s">
        <v>3</v>
      </c>
      <c r="F251" s="62" t="s">
        <v>194</v>
      </c>
      <c r="G251" s="29">
        <v>205</v>
      </c>
      <c r="H251" s="29">
        <v>14</v>
      </c>
      <c r="I251" s="29">
        <v>24177</v>
      </c>
      <c r="J251" s="29">
        <v>2340</v>
      </c>
      <c r="K251" s="29">
        <v>20222</v>
      </c>
      <c r="L251" s="29">
        <v>2125</v>
      </c>
      <c r="M251" s="137">
        <f t="shared" si="12"/>
        <v>0.83641477437233736</v>
      </c>
      <c r="N251" s="58">
        <f t="shared" si="13"/>
        <v>0.90811965811965811</v>
      </c>
      <c r="O251" s="29">
        <v>1702241</v>
      </c>
      <c r="P251" s="29">
        <v>96135</v>
      </c>
      <c r="Q251" s="29">
        <v>254719</v>
      </c>
      <c r="R251" s="29">
        <v>6713</v>
      </c>
      <c r="S251" s="50">
        <f t="shared" si="14"/>
        <v>0.1496374485163969</v>
      </c>
      <c r="T251" s="50">
        <f t="shared" si="15"/>
        <v>6.9828886461746509E-2</v>
      </c>
    </row>
    <row r="252" spans="1:20" s="26" customFormat="1" ht="12.75" customHeight="1" x14ac:dyDescent="0.2">
      <c r="A252" s="61" t="s">
        <v>251</v>
      </c>
      <c r="B252" s="61" t="s">
        <v>31</v>
      </c>
      <c r="C252" s="61" t="s">
        <v>198</v>
      </c>
      <c r="D252" s="61" t="s">
        <v>224</v>
      </c>
      <c r="E252" s="61" t="s">
        <v>3</v>
      </c>
      <c r="F252" s="62" t="s">
        <v>194</v>
      </c>
      <c r="G252" s="29">
        <v>374</v>
      </c>
      <c r="H252" s="29">
        <v>39</v>
      </c>
      <c r="I252" s="29">
        <v>93502</v>
      </c>
      <c r="J252" s="29">
        <v>9750</v>
      </c>
      <c r="K252" s="29">
        <v>78952</v>
      </c>
      <c r="L252" s="29">
        <v>8069</v>
      </c>
      <c r="M252" s="137">
        <f t="shared" si="12"/>
        <v>0.84438835532929779</v>
      </c>
      <c r="N252" s="58">
        <f t="shared" si="13"/>
        <v>0.82758974358974358</v>
      </c>
      <c r="O252" s="29">
        <v>4666909</v>
      </c>
      <c r="P252" s="29">
        <v>471498</v>
      </c>
      <c r="Q252" s="29">
        <v>3033237</v>
      </c>
      <c r="R252" s="29">
        <v>170416</v>
      </c>
      <c r="S252" s="50">
        <f t="shared" si="14"/>
        <v>0.64994560639601073</v>
      </c>
      <c r="T252" s="50">
        <f t="shared" si="15"/>
        <v>0.36143525529270537</v>
      </c>
    </row>
    <row r="253" spans="1:20" s="26" customFormat="1" ht="12.75" customHeight="1" x14ac:dyDescent="0.2">
      <c r="A253" s="61" t="s">
        <v>261</v>
      </c>
      <c r="B253" s="61" t="s">
        <v>41</v>
      </c>
      <c r="C253" s="61" t="s">
        <v>211</v>
      </c>
      <c r="D253" s="61" t="s">
        <v>224</v>
      </c>
      <c r="E253" s="61" t="s">
        <v>3</v>
      </c>
      <c r="F253" s="62" t="s">
        <v>194</v>
      </c>
      <c r="G253" s="29">
        <v>327</v>
      </c>
      <c r="H253" s="29">
        <v>31</v>
      </c>
      <c r="I253" s="29">
        <v>47760</v>
      </c>
      <c r="J253" s="29">
        <v>4140</v>
      </c>
      <c r="K253" s="29">
        <v>35379</v>
      </c>
      <c r="L253" s="29">
        <v>3459</v>
      </c>
      <c r="M253" s="137">
        <f t="shared" si="12"/>
        <v>0.74076633165829142</v>
      </c>
      <c r="N253" s="58">
        <f t="shared" si="13"/>
        <v>0.83550724637681162</v>
      </c>
      <c r="O253" s="29">
        <v>598675</v>
      </c>
      <c r="P253" s="29">
        <v>35229</v>
      </c>
      <c r="Q253" s="29">
        <v>154045</v>
      </c>
      <c r="R253" s="29">
        <v>19720</v>
      </c>
      <c r="S253" s="50">
        <f t="shared" si="14"/>
        <v>0.25730989267966758</v>
      </c>
      <c r="T253" s="50">
        <f t="shared" si="15"/>
        <v>0.55976610179113795</v>
      </c>
    </row>
    <row r="254" spans="1:20" s="26" customFormat="1" ht="12.75" customHeight="1" x14ac:dyDescent="0.2">
      <c r="A254" s="61" t="s">
        <v>329</v>
      </c>
      <c r="B254" s="61" t="s">
        <v>110</v>
      </c>
      <c r="C254" s="61" t="s">
        <v>208</v>
      </c>
      <c r="D254" s="61" t="s">
        <v>226</v>
      </c>
      <c r="E254" s="61" t="s">
        <v>5</v>
      </c>
      <c r="F254" s="62" t="s">
        <v>194</v>
      </c>
      <c r="G254" s="29">
        <v>160</v>
      </c>
      <c r="H254" s="29">
        <v>18</v>
      </c>
      <c r="I254" s="29">
        <v>29814</v>
      </c>
      <c r="J254" s="29">
        <v>3348</v>
      </c>
      <c r="K254" s="29">
        <v>16686</v>
      </c>
      <c r="L254" s="29">
        <v>2841</v>
      </c>
      <c r="M254" s="137">
        <f t="shared" si="12"/>
        <v>0.55966995371302075</v>
      </c>
      <c r="N254" s="58">
        <f t="shared" si="13"/>
        <v>0.84856630824372759</v>
      </c>
      <c r="O254" s="29">
        <v>0</v>
      </c>
      <c r="P254" s="29">
        <v>0</v>
      </c>
      <c r="Q254" s="29">
        <v>0</v>
      </c>
      <c r="R254" s="29">
        <v>0</v>
      </c>
      <c r="S254" s="50" t="e">
        <f t="shared" si="14"/>
        <v>#DIV/0!</v>
      </c>
      <c r="T254" s="50" t="e">
        <f t="shared" si="15"/>
        <v>#DIV/0!</v>
      </c>
    </row>
    <row r="255" spans="1:20" s="26" customFormat="1" ht="12.75" customHeight="1" x14ac:dyDescent="0.2">
      <c r="A255" s="61" t="s">
        <v>315</v>
      </c>
      <c r="B255" s="61" t="s">
        <v>96</v>
      </c>
      <c r="C255" s="61" t="s">
        <v>194</v>
      </c>
      <c r="D255" s="61" t="s">
        <v>238</v>
      </c>
      <c r="E255" s="61" t="s">
        <v>17</v>
      </c>
      <c r="F255" s="62" t="s">
        <v>17</v>
      </c>
      <c r="G255" s="29">
        <v>77</v>
      </c>
      <c r="H255" s="29">
        <v>14</v>
      </c>
      <c r="I255" s="29">
        <v>9786</v>
      </c>
      <c r="J255" s="29">
        <v>1754</v>
      </c>
      <c r="K255" s="29">
        <v>8065</v>
      </c>
      <c r="L255" s="29">
        <v>1593</v>
      </c>
      <c r="M255" s="137">
        <f t="shared" si="12"/>
        <v>0.82413652156141426</v>
      </c>
      <c r="N255" s="58">
        <f t="shared" si="13"/>
        <v>0.90820980615735458</v>
      </c>
      <c r="O255" s="29">
        <v>521569</v>
      </c>
      <c r="P255" s="29">
        <v>140092</v>
      </c>
      <c r="Q255" s="29">
        <v>0</v>
      </c>
      <c r="R255" s="29">
        <v>0</v>
      </c>
      <c r="S255" s="50">
        <f t="shared" si="14"/>
        <v>0</v>
      </c>
      <c r="T255" s="50">
        <f t="shared" si="15"/>
        <v>0</v>
      </c>
    </row>
    <row r="256" spans="1:20" s="26" customFormat="1" ht="12.75" customHeight="1" x14ac:dyDescent="0.2">
      <c r="A256" s="61" t="s">
        <v>315</v>
      </c>
      <c r="B256" s="61" t="s">
        <v>96</v>
      </c>
      <c r="C256" s="61" t="s">
        <v>194</v>
      </c>
      <c r="D256" s="61" t="s">
        <v>223</v>
      </c>
      <c r="E256" s="61" t="s">
        <v>2</v>
      </c>
      <c r="F256" s="62" t="s">
        <v>199</v>
      </c>
      <c r="G256" s="29">
        <v>7</v>
      </c>
      <c r="H256" s="29">
        <v>2</v>
      </c>
      <c r="I256" s="29">
        <v>960</v>
      </c>
      <c r="J256" s="29">
        <v>240</v>
      </c>
      <c r="K256" s="29">
        <v>410</v>
      </c>
      <c r="L256" s="29">
        <v>232</v>
      </c>
      <c r="M256" s="137">
        <f t="shared" si="12"/>
        <v>0.42708333333333331</v>
      </c>
      <c r="N256" s="58">
        <f t="shared" si="13"/>
        <v>0.96666666666666667</v>
      </c>
      <c r="O256" s="29">
        <v>23536</v>
      </c>
      <c r="P256" s="29">
        <v>4050</v>
      </c>
      <c r="Q256" s="29">
        <v>0</v>
      </c>
      <c r="R256" s="29">
        <v>0</v>
      </c>
      <c r="S256" s="50">
        <f t="shared" si="14"/>
        <v>0</v>
      </c>
      <c r="T256" s="50">
        <f t="shared" si="15"/>
        <v>0</v>
      </c>
    </row>
    <row r="257" spans="1:20" s="26" customFormat="1" ht="12.75" customHeight="1" x14ac:dyDescent="0.2">
      <c r="A257" s="61" t="s">
        <v>332</v>
      </c>
      <c r="B257" s="61" t="s">
        <v>113</v>
      </c>
      <c r="C257" s="61" t="s">
        <v>201</v>
      </c>
      <c r="D257" s="61" t="s">
        <v>224</v>
      </c>
      <c r="E257" s="61" t="s">
        <v>3</v>
      </c>
      <c r="F257" s="62" t="s">
        <v>194</v>
      </c>
      <c r="G257" s="29">
        <v>2</v>
      </c>
      <c r="H257" s="29">
        <v>1</v>
      </c>
      <c r="I257" s="29">
        <v>0</v>
      </c>
      <c r="J257" s="29">
        <v>0</v>
      </c>
      <c r="K257" s="29">
        <v>0</v>
      </c>
      <c r="L257" s="29">
        <v>0</v>
      </c>
      <c r="M257" s="137" t="e">
        <f t="shared" si="12"/>
        <v>#DIV/0!</v>
      </c>
      <c r="N257" s="58" t="e">
        <f t="shared" si="13"/>
        <v>#DIV/0!</v>
      </c>
      <c r="O257" s="29">
        <v>108000</v>
      </c>
      <c r="P257" s="29">
        <v>54000</v>
      </c>
      <c r="Q257" s="29">
        <v>9289</v>
      </c>
      <c r="R257" s="29">
        <v>20019</v>
      </c>
      <c r="S257" s="50">
        <f t="shared" si="14"/>
        <v>8.6009259259259258E-2</v>
      </c>
      <c r="T257" s="50">
        <f t="shared" si="15"/>
        <v>0.37072222222222223</v>
      </c>
    </row>
    <row r="258" spans="1:20" s="26" customFormat="1" ht="12.75" customHeight="1" x14ac:dyDescent="0.2">
      <c r="A258" s="61" t="s">
        <v>263</v>
      </c>
      <c r="B258" s="61" t="s">
        <v>43</v>
      </c>
      <c r="C258" s="61" t="s">
        <v>210</v>
      </c>
      <c r="D258" s="61" t="s">
        <v>224</v>
      </c>
      <c r="E258" s="61" t="s">
        <v>3</v>
      </c>
      <c r="F258" s="62" t="s">
        <v>194</v>
      </c>
      <c r="G258" s="29">
        <v>283</v>
      </c>
      <c r="H258" s="29">
        <v>20</v>
      </c>
      <c r="I258" s="29">
        <v>28482</v>
      </c>
      <c r="J258" s="29">
        <v>3180</v>
      </c>
      <c r="K258" s="29">
        <v>22750</v>
      </c>
      <c r="L258" s="29">
        <v>2612</v>
      </c>
      <c r="M258" s="137">
        <f t="shared" si="12"/>
        <v>0.79875008777473488</v>
      </c>
      <c r="N258" s="58">
        <f t="shared" si="13"/>
        <v>0.82138364779874218</v>
      </c>
      <c r="O258" s="29">
        <v>4708113</v>
      </c>
      <c r="P258" s="29">
        <v>175263</v>
      </c>
      <c r="Q258" s="29">
        <v>1710755</v>
      </c>
      <c r="R258" s="29">
        <v>32586</v>
      </c>
      <c r="S258" s="50">
        <f t="shared" si="14"/>
        <v>0.36336319880172802</v>
      </c>
      <c r="T258" s="50">
        <f t="shared" si="15"/>
        <v>0.18592629362729154</v>
      </c>
    </row>
    <row r="259" spans="1:20" s="26" customFormat="1" ht="12.75" customHeight="1" x14ac:dyDescent="0.2">
      <c r="A259" s="61" t="s">
        <v>263</v>
      </c>
      <c r="B259" s="61" t="s">
        <v>43</v>
      </c>
      <c r="C259" s="61" t="s">
        <v>210</v>
      </c>
      <c r="D259" s="61" t="s">
        <v>226</v>
      </c>
      <c r="E259" s="61" t="s">
        <v>5</v>
      </c>
      <c r="F259" s="62" t="s">
        <v>194</v>
      </c>
      <c r="G259" s="29">
        <v>1</v>
      </c>
      <c r="H259" s="63"/>
      <c r="I259" s="29">
        <v>120</v>
      </c>
      <c r="J259" s="63"/>
      <c r="K259" s="29">
        <v>107</v>
      </c>
      <c r="L259" s="63"/>
      <c r="M259" s="137">
        <f t="shared" si="12"/>
        <v>0.89166666666666672</v>
      </c>
      <c r="N259" s="58" t="e">
        <f t="shared" si="13"/>
        <v>#DIV/0!</v>
      </c>
      <c r="O259" s="29">
        <v>1811</v>
      </c>
      <c r="P259" s="63"/>
      <c r="Q259" s="29">
        <v>45</v>
      </c>
      <c r="R259" s="63"/>
      <c r="S259" s="50">
        <f t="shared" si="14"/>
        <v>2.4848150193263391E-2</v>
      </c>
      <c r="T259" s="50" t="e">
        <f t="shared" si="15"/>
        <v>#DIV/0!</v>
      </c>
    </row>
    <row r="260" spans="1:20" s="26" customFormat="1" ht="12.75" customHeight="1" x14ac:dyDescent="0.2">
      <c r="A260" s="61" t="s">
        <v>263</v>
      </c>
      <c r="B260" s="61" t="s">
        <v>43</v>
      </c>
      <c r="C260" s="61" t="s">
        <v>210</v>
      </c>
      <c r="D260" s="61" t="s">
        <v>228</v>
      </c>
      <c r="E260" s="61" t="s">
        <v>7</v>
      </c>
      <c r="F260" s="62" t="s">
        <v>194</v>
      </c>
      <c r="G260" s="63"/>
      <c r="H260" s="29">
        <v>1</v>
      </c>
      <c r="I260" s="63"/>
      <c r="J260" s="29">
        <v>0</v>
      </c>
      <c r="K260" s="63"/>
      <c r="L260" s="29">
        <v>0</v>
      </c>
      <c r="M260" s="137" t="e">
        <f t="shared" si="12"/>
        <v>#DIV/0!</v>
      </c>
      <c r="N260" s="58" t="e">
        <f t="shared" si="13"/>
        <v>#DIV/0!</v>
      </c>
      <c r="O260" s="63"/>
      <c r="P260" s="29">
        <v>68400</v>
      </c>
      <c r="Q260" s="63"/>
      <c r="R260" s="29">
        <v>27250</v>
      </c>
      <c r="S260" s="50" t="e">
        <f t="shared" si="14"/>
        <v>#DIV/0!</v>
      </c>
      <c r="T260" s="50">
        <f t="shared" si="15"/>
        <v>0.39839181286549707</v>
      </c>
    </row>
    <row r="261" spans="1:20" s="26" customFormat="1" ht="12.75" customHeight="1" x14ac:dyDescent="0.2">
      <c r="A261" s="61" t="s">
        <v>282</v>
      </c>
      <c r="B261" s="61" t="s">
        <v>63</v>
      </c>
      <c r="C261" s="61" t="s">
        <v>218</v>
      </c>
      <c r="D261" s="61" t="s">
        <v>224</v>
      </c>
      <c r="E261" s="61" t="s">
        <v>3</v>
      </c>
      <c r="F261" s="62" t="s">
        <v>194</v>
      </c>
      <c r="G261" s="29">
        <v>321</v>
      </c>
      <c r="H261" s="29">
        <v>30</v>
      </c>
      <c r="I261" s="29">
        <v>94664</v>
      </c>
      <c r="J261" s="29">
        <v>8872</v>
      </c>
      <c r="K261" s="29">
        <v>63704</v>
      </c>
      <c r="L261" s="29">
        <v>5773</v>
      </c>
      <c r="M261" s="137">
        <f t="shared" si="12"/>
        <v>0.67294853376151442</v>
      </c>
      <c r="N261" s="58">
        <f t="shared" si="13"/>
        <v>0.65069882777276822</v>
      </c>
      <c r="O261" s="29">
        <v>7851000</v>
      </c>
      <c r="P261" s="29">
        <v>690000</v>
      </c>
      <c r="Q261" s="29">
        <v>2989614</v>
      </c>
      <c r="R261" s="29">
        <v>234290</v>
      </c>
      <c r="S261" s="50">
        <f t="shared" si="14"/>
        <v>0.38079403897592662</v>
      </c>
      <c r="T261" s="50">
        <f t="shared" si="15"/>
        <v>0.33955072463768116</v>
      </c>
    </row>
    <row r="262" spans="1:20" s="26" customFormat="1" ht="12.75" customHeight="1" x14ac:dyDescent="0.2">
      <c r="A262" s="61" t="s">
        <v>431</v>
      </c>
      <c r="B262" s="61" t="s">
        <v>29</v>
      </c>
      <c r="C262" s="61" t="s">
        <v>219</v>
      </c>
      <c r="D262" s="61" t="s">
        <v>224</v>
      </c>
      <c r="E262" s="61" t="s">
        <v>3</v>
      </c>
      <c r="F262" s="62" t="s">
        <v>194</v>
      </c>
      <c r="G262" s="29">
        <v>181</v>
      </c>
      <c r="H262" s="29">
        <v>93</v>
      </c>
      <c r="I262" s="29">
        <v>23168</v>
      </c>
      <c r="J262" s="29">
        <v>18772</v>
      </c>
      <c r="K262" s="29">
        <v>17751</v>
      </c>
      <c r="L262" s="29">
        <v>17871</v>
      </c>
      <c r="M262" s="137">
        <f t="shared" si="12"/>
        <v>0.76618611878453036</v>
      </c>
      <c r="N262" s="58">
        <f t="shared" si="13"/>
        <v>0.95200298316641807</v>
      </c>
      <c r="O262" s="29">
        <v>217200</v>
      </c>
      <c r="P262" s="29">
        <v>671268</v>
      </c>
      <c r="Q262" s="29">
        <v>1930</v>
      </c>
      <c r="R262" s="29">
        <v>376557</v>
      </c>
      <c r="S262" s="50">
        <f t="shared" si="14"/>
        <v>8.8858195211786364E-3</v>
      </c>
      <c r="T262" s="50">
        <f t="shared" si="15"/>
        <v>0.56096372834694941</v>
      </c>
    </row>
    <row r="263" spans="1:20" s="26" customFormat="1" ht="12.75" customHeight="1" x14ac:dyDescent="0.2">
      <c r="A263" s="61" t="s">
        <v>317</v>
      </c>
      <c r="B263" s="61" t="s">
        <v>99</v>
      </c>
      <c r="C263" s="61" t="s">
        <v>214</v>
      </c>
      <c r="D263" s="61" t="s">
        <v>224</v>
      </c>
      <c r="E263" s="61" t="s">
        <v>3</v>
      </c>
      <c r="F263" s="62" t="s">
        <v>194</v>
      </c>
      <c r="G263" s="29">
        <v>12</v>
      </c>
      <c r="H263" s="63"/>
      <c r="I263" s="29">
        <v>0</v>
      </c>
      <c r="J263" s="63"/>
      <c r="K263" s="29">
        <v>0</v>
      </c>
      <c r="L263" s="63"/>
      <c r="M263" s="137" t="e">
        <f t="shared" si="12"/>
        <v>#DIV/0!</v>
      </c>
      <c r="N263" s="58" t="e">
        <f t="shared" si="13"/>
        <v>#DIV/0!</v>
      </c>
      <c r="O263" s="29">
        <v>662400</v>
      </c>
      <c r="P263" s="63"/>
      <c r="Q263" s="29">
        <v>132773</v>
      </c>
      <c r="R263" s="63"/>
      <c r="S263" s="50">
        <f t="shared" si="14"/>
        <v>0.20044233091787439</v>
      </c>
      <c r="T263" s="50" t="e">
        <f t="shared" si="15"/>
        <v>#DIV/0!</v>
      </c>
    </row>
    <row r="264" spans="1:20" s="26" customFormat="1" ht="12.75" customHeight="1" x14ac:dyDescent="0.2">
      <c r="A264" s="61" t="s">
        <v>294</v>
      </c>
      <c r="B264" s="61" t="s">
        <v>74</v>
      </c>
      <c r="C264" s="61" t="s">
        <v>201</v>
      </c>
      <c r="D264" s="61" t="s">
        <v>228</v>
      </c>
      <c r="E264" s="61" t="s">
        <v>7</v>
      </c>
      <c r="F264" s="62" t="s">
        <v>194</v>
      </c>
      <c r="G264" s="29">
        <v>14</v>
      </c>
      <c r="H264" s="29">
        <v>2</v>
      </c>
      <c r="I264" s="29">
        <v>0</v>
      </c>
      <c r="J264" s="29">
        <v>0</v>
      </c>
      <c r="K264" s="29">
        <v>0</v>
      </c>
      <c r="L264" s="29">
        <v>0</v>
      </c>
      <c r="M264" s="137" t="e">
        <f t="shared" si="12"/>
        <v>#DIV/0!</v>
      </c>
      <c r="N264" s="58" t="e">
        <f t="shared" si="13"/>
        <v>#DIV/0!</v>
      </c>
      <c r="O264" s="29">
        <v>799200</v>
      </c>
      <c r="P264" s="29">
        <v>136800</v>
      </c>
      <c r="Q264" s="29">
        <v>49099</v>
      </c>
      <c r="R264" s="29">
        <v>1926</v>
      </c>
      <c r="S264" s="50">
        <f t="shared" si="14"/>
        <v>6.1435185185185183E-2</v>
      </c>
      <c r="T264" s="50">
        <f t="shared" si="15"/>
        <v>1.4078947368421052E-2</v>
      </c>
    </row>
    <row r="265" spans="1:20" s="26" customFormat="1" ht="12.75" customHeight="1" x14ac:dyDescent="0.2">
      <c r="A265" s="61" t="s">
        <v>294</v>
      </c>
      <c r="B265" s="61" t="s">
        <v>74</v>
      </c>
      <c r="C265" s="61" t="s">
        <v>201</v>
      </c>
      <c r="D265" s="61" t="s">
        <v>224</v>
      </c>
      <c r="E265" s="61" t="s">
        <v>3</v>
      </c>
      <c r="F265" s="62" t="s">
        <v>194</v>
      </c>
      <c r="G265" s="29">
        <v>73</v>
      </c>
      <c r="H265" s="29">
        <v>5</v>
      </c>
      <c r="I265" s="29">
        <v>0</v>
      </c>
      <c r="J265" s="29">
        <v>0</v>
      </c>
      <c r="K265" s="29">
        <v>0</v>
      </c>
      <c r="L265" s="29">
        <v>0</v>
      </c>
      <c r="M265" s="137" t="e">
        <f t="shared" si="12"/>
        <v>#DIV/0!</v>
      </c>
      <c r="N265" s="58" t="e">
        <f t="shared" si="13"/>
        <v>#DIV/0!</v>
      </c>
      <c r="O265" s="29">
        <v>4604400</v>
      </c>
      <c r="P265" s="29">
        <v>284400</v>
      </c>
      <c r="Q265" s="29">
        <v>1126710</v>
      </c>
      <c r="R265" s="29">
        <v>22102</v>
      </c>
      <c r="S265" s="50">
        <f t="shared" si="14"/>
        <v>0.24470289288506647</v>
      </c>
      <c r="T265" s="50">
        <f t="shared" si="15"/>
        <v>7.7714486638537278E-2</v>
      </c>
    </row>
    <row r="266" spans="1:20" s="26" customFormat="1" ht="12.75" customHeight="1" x14ac:dyDescent="0.2">
      <c r="A266" s="61" t="s">
        <v>300</v>
      </c>
      <c r="B266" s="61" t="s">
        <v>79</v>
      </c>
      <c r="C266" s="61" t="s">
        <v>194</v>
      </c>
      <c r="D266" s="61" t="s">
        <v>238</v>
      </c>
      <c r="E266" s="61" t="s">
        <v>17</v>
      </c>
      <c r="F266" s="62" t="s">
        <v>17</v>
      </c>
      <c r="G266" s="29">
        <v>108</v>
      </c>
      <c r="H266" s="29">
        <v>9</v>
      </c>
      <c r="I266" s="29">
        <v>14636</v>
      </c>
      <c r="J266" s="29">
        <v>1152</v>
      </c>
      <c r="K266" s="29">
        <v>11128</v>
      </c>
      <c r="L266" s="29">
        <v>1097</v>
      </c>
      <c r="M266" s="137">
        <f t="shared" ref="M266:M310" si="16">K266/I266</f>
        <v>0.76031702650997546</v>
      </c>
      <c r="N266" s="58">
        <f t="shared" ref="N266:N311" si="17">L266/J266</f>
        <v>0.95225694444444442</v>
      </c>
      <c r="O266" s="29">
        <v>770456</v>
      </c>
      <c r="P266" s="29">
        <v>93033</v>
      </c>
      <c r="Q266" s="29">
        <v>0</v>
      </c>
      <c r="R266" s="29">
        <v>0</v>
      </c>
      <c r="S266" s="50">
        <f t="shared" ref="S266:S310" si="18">Q266/O266</f>
        <v>0</v>
      </c>
      <c r="T266" s="50">
        <f t="shared" ref="T266:T310" si="19">R266/P266</f>
        <v>0</v>
      </c>
    </row>
    <row r="267" spans="1:20" s="26" customFormat="1" ht="12.75" customHeight="1" x14ac:dyDescent="0.2">
      <c r="A267" s="61" t="s">
        <v>300</v>
      </c>
      <c r="B267" s="61" t="s">
        <v>79</v>
      </c>
      <c r="C267" s="61" t="s">
        <v>194</v>
      </c>
      <c r="D267" s="61" t="s">
        <v>223</v>
      </c>
      <c r="E267" s="61" t="s">
        <v>2</v>
      </c>
      <c r="F267" s="62" t="s">
        <v>199</v>
      </c>
      <c r="G267" s="29">
        <v>95</v>
      </c>
      <c r="H267" s="29">
        <v>8</v>
      </c>
      <c r="I267" s="29">
        <v>7220</v>
      </c>
      <c r="J267" s="29">
        <v>608</v>
      </c>
      <c r="K267" s="29">
        <v>5083</v>
      </c>
      <c r="L267" s="29">
        <v>556</v>
      </c>
      <c r="M267" s="137">
        <f t="shared" si="16"/>
        <v>0.70401662049861491</v>
      </c>
      <c r="N267" s="58">
        <f t="shared" si="17"/>
        <v>0.91447368421052633</v>
      </c>
      <c r="O267" s="29">
        <v>0</v>
      </c>
      <c r="P267" s="29">
        <v>0</v>
      </c>
      <c r="Q267" s="29">
        <v>0</v>
      </c>
      <c r="R267" s="29">
        <v>0</v>
      </c>
      <c r="S267" s="50" t="e">
        <f t="shared" si="18"/>
        <v>#DIV/0!</v>
      </c>
      <c r="T267" s="50" t="e">
        <f t="shared" si="19"/>
        <v>#DIV/0!</v>
      </c>
    </row>
    <row r="268" spans="1:20" s="26" customFormat="1" ht="12.75" customHeight="1" x14ac:dyDescent="0.2">
      <c r="A268" s="61" t="s">
        <v>340</v>
      </c>
      <c r="B268" s="61" t="s">
        <v>120</v>
      </c>
      <c r="C268" s="61" t="s">
        <v>206</v>
      </c>
      <c r="D268" s="61" t="s">
        <v>224</v>
      </c>
      <c r="E268" s="61" t="s">
        <v>3</v>
      </c>
      <c r="F268" s="62" t="s">
        <v>194</v>
      </c>
      <c r="G268" s="29">
        <v>1</v>
      </c>
      <c r="H268" s="63"/>
      <c r="I268" s="29">
        <v>0</v>
      </c>
      <c r="J268" s="63"/>
      <c r="K268" s="29">
        <v>0</v>
      </c>
      <c r="L268" s="63"/>
      <c r="M268" s="137" t="e">
        <f t="shared" si="16"/>
        <v>#DIV/0!</v>
      </c>
      <c r="N268" s="58" t="e">
        <f t="shared" si="17"/>
        <v>#DIV/0!</v>
      </c>
      <c r="O268" s="29">
        <v>35000</v>
      </c>
      <c r="P268" s="63"/>
      <c r="Q268" s="29">
        <v>2000</v>
      </c>
      <c r="R268" s="63"/>
      <c r="S268" s="50">
        <f t="shared" si="18"/>
        <v>5.7142857142857141E-2</v>
      </c>
      <c r="T268" s="50" t="e">
        <f t="shared" si="19"/>
        <v>#DIV/0!</v>
      </c>
    </row>
    <row r="269" spans="1:20" s="26" customFormat="1" ht="12.75" customHeight="1" x14ac:dyDescent="0.2">
      <c r="A269" s="61" t="s">
        <v>264</v>
      </c>
      <c r="B269" s="61" t="s">
        <v>44</v>
      </c>
      <c r="C269" s="61" t="s">
        <v>204</v>
      </c>
      <c r="D269" s="61" t="s">
        <v>226</v>
      </c>
      <c r="E269" s="61" t="s">
        <v>5</v>
      </c>
      <c r="F269" s="62" t="s">
        <v>194</v>
      </c>
      <c r="G269" s="29">
        <v>1</v>
      </c>
      <c r="H269" s="63"/>
      <c r="I269" s="29">
        <v>186</v>
      </c>
      <c r="J269" s="63"/>
      <c r="K269" s="29">
        <v>180</v>
      </c>
      <c r="L269" s="63"/>
      <c r="M269" s="137">
        <f t="shared" si="16"/>
        <v>0.967741935483871</v>
      </c>
      <c r="N269" s="58" t="e">
        <f t="shared" si="17"/>
        <v>#DIV/0!</v>
      </c>
      <c r="O269" s="29">
        <v>0</v>
      </c>
      <c r="P269" s="63"/>
      <c r="Q269" s="29">
        <v>0</v>
      </c>
      <c r="R269" s="63"/>
      <c r="S269" s="50" t="e">
        <f t="shared" si="18"/>
        <v>#DIV/0!</v>
      </c>
      <c r="T269" s="50" t="e">
        <f t="shared" si="19"/>
        <v>#DIV/0!</v>
      </c>
    </row>
    <row r="270" spans="1:20" s="26" customFormat="1" ht="12.75" customHeight="1" x14ac:dyDescent="0.2">
      <c r="A270" s="61" t="s">
        <v>264</v>
      </c>
      <c r="B270" s="61" t="s">
        <v>44</v>
      </c>
      <c r="C270" s="61" t="s">
        <v>204</v>
      </c>
      <c r="D270" s="61" t="s">
        <v>228</v>
      </c>
      <c r="E270" s="61" t="s">
        <v>7</v>
      </c>
      <c r="F270" s="62" t="s">
        <v>194</v>
      </c>
      <c r="G270" s="29">
        <v>742</v>
      </c>
      <c r="H270" s="29">
        <v>88</v>
      </c>
      <c r="I270" s="29">
        <v>134556</v>
      </c>
      <c r="J270" s="29">
        <v>16254</v>
      </c>
      <c r="K270" s="29">
        <v>107131</v>
      </c>
      <c r="L270" s="29">
        <v>13227</v>
      </c>
      <c r="M270" s="137">
        <f t="shared" si="16"/>
        <v>0.796181515502839</v>
      </c>
      <c r="N270" s="58">
        <f t="shared" si="17"/>
        <v>0.81376891842008126</v>
      </c>
      <c r="O270" s="29">
        <v>2781040</v>
      </c>
      <c r="P270" s="29">
        <v>276559</v>
      </c>
      <c r="Q270" s="29">
        <v>23876</v>
      </c>
      <c r="R270" s="29">
        <v>1018</v>
      </c>
      <c r="S270" s="50">
        <f t="shared" si="18"/>
        <v>8.5852774501625293E-3</v>
      </c>
      <c r="T270" s="50">
        <f t="shared" si="19"/>
        <v>3.6809505385830871E-3</v>
      </c>
    </row>
    <row r="271" spans="1:20" s="26" customFormat="1" ht="12.75" customHeight="1" x14ac:dyDescent="0.2">
      <c r="A271" s="61" t="s">
        <v>264</v>
      </c>
      <c r="B271" s="61" t="s">
        <v>44</v>
      </c>
      <c r="C271" s="61" t="s">
        <v>204</v>
      </c>
      <c r="D271" s="61" t="s">
        <v>224</v>
      </c>
      <c r="E271" s="61" t="s">
        <v>3</v>
      </c>
      <c r="F271" s="62" t="s">
        <v>194</v>
      </c>
      <c r="G271" s="29">
        <v>1060</v>
      </c>
      <c r="H271" s="29">
        <v>96</v>
      </c>
      <c r="I271" s="29">
        <v>163130</v>
      </c>
      <c r="J271" s="29">
        <v>17034</v>
      </c>
      <c r="K271" s="29">
        <v>137770</v>
      </c>
      <c r="L271" s="29">
        <v>14393</v>
      </c>
      <c r="M271" s="137">
        <f t="shared" si="16"/>
        <v>0.84454116348924169</v>
      </c>
      <c r="N271" s="58">
        <f t="shared" si="17"/>
        <v>0.84495714453446047</v>
      </c>
      <c r="O271" s="29">
        <v>4486834</v>
      </c>
      <c r="P271" s="29">
        <v>426483</v>
      </c>
      <c r="Q271" s="29">
        <v>113777</v>
      </c>
      <c r="R271" s="29">
        <v>2826</v>
      </c>
      <c r="S271" s="50">
        <f t="shared" si="18"/>
        <v>2.5357969561610703E-2</v>
      </c>
      <c r="T271" s="50">
        <f t="shared" si="19"/>
        <v>6.6262899107350113E-3</v>
      </c>
    </row>
    <row r="272" spans="1:20" s="26" customFormat="1" ht="12.75" customHeight="1" x14ac:dyDescent="0.2">
      <c r="A272" s="61" t="s">
        <v>195</v>
      </c>
      <c r="B272" s="61" t="s">
        <v>105</v>
      </c>
      <c r="C272" s="61" t="s">
        <v>194</v>
      </c>
      <c r="D272" s="61" t="s">
        <v>253</v>
      </c>
      <c r="E272" s="61" t="s">
        <v>33</v>
      </c>
      <c r="F272" s="62" t="s">
        <v>201</v>
      </c>
      <c r="G272" s="29">
        <v>2</v>
      </c>
      <c r="H272" s="63"/>
      <c r="I272" s="29">
        <v>0</v>
      </c>
      <c r="J272" s="63"/>
      <c r="K272" s="29">
        <v>0</v>
      </c>
      <c r="L272" s="63"/>
      <c r="M272" s="137" t="e">
        <f t="shared" si="16"/>
        <v>#DIV/0!</v>
      </c>
      <c r="N272" s="58" t="e">
        <f t="shared" si="17"/>
        <v>#DIV/0!</v>
      </c>
      <c r="O272" s="29">
        <v>108000</v>
      </c>
      <c r="P272" s="63"/>
      <c r="Q272" s="29">
        <v>41544</v>
      </c>
      <c r="R272" s="63"/>
      <c r="S272" s="50">
        <f t="shared" si="18"/>
        <v>0.38466666666666666</v>
      </c>
      <c r="T272" s="50" t="e">
        <f t="shared" si="19"/>
        <v>#DIV/0!</v>
      </c>
    </row>
    <row r="273" spans="1:20" s="26" customFormat="1" ht="12.75" customHeight="1" x14ac:dyDescent="0.2">
      <c r="A273" s="61" t="s">
        <v>254</v>
      </c>
      <c r="B273" s="61" t="s">
        <v>34</v>
      </c>
      <c r="C273" s="61" t="s">
        <v>34</v>
      </c>
      <c r="D273" s="61" t="s">
        <v>224</v>
      </c>
      <c r="E273" s="61" t="s">
        <v>3</v>
      </c>
      <c r="F273" s="62" t="s">
        <v>194</v>
      </c>
      <c r="G273" s="29">
        <v>197</v>
      </c>
      <c r="H273" s="29">
        <v>24</v>
      </c>
      <c r="I273" s="29">
        <v>28017</v>
      </c>
      <c r="J273" s="29">
        <v>3120</v>
      </c>
      <c r="K273" s="29">
        <v>20318</v>
      </c>
      <c r="L273" s="29">
        <v>1967</v>
      </c>
      <c r="M273" s="137">
        <f t="shared" si="16"/>
        <v>0.72520255559124813</v>
      </c>
      <c r="N273" s="58">
        <f t="shared" si="17"/>
        <v>0.63044871794871793</v>
      </c>
      <c r="O273" s="29">
        <v>655159</v>
      </c>
      <c r="P273" s="29">
        <v>464531</v>
      </c>
      <c r="Q273" s="29">
        <v>39711</v>
      </c>
      <c r="R273" s="29">
        <v>139758</v>
      </c>
      <c r="S273" s="50">
        <f t="shared" si="18"/>
        <v>6.061276728244594E-2</v>
      </c>
      <c r="T273" s="50">
        <f t="shared" si="19"/>
        <v>0.30085828502295864</v>
      </c>
    </row>
    <row r="274" spans="1:20" s="26" customFormat="1" ht="12.75" customHeight="1" x14ac:dyDescent="0.2">
      <c r="A274" s="61" t="s">
        <v>254</v>
      </c>
      <c r="B274" s="61" t="s">
        <v>34</v>
      </c>
      <c r="C274" s="61" t="s">
        <v>34</v>
      </c>
      <c r="D274" s="61" t="s">
        <v>228</v>
      </c>
      <c r="E274" s="61" t="s">
        <v>7</v>
      </c>
      <c r="F274" s="62" t="s">
        <v>194</v>
      </c>
      <c r="G274" s="29">
        <v>1</v>
      </c>
      <c r="H274" s="29">
        <v>1</v>
      </c>
      <c r="I274" s="29">
        <v>0</v>
      </c>
      <c r="J274" s="29">
        <v>0</v>
      </c>
      <c r="K274" s="29">
        <v>0</v>
      </c>
      <c r="L274" s="29">
        <v>0</v>
      </c>
      <c r="M274" s="137" t="e">
        <f t="shared" si="16"/>
        <v>#DIV/0!</v>
      </c>
      <c r="N274" s="58" t="e">
        <f t="shared" si="17"/>
        <v>#DIV/0!</v>
      </c>
      <c r="O274" s="29">
        <v>54000</v>
      </c>
      <c r="P274" s="29">
        <v>68400</v>
      </c>
      <c r="Q274" s="29">
        <v>17194</v>
      </c>
      <c r="R274" s="29">
        <v>18795</v>
      </c>
      <c r="S274" s="50">
        <f t="shared" si="18"/>
        <v>0.31840740740740742</v>
      </c>
      <c r="T274" s="50">
        <f t="shared" si="19"/>
        <v>0.27478070175438596</v>
      </c>
    </row>
    <row r="275" spans="1:20" s="26" customFormat="1" ht="12.75" customHeight="1" x14ac:dyDescent="0.2">
      <c r="A275" s="61" t="s">
        <v>232</v>
      </c>
      <c r="B275" s="61" t="s">
        <v>11</v>
      </c>
      <c r="C275" s="61" t="s">
        <v>209</v>
      </c>
      <c r="D275" s="61" t="s">
        <v>227</v>
      </c>
      <c r="E275" s="61" t="s">
        <v>6</v>
      </c>
      <c r="F275" s="62" t="s">
        <v>194</v>
      </c>
      <c r="G275" s="29">
        <v>12</v>
      </c>
      <c r="H275" s="29">
        <v>4</v>
      </c>
      <c r="I275" s="29">
        <v>2388</v>
      </c>
      <c r="J275" s="29">
        <v>796</v>
      </c>
      <c r="K275" s="29">
        <v>1728</v>
      </c>
      <c r="L275" s="29">
        <v>688</v>
      </c>
      <c r="M275" s="137">
        <f t="shared" si="16"/>
        <v>0.72361809045226133</v>
      </c>
      <c r="N275" s="58">
        <f t="shared" si="17"/>
        <v>0.86432160804020097</v>
      </c>
      <c r="O275" s="29">
        <v>19200</v>
      </c>
      <c r="P275" s="29">
        <v>6400</v>
      </c>
      <c r="Q275" s="29">
        <v>0</v>
      </c>
      <c r="R275" s="29">
        <v>0</v>
      </c>
      <c r="S275" s="50">
        <f t="shared" si="18"/>
        <v>0</v>
      </c>
      <c r="T275" s="50">
        <f t="shared" si="19"/>
        <v>0</v>
      </c>
    </row>
    <row r="276" spans="1:20" s="26" customFormat="1" ht="12.75" customHeight="1" x14ac:dyDescent="0.2">
      <c r="A276" s="61" t="s">
        <v>232</v>
      </c>
      <c r="B276" s="61" t="s">
        <v>11</v>
      </c>
      <c r="C276" s="61" t="s">
        <v>209</v>
      </c>
      <c r="D276" s="61" t="s">
        <v>224</v>
      </c>
      <c r="E276" s="61" t="s">
        <v>3</v>
      </c>
      <c r="F276" s="62" t="s">
        <v>194</v>
      </c>
      <c r="G276" s="29">
        <v>585</v>
      </c>
      <c r="H276" s="29">
        <v>62</v>
      </c>
      <c r="I276" s="29">
        <v>111075</v>
      </c>
      <c r="J276" s="29">
        <v>14547</v>
      </c>
      <c r="K276" s="29">
        <v>90254</v>
      </c>
      <c r="L276" s="29">
        <v>12136</v>
      </c>
      <c r="M276" s="137">
        <f t="shared" si="16"/>
        <v>0.81255007877560204</v>
      </c>
      <c r="N276" s="58">
        <f t="shared" si="17"/>
        <v>0.83426135973052862</v>
      </c>
      <c r="O276" s="29">
        <v>18160493</v>
      </c>
      <c r="P276" s="29">
        <v>1926858</v>
      </c>
      <c r="Q276" s="29">
        <v>1726823</v>
      </c>
      <c r="R276" s="29">
        <v>84495</v>
      </c>
      <c r="S276" s="50">
        <f t="shared" si="18"/>
        <v>9.5086790870710397E-2</v>
      </c>
      <c r="T276" s="50">
        <f t="shared" si="19"/>
        <v>4.3851181560862297E-2</v>
      </c>
    </row>
    <row r="277" spans="1:20" s="26" customFormat="1" ht="12.75" customHeight="1" x14ac:dyDescent="0.2">
      <c r="A277" s="61" t="s">
        <v>276</v>
      </c>
      <c r="B277" s="61" t="s">
        <v>56</v>
      </c>
      <c r="C277" s="61" t="s">
        <v>212</v>
      </c>
      <c r="D277" s="61" t="s">
        <v>224</v>
      </c>
      <c r="E277" s="61" t="s">
        <v>3</v>
      </c>
      <c r="F277" s="62" t="s">
        <v>194</v>
      </c>
      <c r="G277" s="29">
        <v>211</v>
      </c>
      <c r="H277" s="29">
        <v>13</v>
      </c>
      <c r="I277" s="29">
        <v>58869</v>
      </c>
      <c r="J277" s="29">
        <v>3627</v>
      </c>
      <c r="K277" s="29">
        <v>49562</v>
      </c>
      <c r="L277" s="29">
        <v>3341</v>
      </c>
      <c r="M277" s="137">
        <f t="shared" si="16"/>
        <v>0.84190320881958247</v>
      </c>
      <c r="N277" s="58">
        <f t="shared" si="17"/>
        <v>0.92114695340501795</v>
      </c>
      <c r="O277" s="29">
        <v>1976000</v>
      </c>
      <c r="P277" s="29">
        <v>137000</v>
      </c>
      <c r="Q277" s="29">
        <v>1869018</v>
      </c>
      <c r="R277" s="29">
        <v>130532</v>
      </c>
      <c r="S277" s="50">
        <f t="shared" si="18"/>
        <v>0.94585931174089066</v>
      </c>
      <c r="T277" s="50">
        <f t="shared" si="19"/>
        <v>0.95278832116788326</v>
      </c>
    </row>
    <row r="278" spans="1:20" s="26" customFormat="1" ht="12.75" customHeight="1" x14ac:dyDescent="0.2">
      <c r="A278" s="61" t="s">
        <v>237</v>
      </c>
      <c r="B278" s="61" t="s">
        <v>16</v>
      </c>
      <c r="C278" s="61" t="s">
        <v>205</v>
      </c>
      <c r="D278" s="61" t="s">
        <v>224</v>
      </c>
      <c r="E278" s="61" t="s">
        <v>3</v>
      </c>
      <c r="F278" s="62" t="s">
        <v>194</v>
      </c>
      <c r="G278" s="29">
        <v>208</v>
      </c>
      <c r="H278" s="63"/>
      <c r="I278" s="29">
        <v>0</v>
      </c>
      <c r="J278" s="63"/>
      <c r="K278" s="29">
        <v>0</v>
      </c>
      <c r="L278" s="63"/>
      <c r="M278" s="137" t="e">
        <f t="shared" si="16"/>
        <v>#DIV/0!</v>
      </c>
      <c r="N278" s="58" t="e">
        <f t="shared" si="17"/>
        <v>#DIV/0!</v>
      </c>
      <c r="O278" s="29">
        <v>1667833</v>
      </c>
      <c r="P278" s="63"/>
      <c r="Q278" s="29">
        <v>1647033</v>
      </c>
      <c r="R278" s="63"/>
      <c r="S278" s="50">
        <f t="shared" si="18"/>
        <v>0.98752872739656783</v>
      </c>
      <c r="T278" s="50" t="e">
        <f t="shared" si="19"/>
        <v>#DIV/0!</v>
      </c>
    </row>
    <row r="279" spans="1:20" s="26" customFormat="1" ht="12.75" customHeight="1" x14ac:dyDescent="0.2">
      <c r="A279" s="61" t="s">
        <v>237</v>
      </c>
      <c r="B279" s="61" t="s">
        <v>16</v>
      </c>
      <c r="C279" s="61" t="s">
        <v>205</v>
      </c>
      <c r="D279" s="61" t="s">
        <v>290</v>
      </c>
      <c r="E279" s="61" t="s">
        <v>70</v>
      </c>
      <c r="F279" s="62" t="s">
        <v>194</v>
      </c>
      <c r="G279" s="29">
        <v>13</v>
      </c>
      <c r="H279" s="63"/>
      <c r="I279" s="29">
        <v>174</v>
      </c>
      <c r="J279" s="63"/>
      <c r="K279" s="29">
        <v>163</v>
      </c>
      <c r="L279" s="63"/>
      <c r="M279" s="137">
        <f t="shared" si="16"/>
        <v>0.93678160919540232</v>
      </c>
      <c r="N279" s="58" t="e">
        <f t="shared" si="17"/>
        <v>#DIV/0!</v>
      </c>
      <c r="O279" s="29">
        <v>68620</v>
      </c>
      <c r="P279" s="63"/>
      <c r="Q279" s="29">
        <v>65725</v>
      </c>
      <c r="R279" s="63"/>
      <c r="S279" s="50">
        <f t="shared" si="18"/>
        <v>0.95781113378023897</v>
      </c>
      <c r="T279" s="50" t="e">
        <f t="shared" si="19"/>
        <v>#DIV/0!</v>
      </c>
    </row>
    <row r="280" spans="1:20" s="26" customFormat="1" ht="12.75" customHeight="1" x14ac:dyDescent="0.2">
      <c r="A280" s="61" t="s">
        <v>253</v>
      </c>
      <c r="B280" s="61" t="s">
        <v>33</v>
      </c>
      <c r="C280" s="61" t="s">
        <v>201</v>
      </c>
      <c r="D280" s="61" t="s">
        <v>224</v>
      </c>
      <c r="E280" s="61" t="s">
        <v>3</v>
      </c>
      <c r="F280" s="62" t="s">
        <v>194</v>
      </c>
      <c r="G280" s="29">
        <v>1269</v>
      </c>
      <c r="H280" s="29">
        <v>124</v>
      </c>
      <c r="I280" s="29">
        <v>200634</v>
      </c>
      <c r="J280" s="29">
        <v>23424</v>
      </c>
      <c r="K280" s="29">
        <v>172712</v>
      </c>
      <c r="L280" s="29">
        <v>19765</v>
      </c>
      <c r="M280" s="137">
        <f t="shared" si="16"/>
        <v>0.86083116520629599</v>
      </c>
      <c r="N280" s="58">
        <f t="shared" si="17"/>
        <v>0.84379269125683065</v>
      </c>
      <c r="O280" s="29">
        <v>8416809</v>
      </c>
      <c r="P280" s="29">
        <v>1016061</v>
      </c>
      <c r="Q280" s="29">
        <v>1717413</v>
      </c>
      <c r="R280" s="29">
        <v>218934</v>
      </c>
      <c r="S280" s="50">
        <f t="shared" si="18"/>
        <v>0.20404561871369542</v>
      </c>
      <c r="T280" s="50">
        <f t="shared" si="19"/>
        <v>0.21547328359222526</v>
      </c>
    </row>
    <row r="281" spans="1:20" s="26" customFormat="1" ht="12.75" customHeight="1" x14ac:dyDescent="0.2">
      <c r="A281" s="61" t="s">
        <v>253</v>
      </c>
      <c r="B281" s="61" t="s">
        <v>33</v>
      </c>
      <c r="C281" s="61" t="s">
        <v>201</v>
      </c>
      <c r="D281" s="61" t="s">
        <v>227</v>
      </c>
      <c r="E281" s="61" t="s">
        <v>6</v>
      </c>
      <c r="F281" s="62" t="s">
        <v>194</v>
      </c>
      <c r="G281" s="63"/>
      <c r="H281" s="29">
        <v>9</v>
      </c>
      <c r="I281" s="63"/>
      <c r="J281" s="29">
        <v>1080</v>
      </c>
      <c r="K281" s="63"/>
      <c r="L281" s="29">
        <v>734</v>
      </c>
      <c r="M281" s="137" t="e">
        <f t="shared" si="16"/>
        <v>#DIV/0!</v>
      </c>
      <c r="N281" s="58">
        <f t="shared" si="17"/>
        <v>0.67962962962962958</v>
      </c>
      <c r="O281" s="63"/>
      <c r="P281" s="29">
        <v>21801</v>
      </c>
      <c r="Q281" s="63"/>
      <c r="R281" s="29">
        <v>0</v>
      </c>
      <c r="S281" s="50" t="e">
        <f t="shared" si="18"/>
        <v>#DIV/0!</v>
      </c>
      <c r="T281" s="50">
        <f t="shared" si="19"/>
        <v>0</v>
      </c>
    </row>
    <row r="282" spans="1:20" s="26" customFormat="1" ht="12.75" customHeight="1" x14ac:dyDescent="0.2">
      <c r="A282" s="61" t="s">
        <v>253</v>
      </c>
      <c r="B282" s="61" t="s">
        <v>33</v>
      </c>
      <c r="C282" s="61" t="s">
        <v>201</v>
      </c>
      <c r="D282" s="61" t="s">
        <v>228</v>
      </c>
      <c r="E282" s="61" t="s">
        <v>7</v>
      </c>
      <c r="F282" s="62" t="s">
        <v>194</v>
      </c>
      <c r="G282" s="29">
        <v>98</v>
      </c>
      <c r="H282" s="29">
        <v>22</v>
      </c>
      <c r="I282" s="29">
        <v>18192</v>
      </c>
      <c r="J282" s="29">
        <v>3960</v>
      </c>
      <c r="K282" s="29">
        <v>13113</v>
      </c>
      <c r="L282" s="29">
        <v>2819</v>
      </c>
      <c r="M282" s="137">
        <f t="shared" si="16"/>
        <v>0.72081134564643801</v>
      </c>
      <c r="N282" s="58">
        <f t="shared" si="17"/>
        <v>0.71186868686868687</v>
      </c>
      <c r="O282" s="29">
        <v>0</v>
      </c>
      <c r="P282" s="29">
        <v>0</v>
      </c>
      <c r="Q282" s="29">
        <v>0</v>
      </c>
      <c r="R282" s="29">
        <v>0</v>
      </c>
      <c r="S282" s="50" t="e">
        <f t="shared" si="18"/>
        <v>#DIV/0!</v>
      </c>
      <c r="T282" s="50" t="e">
        <f t="shared" si="19"/>
        <v>#DIV/0!</v>
      </c>
    </row>
    <row r="283" spans="1:20" s="26" customFormat="1" ht="12.75" customHeight="1" x14ac:dyDescent="0.2">
      <c r="A283" s="61" t="s">
        <v>253</v>
      </c>
      <c r="B283" s="61" t="s">
        <v>33</v>
      </c>
      <c r="C283" s="61" t="s">
        <v>201</v>
      </c>
      <c r="D283" s="61" t="s">
        <v>195</v>
      </c>
      <c r="E283" s="61" t="s">
        <v>105</v>
      </c>
      <c r="F283" s="62" t="s">
        <v>194</v>
      </c>
      <c r="G283" s="29">
        <v>2</v>
      </c>
      <c r="H283" s="63"/>
      <c r="I283" s="29">
        <v>0</v>
      </c>
      <c r="J283" s="63"/>
      <c r="K283" s="29">
        <v>0</v>
      </c>
      <c r="L283" s="63"/>
      <c r="M283" s="137" t="e">
        <f t="shared" si="16"/>
        <v>#DIV/0!</v>
      </c>
      <c r="N283" s="58" t="e">
        <f t="shared" si="17"/>
        <v>#DIV/0!</v>
      </c>
      <c r="O283" s="29">
        <v>108000</v>
      </c>
      <c r="P283" s="63"/>
      <c r="Q283" s="29">
        <v>18165</v>
      </c>
      <c r="R283" s="63"/>
      <c r="S283" s="50">
        <f t="shared" si="18"/>
        <v>0.16819444444444445</v>
      </c>
      <c r="T283" s="50" t="e">
        <f t="shared" si="19"/>
        <v>#DIV/0!</v>
      </c>
    </row>
    <row r="284" spans="1:20" s="26" customFormat="1" ht="12.75" customHeight="1" x14ac:dyDescent="0.2">
      <c r="A284" s="61" t="s">
        <v>335</v>
      </c>
      <c r="B284" s="61" t="s">
        <v>115</v>
      </c>
      <c r="C284" s="61" t="s">
        <v>194</v>
      </c>
      <c r="D284" s="61" t="s">
        <v>234</v>
      </c>
      <c r="E284" s="61" t="s">
        <v>13</v>
      </c>
      <c r="F284" s="62" t="s">
        <v>202</v>
      </c>
      <c r="G284" s="29">
        <v>4</v>
      </c>
      <c r="H284" s="63"/>
      <c r="I284" s="29">
        <v>136</v>
      </c>
      <c r="J284" s="63"/>
      <c r="K284" s="29">
        <v>66</v>
      </c>
      <c r="L284" s="63"/>
      <c r="M284" s="137">
        <f t="shared" si="16"/>
        <v>0.48529411764705882</v>
      </c>
      <c r="N284" s="58" t="e">
        <f t="shared" si="17"/>
        <v>#DIV/0!</v>
      </c>
      <c r="O284" s="29">
        <v>0</v>
      </c>
      <c r="P284" s="63"/>
      <c r="Q284" s="29">
        <v>0</v>
      </c>
      <c r="R284" s="63"/>
      <c r="S284" s="50" t="e">
        <f t="shared" si="18"/>
        <v>#DIV/0!</v>
      </c>
      <c r="T284" s="50" t="e">
        <f t="shared" si="19"/>
        <v>#DIV/0!</v>
      </c>
    </row>
    <row r="285" spans="1:20" s="26" customFormat="1" ht="12.75" customHeight="1" x14ac:dyDescent="0.2">
      <c r="A285" s="61" t="s">
        <v>290</v>
      </c>
      <c r="B285" s="61" t="s">
        <v>70</v>
      </c>
      <c r="C285" s="61" t="s">
        <v>194</v>
      </c>
      <c r="D285" s="61" t="s">
        <v>235</v>
      </c>
      <c r="E285" s="61" t="s">
        <v>14</v>
      </c>
      <c r="F285" s="62" t="s">
        <v>205</v>
      </c>
      <c r="G285" s="29">
        <v>1</v>
      </c>
      <c r="H285" s="63"/>
      <c r="I285" s="29">
        <v>0</v>
      </c>
      <c r="J285" s="63"/>
      <c r="K285" s="29">
        <v>0</v>
      </c>
      <c r="L285" s="63"/>
      <c r="M285" s="137" t="e">
        <f t="shared" si="16"/>
        <v>#DIV/0!</v>
      </c>
      <c r="N285" s="58" t="e">
        <f t="shared" si="17"/>
        <v>#DIV/0!</v>
      </c>
      <c r="O285" s="29">
        <v>5100</v>
      </c>
      <c r="P285" s="63"/>
      <c r="Q285" s="29">
        <v>5000</v>
      </c>
      <c r="R285" s="63"/>
      <c r="S285" s="50">
        <f t="shared" si="18"/>
        <v>0.98039215686274506</v>
      </c>
      <c r="T285" s="50" t="e">
        <f t="shared" si="19"/>
        <v>#DIV/0!</v>
      </c>
    </row>
    <row r="286" spans="1:20" s="26" customFormat="1" ht="12.75" customHeight="1" x14ac:dyDescent="0.2">
      <c r="A286" s="61" t="s">
        <v>290</v>
      </c>
      <c r="B286" s="61" t="s">
        <v>70</v>
      </c>
      <c r="C286" s="61" t="s">
        <v>194</v>
      </c>
      <c r="D286" s="61" t="s">
        <v>287</v>
      </c>
      <c r="E286" s="61" t="s">
        <v>33</v>
      </c>
      <c r="F286" s="62" t="s">
        <v>201</v>
      </c>
      <c r="G286" s="29">
        <v>1</v>
      </c>
      <c r="H286" s="63"/>
      <c r="I286" s="29">
        <v>0</v>
      </c>
      <c r="J286" s="63"/>
      <c r="K286" s="29">
        <v>0</v>
      </c>
      <c r="L286" s="63"/>
      <c r="M286" s="137" t="e">
        <f t="shared" si="16"/>
        <v>#DIV/0!</v>
      </c>
      <c r="N286" s="58" t="e">
        <f t="shared" si="17"/>
        <v>#DIV/0!</v>
      </c>
      <c r="O286" s="29">
        <v>15000</v>
      </c>
      <c r="P286" s="63"/>
      <c r="Q286" s="29">
        <v>482</v>
      </c>
      <c r="R286" s="63"/>
      <c r="S286" s="50">
        <f t="shared" si="18"/>
        <v>3.2133333333333333E-2</v>
      </c>
      <c r="T286" s="50" t="e">
        <f t="shared" si="19"/>
        <v>#DIV/0!</v>
      </c>
    </row>
    <row r="287" spans="1:20" s="26" customFormat="1" ht="12.75" customHeight="1" x14ac:dyDescent="0.2">
      <c r="A287" s="61" t="s">
        <v>319</v>
      </c>
      <c r="B287" s="61" t="s">
        <v>101</v>
      </c>
      <c r="C287" s="61" t="s">
        <v>201</v>
      </c>
      <c r="D287" s="61" t="s">
        <v>195</v>
      </c>
      <c r="E287" s="61" t="s">
        <v>105</v>
      </c>
      <c r="F287" s="62" t="s">
        <v>194</v>
      </c>
      <c r="G287" s="29">
        <v>1</v>
      </c>
      <c r="H287" s="63"/>
      <c r="I287" s="29">
        <v>0</v>
      </c>
      <c r="J287" s="63"/>
      <c r="K287" s="29">
        <v>0</v>
      </c>
      <c r="L287" s="63"/>
      <c r="M287" s="137" t="e">
        <f t="shared" si="16"/>
        <v>#DIV/0!</v>
      </c>
      <c r="N287" s="58" t="e">
        <f t="shared" si="17"/>
        <v>#DIV/0!</v>
      </c>
      <c r="O287" s="29">
        <v>54000</v>
      </c>
      <c r="P287" s="63"/>
      <c r="Q287" s="29">
        <v>19868</v>
      </c>
      <c r="R287" s="63"/>
      <c r="S287" s="50">
        <f t="shared" si="18"/>
        <v>0.36792592592592593</v>
      </c>
      <c r="T287" s="50" t="e">
        <f t="shared" si="19"/>
        <v>#DIV/0!</v>
      </c>
    </row>
    <row r="288" spans="1:20" s="26" customFormat="1" ht="12.75" customHeight="1" x14ac:dyDescent="0.2">
      <c r="A288" s="61" t="s">
        <v>319</v>
      </c>
      <c r="B288" s="61" t="s">
        <v>101</v>
      </c>
      <c r="C288" s="61" t="s">
        <v>201</v>
      </c>
      <c r="D288" s="61" t="s">
        <v>224</v>
      </c>
      <c r="E288" s="61" t="s">
        <v>3</v>
      </c>
      <c r="F288" s="62" t="s">
        <v>194</v>
      </c>
      <c r="G288" s="29">
        <v>2</v>
      </c>
      <c r="H288" s="63"/>
      <c r="I288" s="29">
        <v>0</v>
      </c>
      <c r="J288" s="63"/>
      <c r="K288" s="29">
        <v>0</v>
      </c>
      <c r="L288" s="63"/>
      <c r="M288" s="137" t="e">
        <f t="shared" si="16"/>
        <v>#DIV/0!</v>
      </c>
      <c r="N288" s="58" t="e">
        <f t="shared" si="17"/>
        <v>#DIV/0!</v>
      </c>
      <c r="O288" s="29">
        <v>89000</v>
      </c>
      <c r="P288" s="63"/>
      <c r="Q288" s="29">
        <v>3807</v>
      </c>
      <c r="R288" s="63"/>
      <c r="S288" s="50">
        <f t="shared" si="18"/>
        <v>4.2775280898876403E-2</v>
      </c>
      <c r="T288" s="50" t="e">
        <f t="shared" si="19"/>
        <v>#DIV/0!</v>
      </c>
    </row>
    <row r="289" spans="1:20" s="26" customFormat="1" ht="12.75" customHeight="1" x14ac:dyDescent="0.2">
      <c r="A289" s="61" t="s">
        <v>457</v>
      </c>
      <c r="B289" s="61" t="s">
        <v>33</v>
      </c>
      <c r="C289" s="61" t="s">
        <v>201</v>
      </c>
      <c r="D289" s="61" t="s">
        <v>224</v>
      </c>
      <c r="E289" s="61" t="s">
        <v>3</v>
      </c>
      <c r="F289" s="62" t="s">
        <v>194</v>
      </c>
      <c r="G289" s="29">
        <v>1</v>
      </c>
      <c r="H289" s="63"/>
      <c r="I289" s="29">
        <v>0</v>
      </c>
      <c r="J289" s="63"/>
      <c r="K289" s="29">
        <v>0</v>
      </c>
      <c r="L289" s="63"/>
      <c r="M289" s="137" t="e">
        <f t="shared" si="16"/>
        <v>#DIV/0!</v>
      </c>
      <c r="N289" s="58" t="e">
        <f t="shared" si="17"/>
        <v>#DIV/0!</v>
      </c>
      <c r="O289" s="29">
        <v>54000</v>
      </c>
      <c r="P289" s="63"/>
      <c r="Q289" s="29">
        <v>167</v>
      </c>
      <c r="R289" s="63"/>
      <c r="S289" s="50">
        <f t="shared" si="18"/>
        <v>3.0925925925925925E-3</v>
      </c>
      <c r="T289" s="50" t="e">
        <f t="shared" si="19"/>
        <v>#DIV/0!</v>
      </c>
    </row>
    <row r="290" spans="1:20" s="26" customFormat="1" ht="12.75" customHeight="1" x14ac:dyDescent="0.2">
      <c r="A290" s="61" t="s">
        <v>457</v>
      </c>
      <c r="B290" s="61" t="s">
        <v>33</v>
      </c>
      <c r="C290" s="61" t="s">
        <v>201</v>
      </c>
      <c r="D290" s="61" t="s">
        <v>195</v>
      </c>
      <c r="E290" s="61" t="s">
        <v>105</v>
      </c>
      <c r="F290" s="62" t="s">
        <v>194</v>
      </c>
      <c r="G290" s="29">
        <v>1</v>
      </c>
      <c r="H290" s="63"/>
      <c r="I290" s="29">
        <v>0</v>
      </c>
      <c r="J290" s="63"/>
      <c r="K290" s="29">
        <v>0</v>
      </c>
      <c r="L290" s="63"/>
      <c r="M290" s="137" t="e">
        <f t="shared" si="16"/>
        <v>#DIV/0!</v>
      </c>
      <c r="N290" s="58" t="e">
        <f t="shared" si="17"/>
        <v>#DIV/0!</v>
      </c>
      <c r="O290" s="29">
        <v>54000</v>
      </c>
      <c r="P290" s="63"/>
      <c r="Q290" s="29">
        <v>36469</v>
      </c>
      <c r="R290" s="63"/>
      <c r="S290" s="50">
        <f t="shared" si="18"/>
        <v>0.67535185185185187</v>
      </c>
      <c r="T290" s="50" t="e">
        <f t="shared" si="19"/>
        <v>#DIV/0!</v>
      </c>
    </row>
    <row r="291" spans="1:20" s="26" customFormat="1" ht="12.75" customHeight="1" x14ac:dyDescent="0.2">
      <c r="A291" s="61" t="s">
        <v>467</v>
      </c>
      <c r="B291" s="61" t="s">
        <v>466</v>
      </c>
      <c r="C291" s="61" t="s">
        <v>23</v>
      </c>
      <c r="D291" s="61" t="s">
        <v>224</v>
      </c>
      <c r="E291" s="61" t="s">
        <v>3</v>
      </c>
      <c r="F291" s="62" t="s">
        <v>194</v>
      </c>
      <c r="G291" s="29">
        <v>20</v>
      </c>
      <c r="H291" s="29">
        <v>8</v>
      </c>
      <c r="I291" s="29">
        <v>3720</v>
      </c>
      <c r="J291" s="29">
        <v>1476</v>
      </c>
      <c r="K291" s="29">
        <v>2610</v>
      </c>
      <c r="L291" s="29">
        <v>800</v>
      </c>
      <c r="M291" s="137">
        <f t="shared" si="16"/>
        <v>0.70161290322580649</v>
      </c>
      <c r="N291" s="58">
        <f t="shared" si="17"/>
        <v>0.54200542005420049</v>
      </c>
      <c r="O291" s="29">
        <v>180450</v>
      </c>
      <c r="P291" s="29">
        <v>72184</v>
      </c>
      <c r="Q291" s="29">
        <v>180</v>
      </c>
      <c r="R291" s="29">
        <v>0</v>
      </c>
      <c r="S291" s="50">
        <f t="shared" si="18"/>
        <v>9.9750623441396502E-4</v>
      </c>
      <c r="T291" s="50">
        <f t="shared" si="19"/>
        <v>0</v>
      </c>
    </row>
    <row r="292" spans="1:20" s="26" customFormat="1" ht="12.75" customHeight="1" x14ac:dyDescent="0.2">
      <c r="A292" s="61" t="s">
        <v>267</v>
      </c>
      <c r="B292" s="61" t="s">
        <v>47</v>
      </c>
      <c r="C292" s="61" t="s">
        <v>208</v>
      </c>
      <c r="D292" s="61" t="s">
        <v>226</v>
      </c>
      <c r="E292" s="61" t="s">
        <v>5</v>
      </c>
      <c r="F292" s="62" t="s">
        <v>194</v>
      </c>
      <c r="G292" s="29">
        <v>262</v>
      </c>
      <c r="H292" s="29">
        <v>30</v>
      </c>
      <c r="I292" s="29">
        <v>49158</v>
      </c>
      <c r="J292" s="29">
        <v>6066</v>
      </c>
      <c r="K292" s="29">
        <v>29710</v>
      </c>
      <c r="L292" s="29">
        <v>5277</v>
      </c>
      <c r="M292" s="137">
        <f t="shared" si="16"/>
        <v>0.60437772081858498</v>
      </c>
      <c r="N292" s="58">
        <f t="shared" si="17"/>
        <v>0.86993076162215632</v>
      </c>
      <c r="O292" s="29">
        <v>14001</v>
      </c>
      <c r="P292" s="29">
        <v>330</v>
      </c>
      <c r="Q292" s="29">
        <v>10650</v>
      </c>
      <c r="R292" s="29">
        <v>330</v>
      </c>
      <c r="S292" s="50">
        <f t="shared" si="18"/>
        <v>0.76065995286050991</v>
      </c>
      <c r="T292" s="50">
        <f t="shared" si="19"/>
        <v>1</v>
      </c>
    </row>
    <row r="293" spans="1:20" s="26" customFormat="1" ht="12.75" customHeight="1" x14ac:dyDescent="0.2">
      <c r="A293" s="61" t="s">
        <v>267</v>
      </c>
      <c r="B293" s="61" t="s">
        <v>47</v>
      </c>
      <c r="C293" s="61" t="s">
        <v>208</v>
      </c>
      <c r="D293" s="61" t="s">
        <v>224</v>
      </c>
      <c r="E293" s="61" t="s">
        <v>3</v>
      </c>
      <c r="F293" s="62" t="s">
        <v>194</v>
      </c>
      <c r="G293" s="29">
        <v>2298</v>
      </c>
      <c r="H293" s="29">
        <v>221</v>
      </c>
      <c r="I293" s="29">
        <v>407475</v>
      </c>
      <c r="J293" s="29">
        <v>40428</v>
      </c>
      <c r="K293" s="29">
        <v>314328</v>
      </c>
      <c r="L293" s="29">
        <v>36488</v>
      </c>
      <c r="M293" s="137">
        <f t="shared" si="16"/>
        <v>0.77140438063684891</v>
      </c>
      <c r="N293" s="58">
        <f t="shared" si="17"/>
        <v>0.90254279212427035</v>
      </c>
      <c r="O293" s="29">
        <v>44063319</v>
      </c>
      <c r="P293" s="29">
        <v>3899977</v>
      </c>
      <c r="Q293" s="29">
        <v>18497289</v>
      </c>
      <c r="R293" s="29">
        <v>2078733</v>
      </c>
      <c r="S293" s="50">
        <f t="shared" si="18"/>
        <v>0.41978882707405679</v>
      </c>
      <c r="T293" s="50">
        <f t="shared" si="19"/>
        <v>0.53301160494023425</v>
      </c>
    </row>
    <row r="294" spans="1:20" s="26" customFormat="1" ht="12.75" customHeight="1" x14ac:dyDescent="0.2">
      <c r="A294" s="61" t="s">
        <v>267</v>
      </c>
      <c r="B294" s="61" t="s">
        <v>47</v>
      </c>
      <c r="C294" s="61" t="s">
        <v>208</v>
      </c>
      <c r="D294" s="61" t="s">
        <v>228</v>
      </c>
      <c r="E294" s="61" t="s">
        <v>7</v>
      </c>
      <c r="F294" s="62" t="s">
        <v>194</v>
      </c>
      <c r="G294" s="29">
        <v>94</v>
      </c>
      <c r="H294" s="29">
        <v>14</v>
      </c>
      <c r="I294" s="29">
        <v>17545</v>
      </c>
      <c r="J294" s="29">
        <v>2418</v>
      </c>
      <c r="K294" s="29">
        <v>10536</v>
      </c>
      <c r="L294" s="29">
        <v>2243</v>
      </c>
      <c r="M294" s="137">
        <f t="shared" si="16"/>
        <v>0.60051296665716725</v>
      </c>
      <c r="N294" s="58">
        <f t="shared" si="17"/>
        <v>0.9276261373035567</v>
      </c>
      <c r="O294" s="29">
        <v>24526</v>
      </c>
      <c r="P294" s="29">
        <v>69338</v>
      </c>
      <c r="Q294" s="29">
        <v>9516</v>
      </c>
      <c r="R294" s="29">
        <v>65129</v>
      </c>
      <c r="S294" s="50">
        <f t="shared" si="18"/>
        <v>0.38799641197096957</v>
      </c>
      <c r="T294" s="50">
        <f t="shared" si="19"/>
        <v>0.93929735498572209</v>
      </c>
    </row>
    <row r="295" spans="1:20" s="26" customFormat="1" ht="12.75" customHeight="1" x14ac:dyDescent="0.2">
      <c r="A295" s="61" t="s">
        <v>267</v>
      </c>
      <c r="B295" s="61" t="s">
        <v>47</v>
      </c>
      <c r="C295" s="61" t="s">
        <v>208</v>
      </c>
      <c r="D295" s="61" t="s">
        <v>227</v>
      </c>
      <c r="E295" s="61" t="s">
        <v>6</v>
      </c>
      <c r="F295" s="62" t="s">
        <v>194</v>
      </c>
      <c r="G295" s="63"/>
      <c r="H295" s="29">
        <v>12</v>
      </c>
      <c r="I295" s="63"/>
      <c r="J295" s="29">
        <v>1440</v>
      </c>
      <c r="K295" s="63"/>
      <c r="L295" s="29">
        <v>1338</v>
      </c>
      <c r="M295" s="137" t="e">
        <f t="shared" si="16"/>
        <v>#DIV/0!</v>
      </c>
      <c r="N295" s="58">
        <f t="shared" si="17"/>
        <v>0.9291666666666667</v>
      </c>
      <c r="O295" s="63"/>
      <c r="P295" s="29">
        <v>24296</v>
      </c>
      <c r="Q295" s="63"/>
      <c r="R295" s="29">
        <v>17</v>
      </c>
      <c r="S295" s="50" t="e">
        <f t="shared" si="18"/>
        <v>#DIV/0!</v>
      </c>
      <c r="T295" s="50">
        <f t="shared" si="19"/>
        <v>6.99703654922621E-4</v>
      </c>
    </row>
    <row r="296" spans="1:20" s="26" customFormat="1" ht="12.75" customHeight="1" x14ac:dyDescent="0.2">
      <c r="A296" s="61" t="s">
        <v>229</v>
      </c>
      <c r="B296" s="61" t="s">
        <v>8</v>
      </c>
      <c r="C296" s="61" t="s">
        <v>194</v>
      </c>
      <c r="D296" s="61" t="s">
        <v>258</v>
      </c>
      <c r="E296" s="61" t="s">
        <v>38</v>
      </c>
      <c r="F296" s="62" t="s">
        <v>199</v>
      </c>
      <c r="G296" s="29">
        <v>7</v>
      </c>
      <c r="H296" s="29">
        <v>8</v>
      </c>
      <c r="I296" s="29">
        <v>900</v>
      </c>
      <c r="J296" s="29">
        <v>960</v>
      </c>
      <c r="K296" s="29">
        <v>450</v>
      </c>
      <c r="L296" s="29">
        <v>853</v>
      </c>
      <c r="M296" s="137">
        <f t="shared" si="16"/>
        <v>0.5</v>
      </c>
      <c r="N296" s="58">
        <f t="shared" si="17"/>
        <v>0.88854166666666667</v>
      </c>
      <c r="O296" s="29">
        <v>18556</v>
      </c>
      <c r="P296" s="29">
        <v>6406</v>
      </c>
      <c r="Q296" s="29">
        <v>209</v>
      </c>
      <c r="R296" s="29">
        <v>99</v>
      </c>
      <c r="S296" s="50">
        <f t="shared" si="18"/>
        <v>1.1263203276568226E-2</v>
      </c>
      <c r="T296" s="50">
        <f t="shared" si="19"/>
        <v>1.5454261629722136E-2</v>
      </c>
    </row>
    <row r="297" spans="1:20" s="26" customFormat="1" ht="12.75" customHeight="1" x14ac:dyDescent="0.2">
      <c r="A297" s="61" t="s">
        <v>229</v>
      </c>
      <c r="B297" s="61" t="s">
        <v>8</v>
      </c>
      <c r="C297" s="61" t="s">
        <v>194</v>
      </c>
      <c r="D297" s="61" t="s">
        <v>238</v>
      </c>
      <c r="E297" s="61" t="s">
        <v>17</v>
      </c>
      <c r="F297" s="62" t="s">
        <v>17</v>
      </c>
      <c r="G297" s="29">
        <v>297</v>
      </c>
      <c r="H297" s="29">
        <v>30</v>
      </c>
      <c r="I297" s="29">
        <v>38644</v>
      </c>
      <c r="J297" s="29">
        <v>3746</v>
      </c>
      <c r="K297" s="29">
        <v>32432</v>
      </c>
      <c r="L297" s="29">
        <v>3499</v>
      </c>
      <c r="M297" s="137">
        <f t="shared" si="16"/>
        <v>0.83925059517648282</v>
      </c>
      <c r="N297" s="58">
        <f t="shared" si="17"/>
        <v>0.93406300053390279</v>
      </c>
      <c r="O297" s="29">
        <v>1936139</v>
      </c>
      <c r="P297" s="29">
        <v>305484</v>
      </c>
      <c r="Q297" s="29">
        <v>72288</v>
      </c>
      <c r="R297" s="29">
        <v>7422</v>
      </c>
      <c r="S297" s="50">
        <f t="shared" si="18"/>
        <v>3.733616233132022E-2</v>
      </c>
      <c r="T297" s="50">
        <f t="shared" si="19"/>
        <v>2.4295871469536864E-2</v>
      </c>
    </row>
    <row r="298" spans="1:20" s="26" customFormat="1" ht="12.75" customHeight="1" x14ac:dyDescent="0.2">
      <c r="A298" s="61" t="s">
        <v>229</v>
      </c>
      <c r="B298" s="61" t="s">
        <v>8</v>
      </c>
      <c r="C298" s="61" t="s">
        <v>194</v>
      </c>
      <c r="D298" s="61" t="s">
        <v>223</v>
      </c>
      <c r="E298" s="61" t="s">
        <v>2</v>
      </c>
      <c r="F298" s="62" t="s">
        <v>199</v>
      </c>
      <c r="G298" s="29">
        <v>371</v>
      </c>
      <c r="H298" s="29">
        <v>37</v>
      </c>
      <c r="I298" s="29">
        <v>47504</v>
      </c>
      <c r="J298" s="29">
        <v>4688</v>
      </c>
      <c r="K298" s="29">
        <v>40406</v>
      </c>
      <c r="L298" s="29">
        <v>4518</v>
      </c>
      <c r="M298" s="137">
        <f t="shared" si="16"/>
        <v>0.85058100370495116</v>
      </c>
      <c r="N298" s="58">
        <f t="shared" si="17"/>
        <v>0.9637372013651877</v>
      </c>
      <c r="O298" s="29">
        <v>1118364</v>
      </c>
      <c r="P298" s="29">
        <v>103086</v>
      </c>
      <c r="Q298" s="29">
        <v>51</v>
      </c>
      <c r="R298" s="29">
        <v>0</v>
      </c>
      <c r="S298" s="50">
        <f t="shared" si="18"/>
        <v>4.5602326255136969E-5</v>
      </c>
      <c r="T298" s="50">
        <f t="shared" si="19"/>
        <v>0</v>
      </c>
    </row>
    <row r="299" spans="1:20" s="26" customFormat="1" ht="12.75" customHeight="1" x14ac:dyDescent="0.2">
      <c r="A299" s="61" t="s">
        <v>260</v>
      </c>
      <c r="B299" s="61" t="s">
        <v>40</v>
      </c>
      <c r="C299" s="61" t="s">
        <v>197</v>
      </c>
      <c r="D299" s="61" t="s">
        <v>224</v>
      </c>
      <c r="E299" s="61" t="s">
        <v>3</v>
      </c>
      <c r="F299" s="62" t="s">
        <v>194</v>
      </c>
      <c r="G299" s="29">
        <v>278</v>
      </c>
      <c r="H299" s="29">
        <v>31</v>
      </c>
      <c r="I299" s="29">
        <v>69500</v>
      </c>
      <c r="J299" s="29">
        <v>7750</v>
      </c>
      <c r="K299" s="29">
        <v>58774</v>
      </c>
      <c r="L299" s="29">
        <v>6619</v>
      </c>
      <c r="M299" s="137">
        <f t="shared" si="16"/>
        <v>0.84566906474820147</v>
      </c>
      <c r="N299" s="58">
        <f t="shared" si="17"/>
        <v>0.85406451612903223</v>
      </c>
      <c r="O299" s="29">
        <v>3377303</v>
      </c>
      <c r="P299" s="29">
        <v>360754</v>
      </c>
      <c r="Q299" s="29">
        <v>1894557</v>
      </c>
      <c r="R299" s="29">
        <v>129417</v>
      </c>
      <c r="S299" s="50">
        <f t="shared" si="18"/>
        <v>0.56096743466606347</v>
      </c>
      <c r="T299" s="50">
        <f t="shared" si="19"/>
        <v>0.35874030502780285</v>
      </c>
    </row>
    <row r="300" spans="1:20" s="26" customFormat="1" ht="12.75" customHeight="1" x14ac:dyDescent="0.2">
      <c r="A300" s="61" t="s">
        <v>310</v>
      </c>
      <c r="B300" s="61" t="s">
        <v>38</v>
      </c>
      <c r="C300" s="61" t="s">
        <v>199</v>
      </c>
      <c r="D300" s="61" t="s">
        <v>224</v>
      </c>
      <c r="E300" s="61" t="s">
        <v>3</v>
      </c>
      <c r="F300" s="62" t="s">
        <v>194</v>
      </c>
      <c r="G300" s="29">
        <v>364</v>
      </c>
      <c r="H300" s="29">
        <v>31</v>
      </c>
      <c r="I300" s="29">
        <v>47944</v>
      </c>
      <c r="J300" s="29">
        <v>5176</v>
      </c>
      <c r="K300" s="29">
        <v>39002</v>
      </c>
      <c r="L300" s="29">
        <v>4306</v>
      </c>
      <c r="M300" s="137">
        <f t="shared" si="16"/>
        <v>0.81349073919572834</v>
      </c>
      <c r="N300" s="58">
        <f t="shared" si="17"/>
        <v>0.83191653786707886</v>
      </c>
      <c r="O300" s="29">
        <v>1884000</v>
      </c>
      <c r="P300" s="29">
        <v>167000</v>
      </c>
      <c r="Q300" s="29">
        <v>21674</v>
      </c>
      <c r="R300" s="29">
        <v>449</v>
      </c>
      <c r="S300" s="50">
        <f t="shared" si="18"/>
        <v>1.1504246284501061E-2</v>
      </c>
      <c r="T300" s="50">
        <f t="shared" si="19"/>
        <v>2.6886227544910182E-3</v>
      </c>
    </row>
    <row r="301" spans="1:20" s="26" customFormat="1" ht="12.75" customHeight="1" x14ac:dyDescent="0.2">
      <c r="A301" s="61" t="s">
        <v>265</v>
      </c>
      <c r="B301" s="61" t="s">
        <v>45</v>
      </c>
      <c r="C301" s="61" t="s">
        <v>201</v>
      </c>
      <c r="D301" s="61" t="s">
        <v>224</v>
      </c>
      <c r="E301" s="61" t="s">
        <v>3</v>
      </c>
      <c r="F301" s="62" t="s">
        <v>194</v>
      </c>
      <c r="G301" s="29">
        <v>29</v>
      </c>
      <c r="H301" s="63"/>
      <c r="I301" s="29">
        <v>4461</v>
      </c>
      <c r="J301" s="63"/>
      <c r="K301" s="29">
        <v>4255</v>
      </c>
      <c r="L301" s="63"/>
      <c r="M301" s="137">
        <f t="shared" si="16"/>
        <v>0.9538220130015691</v>
      </c>
      <c r="N301" s="58" t="e">
        <f t="shared" si="17"/>
        <v>#DIV/0!</v>
      </c>
      <c r="O301" s="29">
        <v>67361</v>
      </c>
      <c r="P301" s="63"/>
      <c r="Q301" s="29">
        <v>6524</v>
      </c>
      <c r="R301" s="63"/>
      <c r="S301" s="50">
        <f t="shared" si="18"/>
        <v>9.6851293775329944E-2</v>
      </c>
      <c r="T301" s="50" t="e">
        <f t="shared" si="19"/>
        <v>#DIV/0!</v>
      </c>
    </row>
    <row r="302" spans="1:20" s="26" customFormat="1" ht="12.75" customHeight="1" x14ac:dyDescent="0.2">
      <c r="A302" s="61" t="s">
        <v>468</v>
      </c>
      <c r="B302" s="61" t="s">
        <v>469</v>
      </c>
      <c r="C302" s="61" t="s">
        <v>205</v>
      </c>
      <c r="D302" s="61" t="s">
        <v>224</v>
      </c>
      <c r="E302" s="61" t="s">
        <v>3</v>
      </c>
      <c r="F302" s="62" t="s">
        <v>194</v>
      </c>
      <c r="G302" s="29">
        <v>1</v>
      </c>
      <c r="H302" s="63"/>
      <c r="I302" s="29">
        <v>186</v>
      </c>
      <c r="J302" s="63"/>
      <c r="K302" s="29">
        <v>16</v>
      </c>
      <c r="L302" s="63"/>
      <c r="M302" s="137">
        <f t="shared" si="16"/>
        <v>8.6021505376344093E-2</v>
      </c>
      <c r="N302" s="58" t="e">
        <f t="shared" si="17"/>
        <v>#DIV/0!</v>
      </c>
      <c r="O302" s="29">
        <v>7700</v>
      </c>
      <c r="P302" s="63"/>
      <c r="Q302" s="29">
        <v>0</v>
      </c>
      <c r="R302" s="63"/>
      <c r="S302" s="50">
        <f t="shared" si="18"/>
        <v>0</v>
      </c>
      <c r="T302" s="50" t="e">
        <f t="shared" si="19"/>
        <v>#DIV/0!</v>
      </c>
    </row>
    <row r="303" spans="1:20" s="26" customFormat="1" ht="12.75" customHeight="1" x14ac:dyDescent="0.2">
      <c r="A303" s="61" t="s">
        <v>320</v>
      </c>
      <c r="B303" s="61" t="s">
        <v>86</v>
      </c>
      <c r="C303" s="61" t="s">
        <v>215</v>
      </c>
      <c r="D303" s="61" t="s">
        <v>224</v>
      </c>
      <c r="E303" s="61" t="s">
        <v>3</v>
      </c>
      <c r="F303" s="62" t="s">
        <v>194</v>
      </c>
      <c r="G303" s="29">
        <v>359</v>
      </c>
      <c r="H303" s="29">
        <v>31</v>
      </c>
      <c r="I303" s="29">
        <v>115296</v>
      </c>
      <c r="J303" s="29">
        <v>10819</v>
      </c>
      <c r="K303" s="29">
        <v>96969</v>
      </c>
      <c r="L303" s="29">
        <v>9854</v>
      </c>
      <c r="M303" s="137">
        <f t="shared" si="16"/>
        <v>0.84104392173189013</v>
      </c>
      <c r="N303" s="58">
        <f t="shared" si="17"/>
        <v>0.91080506516313897</v>
      </c>
      <c r="O303" s="29">
        <v>7360000</v>
      </c>
      <c r="P303" s="29">
        <v>930000</v>
      </c>
      <c r="Q303" s="29">
        <v>3156901</v>
      </c>
      <c r="R303" s="29">
        <v>227879</v>
      </c>
      <c r="S303" s="50">
        <f t="shared" si="18"/>
        <v>0.42892676630434784</v>
      </c>
      <c r="T303" s="50">
        <f t="shared" si="19"/>
        <v>0.24503118279569894</v>
      </c>
    </row>
    <row r="304" spans="1:20" s="26" customFormat="1" ht="12.75" customHeight="1" x14ac:dyDescent="0.2">
      <c r="A304" s="61" t="s">
        <v>316</v>
      </c>
      <c r="B304" s="61" t="s">
        <v>97</v>
      </c>
      <c r="C304" s="61" t="s">
        <v>201</v>
      </c>
      <c r="D304" s="61" t="s">
        <v>224</v>
      </c>
      <c r="E304" s="61" t="s">
        <v>3</v>
      </c>
      <c r="F304" s="62" t="s">
        <v>194</v>
      </c>
      <c r="G304" s="29">
        <v>24</v>
      </c>
      <c r="H304" s="63"/>
      <c r="I304" s="29">
        <v>0</v>
      </c>
      <c r="J304" s="63"/>
      <c r="K304" s="29">
        <v>0</v>
      </c>
      <c r="L304" s="63"/>
      <c r="M304" s="137" t="e">
        <f t="shared" si="16"/>
        <v>#DIV/0!</v>
      </c>
      <c r="N304" s="58" t="e">
        <f t="shared" si="17"/>
        <v>#DIV/0!</v>
      </c>
      <c r="O304" s="29">
        <v>1353600</v>
      </c>
      <c r="P304" s="63"/>
      <c r="Q304" s="29">
        <v>380081</v>
      </c>
      <c r="R304" s="63"/>
      <c r="S304" s="50">
        <f t="shared" si="18"/>
        <v>0.28079270094562647</v>
      </c>
      <c r="T304" s="50" t="e">
        <f t="shared" si="19"/>
        <v>#DIV/0!</v>
      </c>
    </row>
    <row r="305" spans="1:20" s="26" customFormat="1" ht="12.75" customHeight="1" x14ac:dyDescent="0.2">
      <c r="A305" s="61" t="s">
        <v>269</v>
      </c>
      <c r="B305" s="61" t="s">
        <v>49</v>
      </c>
      <c r="C305" s="61" t="s">
        <v>217</v>
      </c>
      <c r="D305" s="61" t="s">
        <v>228</v>
      </c>
      <c r="E305" s="61" t="s">
        <v>7</v>
      </c>
      <c r="F305" s="62" t="s">
        <v>194</v>
      </c>
      <c r="G305" s="29">
        <v>2</v>
      </c>
      <c r="H305" s="63"/>
      <c r="I305" s="29">
        <v>0</v>
      </c>
      <c r="J305" s="63"/>
      <c r="K305" s="29">
        <v>0</v>
      </c>
      <c r="L305" s="63"/>
      <c r="M305" s="137" t="e">
        <f t="shared" si="16"/>
        <v>#DIV/0!</v>
      </c>
      <c r="N305" s="58" t="e">
        <f t="shared" si="17"/>
        <v>#DIV/0!</v>
      </c>
      <c r="O305" s="29">
        <v>113398</v>
      </c>
      <c r="P305" s="63"/>
      <c r="Q305" s="29">
        <v>25255</v>
      </c>
      <c r="R305" s="63"/>
      <c r="S305" s="50">
        <f t="shared" si="18"/>
        <v>0.22271115892696519</v>
      </c>
      <c r="T305" s="50" t="e">
        <f t="shared" si="19"/>
        <v>#DIV/0!</v>
      </c>
    </row>
    <row r="306" spans="1:20" s="26" customFormat="1" ht="12.75" customHeight="1" x14ac:dyDescent="0.2">
      <c r="A306" s="61" t="s">
        <v>269</v>
      </c>
      <c r="B306" s="61" t="s">
        <v>49</v>
      </c>
      <c r="C306" s="61" t="s">
        <v>217</v>
      </c>
      <c r="D306" s="61" t="s">
        <v>224</v>
      </c>
      <c r="E306" s="61" t="s">
        <v>3</v>
      </c>
      <c r="F306" s="62" t="s">
        <v>194</v>
      </c>
      <c r="G306" s="29">
        <v>473</v>
      </c>
      <c r="H306" s="29">
        <v>31</v>
      </c>
      <c r="I306" s="29">
        <v>42942</v>
      </c>
      <c r="J306" s="29">
        <v>5160</v>
      </c>
      <c r="K306" s="29">
        <v>36419</v>
      </c>
      <c r="L306" s="29">
        <v>3205</v>
      </c>
      <c r="M306" s="137">
        <f t="shared" si="16"/>
        <v>0.84809743374784596</v>
      </c>
      <c r="N306" s="58">
        <f t="shared" si="17"/>
        <v>0.62112403100775193</v>
      </c>
      <c r="O306" s="29">
        <v>11244789</v>
      </c>
      <c r="P306" s="29">
        <v>100741</v>
      </c>
      <c r="Q306" s="29">
        <v>2273135</v>
      </c>
      <c r="R306" s="29">
        <v>12</v>
      </c>
      <c r="S306" s="50">
        <f t="shared" si="18"/>
        <v>0.20215008036166796</v>
      </c>
      <c r="T306" s="50">
        <f t="shared" si="19"/>
        <v>1.1911734050684428E-4</v>
      </c>
    </row>
    <row r="307" spans="1:20" s="26" customFormat="1" ht="12.75" customHeight="1" x14ac:dyDescent="0.2">
      <c r="A307" s="61" t="s">
        <v>338</v>
      </c>
      <c r="B307" s="61" t="s">
        <v>118</v>
      </c>
      <c r="C307" s="61" t="s">
        <v>201</v>
      </c>
      <c r="D307" s="61" t="s">
        <v>224</v>
      </c>
      <c r="E307" s="61" t="s">
        <v>3</v>
      </c>
      <c r="F307" s="62" t="s">
        <v>194</v>
      </c>
      <c r="G307" s="29">
        <v>1</v>
      </c>
      <c r="H307" s="63"/>
      <c r="I307" s="29">
        <v>156</v>
      </c>
      <c r="J307" s="63"/>
      <c r="K307" s="29">
        <v>95</v>
      </c>
      <c r="L307" s="63"/>
      <c r="M307" s="137">
        <f t="shared" si="16"/>
        <v>0.60897435897435892</v>
      </c>
      <c r="N307" s="58" t="e">
        <f t="shared" si="17"/>
        <v>#DIV/0!</v>
      </c>
      <c r="O307" s="29">
        <v>16900</v>
      </c>
      <c r="P307" s="63"/>
      <c r="Q307" s="29">
        <v>332</v>
      </c>
      <c r="R307" s="63"/>
      <c r="S307" s="50">
        <f t="shared" si="18"/>
        <v>1.9644970414201185E-2</v>
      </c>
      <c r="T307" s="50" t="e">
        <f t="shared" si="19"/>
        <v>#DIV/0!</v>
      </c>
    </row>
    <row r="308" spans="1:20" s="26" customFormat="1" ht="12.75" customHeight="1" x14ac:dyDescent="0.2">
      <c r="A308" s="61" t="s">
        <v>308</v>
      </c>
      <c r="B308" s="61" t="s">
        <v>90</v>
      </c>
      <c r="C308" s="61" t="s">
        <v>209</v>
      </c>
      <c r="D308" s="61" t="s">
        <v>227</v>
      </c>
      <c r="E308" s="61" t="s">
        <v>6</v>
      </c>
      <c r="F308" s="62" t="s">
        <v>194</v>
      </c>
      <c r="G308" s="29">
        <v>32</v>
      </c>
      <c r="H308" s="29">
        <v>8</v>
      </c>
      <c r="I308" s="29">
        <v>6368</v>
      </c>
      <c r="J308" s="29">
        <v>1592</v>
      </c>
      <c r="K308" s="29">
        <v>4574</v>
      </c>
      <c r="L308" s="29">
        <v>1430</v>
      </c>
      <c r="M308" s="137">
        <f t="shared" si="16"/>
        <v>0.71827889447236182</v>
      </c>
      <c r="N308" s="58">
        <f t="shared" si="17"/>
        <v>0.89824120603015079</v>
      </c>
      <c r="O308" s="29">
        <v>51200</v>
      </c>
      <c r="P308" s="29">
        <v>12800</v>
      </c>
      <c r="Q308" s="29">
        <v>0</v>
      </c>
      <c r="R308" s="29">
        <v>0</v>
      </c>
      <c r="S308" s="50">
        <f t="shared" si="18"/>
        <v>0</v>
      </c>
      <c r="T308" s="50">
        <f t="shared" si="19"/>
        <v>0</v>
      </c>
    </row>
    <row r="309" spans="1:20" s="26" customFormat="1" ht="12.75" customHeight="1" x14ac:dyDescent="0.2">
      <c r="A309" s="61" t="s">
        <v>321</v>
      </c>
      <c r="B309" s="61" t="s">
        <v>102</v>
      </c>
      <c r="C309" s="61" t="s">
        <v>206</v>
      </c>
      <c r="D309" s="61" t="s">
        <v>224</v>
      </c>
      <c r="E309" s="61" t="s">
        <v>3</v>
      </c>
      <c r="F309" s="62" t="s">
        <v>194</v>
      </c>
      <c r="G309" s="29">
        <v>10</v>
      </c>
      <c r="H309" s="63"/>
      <c r="I309" s="29">
        <v>0</v>
      </c>
      <c r="J309" s="63"/>
      <c r="K309" s="29">
        <v>0</v>
      </c>
      <c r="L309" s="63"/>
      <c r="M309" s="137" t="e">
        <f t="shared" si="16"/>
        <v>#DIV/0!</v>
      </c>
      <c r="N309" s="58" t="e">
        <f t="shared" si="17"/>
        <v>#DIV/0!</v>
      </c>
      <c r="O309" s="29">
        <v>203989</v>
      </c>
      <c r="P309" s="63"/>
      <c r="Q309" s="29">
        <v>190488</v>
      </c>
      <c r="R309" s="63"/>
      <c r="S309" s="50">
        <f t="shared" si="18"/>
        <v>0.9338150586551236</v>
      </c>
      <c r="T309" s="50" t="e">
        <f t="shared" si="19"/>
        <v>#DIV/0!</v>
      </c>
    </row>
    <row r="310" spans="1:20" s="26" customFormat="1" ht="12.75" customHeight="1" x14ac:dyDescent="0.2">
      <c r="A310" s="61" t="s">
        <v>325</v>
      </c>
      <c r="B310" s="61" t="s">
        <v>106</v>
      </c>
      <c r="C310" s="61" t="s">
        <v>202</v>
      </c>
      <c r="D310" s="61" t="s">
        <v>228</v>
      </c>
      <c r="E310" s="61" t="s">
        <v>7</v>
      </c>
      <c r="F310" s="62" t="s">
        <v>194</v>
      </c>
      <c r="G310" s="29">
        <v>1</v>
      </c>
      <c r="H310" s="63"/>
      <c r="I310" s="29">
        <v>34</v>
      </c>
      <c r="J310" s="63"/>
      <c r="K310" s="29">
        <v>16</v>
      </c>
      <c r="L310" s="63"/>
      <c r="M310" s="137">
        <f t="shared" si="16"/>
        <v>0.47058823529411764</v>
      </c>
      <c r="N310" s="138" t="e">
        <f t="shared" si="17"/>
        <v>#DIV/0!</v>
      </c>
      <c r="O310" s="29">
        <v>0</v>
      </c>
      <c r="P310" s="63"/>
      <c r="Q310" s="29">
        <v>0</v>
      </c>
      <c r="R310" s="63"/>
      <c r="S310" s="50" t="e">
        <f t="shared" si="18"/>
        <v>#DIV/0!</v>
      </c>
      <c r="T310" s="50" t="e">
        <f t="shared" si="19"/>
        <v>#DIV/0!</v>
      </c>
    </row>
    <row r="311" spans="1:20" ht="12.75" customHeight="1" x14ac:dyDescent="0.2">
      <c r="A311" s="94" t="s">
        <v>189</v>
      </c>
      <c r="B311" s="94"/>
      <c r="C311" s="94"/>
      <c r="D311" s="94"/>
      <c r="E311" s="94"/>
      <c r="F311" s="94"/>
      <c r="G311" s="60">
        <f>SUM(G9:G310)</f>
        <v>134008</v>
      </c>
      <c r="H311" s="60">
        <f>SUM(H9:H310)</f>
        <v>12704</v>
      </c>
      <c r="I311" s="60">
        <f>SUM(I9:I310)</f>
        <v>20758618</v>
      </c>
      <c r="J311" s="60">
        <f>SUM(J9:J310)</f>
        <v>2030172</v>
      </c>
      <c r="K311" s="60">
        <f>SUM(K9:K310)</f>
        <v>16589159</v>
      </c>
      <c r="L311" s="60">
        <f>SUM(L9:L310)</f>
        <v>1632561</v>
      </c>
      <c r="M311" s="57">
        <f>K311/I311</f>
        <v>0.79914563676637818</v>
      </c>
      <c r="N311" s="138">
        <f t="shared" si="17"/>
        <v>0.80414910657816185</v>
      </c>
      <c r="O311" s="139">
        <f>SUM(O9:O310)</f>
        <v>1619768635.5</v>
      </c>
      <c r="P311" s="139">
        <f>SUM(P9:P310)</f>
        <v>152743137</v>
      </c>
      <c r="Q311" s="139">
        <f>SUM(Q9:Q310)</f>
        <v>671852521</v>
      </c>
      <c r="R311" s="140">
        <f>SUM(R9:R310)</f>
        <v>57353918</v>
      </c>
      <c r="S311" s="67">
        <f>Q311/O311</f>
        <v>0.41478301670695611</v>
      </c>
      <c r="T311" s="67">
        <f>R311/P311</f>
        <v>0.37549260232883652</v>
      </c>
    </row>
    <row r="312" spans="1:20" ht="12.75" customHeight="1" x14ac:dyDescent="0.2"/>
    <row r="313" spans="1:20" ht="12.75" customHeight="1" x14ac:dyDescent="0.2"/>
    <row r="314" spans="1:20" ht="12.75" customHeight="1" x14ac:dyDescent="0.2"/>
    <row r="315" spans="1:20" ht="12.75" customHeight="1" x14ac:dyDescent="0.2"/>
    <row r="316" spans="1:20" ht="12.75" customHeight="1" x14ac:dyDescent="0.2"/>
    <row r="317" spans="1:20" ht="12.75" customHeight="1" x14ac:dyDescent="0.2"/>
    <row r="318" spans="1:20" ht="12.75" customHeight="1" x14ac:dyDescent="0.2"/>
    <row r="319" spans="1:20" ht="12.75" customHeight="1" x14ac:dyDescent="0.2"/>
    <row r="320" spans="1: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sheetData>
  <mergeCells count="15">
    <mergeCell ref="S6:T7"/>
    <mergeCell ref="A1:H1"/>
    <mergeCell ref="A2:H2"/>
    <mergeCell ref="A3:J3"/>
    <mergeCell ref="A4:K4"/>
    <mergeCell ref="G6:H7"/>
    <mergeCell ref="I6:J7"/>
    <mergeCell ref="K6:L7"/>
    <mergeCell ref="A311:F311"/>
    <mergeCell ref="A7:C7"/>
    <mergeCell ref="D7:F7"/>
    <mergeCell ref="A6:F6"/>
    <mergeCell ref="M6:N7"/>
    <mergeCell ref="O6:P7"/>
    <mergeCell ref="Q6:R7"/>
  </mergeCells>
  <phoneticPr fontId="21"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ema xmlns="ae949776-4767-4226-814a-711baaeeb010">Oferta y Demanda</Tema>
    <Vigencia xmlns="ae949776-4767-4226-814a-711baaeeb010">2023</Vigencia>
    <Dependencia xmlns="ae949776-4767-4226-814a-711baaeeb010">Transporte Aéreo</Dependencia>
    <Formato xmlns="ae949776-4767-4226-814a-711baaeeb010">/Style%20Library/Images/xls.svg</Formato>
    <Orden xmlns="ae949776-4767-4226-814a-711baaeeb01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DD157D52FA0264E9A7F0BE2EF8C27FD" ma:contentTypeVersion="6" ma:contentTypeDescription="Crear nuevo documento." ma:contentTypeScope="" ma:versionID="94d8490dd145baff132b2323e5f62fd9">
  <xsd:schema xmlns:xsd="http://www.w3.org/2001/XMLSchema" xmlns:xs="http://www.w3.org/2001/XMLSchema" xmlns:p="http://schemas.microsoft.com/office/2006/metadata/properties" xmlns:ns2="ae949776-4767-4226-814a-711baaeeb010" targetNamespace="http://schemas.microsoft.com/office/2006/metadata/properties" ma:root="true" ma:fieldsID="853f7ae09a43cb277dfaa9128c538933" ns2:_="">
    <xsd:import namespace="ae949776-4767-4226-814a-711baaeeb010"/>
    <xsd:element name="properties">
      <xsd:complexType>
        <xsd:sequence>
          <xsd:element name="documentManagement">
            <xsd:complexType>
              <xsd:all>
                <xsd:element ref="ns2:Dependencia" minOccurs="0"/>
                <xsd:element ref="ns2:Tema" minOccurs="0"/>
                <xsd:element ref="ns2:Vigencia" minOccurs="0"/>
                <xsd:element ref="ns2:Formato" minOccurs="0"/>
                <xsd:element ref="ns2:Ord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949776-4767-4226-814a-711baaeeb010" elementFormDefault="qualified">
    <xsd:import namespace="http://schemas.microsoft.com/office/2006/documentManagement/types"/>
    <xsd:import namespace="http://schemas.microsoft.com/office/infopath/2007/PartnerControls"/>
    <xsd:element name="Dependencia" ma:index="8" nillable="true" ma:displayName="Dependencia" ma:internalName="Dependencia">
      <xsd:simpleType>
        <xsd:restriction base="dms:Text">
          <xsd:maxLength value="255"/>
        </xsd:restriction>
      </xsd:simpleType>
    </xsd:element>
    <xsd:element name="Tema" ma:index="9" nillable="true" ma:displayName="Tema" ma:default="Centros de Instrucción" ma:format="Dropdown" ma:internalName="Tema">
      <xsd:simpleType>
        <xsd:restriction base="dms:Choice">
          <xsd:enumeration value="Centros de Instrucción"/>
          <xsd:enumeration value="Oferta y Demanda"/>
          <xsd:enumeration value="Origen - Destino"/>
          <xsd:enumeration value="Pasajeros kilómetros y toneladas"/>
          <xsd:enumeration value="Tráfico de Aeropuertos"/>
        </xsd:restriction>
      </xsd:simpleType>
    </xsd:element>
    <xsd:element name="Vigencia" ma:index="10" nillable="true" ma:displayName="Vigencia" ma:internalName="Vigencia">
      <xsd:simpleType>
        <xsd:restriction base="dms:Text">
          <xsd:maxLength value="255"/>
        </xsd:restriction>
      </xsd:simpleType>
    </xsd:element>
    <xsd:element name="Formato" ma:index="11" nillable="true" ma:displayName="Formato" ma:default="/Style%20Library/Images/xls.svg" ma:format="Dropdown" ma:internalName="Formato">
      <xsd:simpleType>
        <xsd:restriction base="dms:Choice">
          <xsd:enumeration value="/Style%20Library/Images/pdf.svg"/>
          <xsd:enumeration value="/Style%20Library/Images/doc.svg"/>
          <xsd:enumeration value="/Style%20Library/Images/xls.svg"/>
          <xsd:enumeration value="/Style%20Library/Images/ppt.svg"/>
          <xsd:enumeration value="/Style%20Library/Images/jpg.svg"/>
        </xsd:restriction>
      </xsd:simpleType>
    </xsd:element>
    <xsd:element name="Orden" ma:index="12" nillable="true" ma:displayName="Orden" ma:internalName="Orden">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9EB15D-C971-42E7-9359-8C63A38ECB78}">
  <ds:schemaRefs>
    <ds:schemaRef ds:uri="http://schemas.microsoft.com/sharepoint/v3/contenttype/forms"/>
  </ds:schemaRefs>
</ds:datastoreItem>
</file>

<file path=customXml/itemProps2.xml><?xml version="1.0" encoding="utf-8"?>
<ds:datastoreItem xmlns:ds="http://schemas.openxmlformats.org/officeDocument/2006/customXml" ds:itemID="{3E85E18C-48D0-429D-9D81-3AD4A7002150}">
  <ds:schemaRefs>
    <ds:schemaRef ds:uri="http://schemas.microsoft.com/office/2006/metadata/properties"/>
    <ds:schemaRef ds:uri="http://schemas.microsoft.com/office/infopath/2007/PartnerControls"/>
    <ds:schemaRef ds:uri="ae949776-4767-4226-814a-711baaeeb010"/>
  </ds:schemaRefs>
</ds:datastoreItem>
</file>

<file path=customXml/itemProps3.xml><?xml version="1.0" encoding="utf-8"?>
<ds:datastoreItem xmlns:ds="http://schemas.openxmlformats.org/officeDocument/2006/customXml" ds:itemID="{69A6B66B-FF33-4584-B300-676E9B99BF1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BOLETÍN</vt:lpstr>
      <vt:lpstr>CONTENIDO</vt:lpstr>
      <vt:lpstr>ALCANCE</vt:lpstr>
      <vt:lpstr>CONCEPTOS</vt:lpstr>
      <vt:lpstr>CUADRO 1</vt:lpstr>
      <vt:lpstr>CUADRO 2</vt:lpstr>
      <vt:lpstr>CUADRO 3</vt:lpstr>
      <vt:lpstr>CUADRO 4</vt:lpstr>
      <vt:lpstr>CUADRO 5</vt:lpstr>
      <vt:lpstr>CUADRO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Estadísticas de Oferta y Demanda - Transporte Pasajeros Enero 2023</dc:title>
  <dc:creator>angela masmela</dc:creator>
  <cp:lastModifiedBy>Estefania Diaz Cobos</cp:lastModifiedBy>
  <dcterms:created xsi:type="dcterms:W3CDTF">2022-03-22T16:18:30Z</dcterms:created>
  <dcterms:modified xsi:type="dcterms:W3CDTF">2023-02-24T23:35:55Z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0x010100BDD157D52FA0264E9A7F0BE2EF8C27FD</vt:lpwstr>
  </property>
</Properties>
</file>