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a\Desktop\"/>
    </mc:Choice>
  </mc:AlternateContent>
  <bookViews>
    <workbookView xWindow="0" yWindow="0" windowWidth="20490" windowHeight="7650"/>
  </bookViews>
  <sheets>
    <sheet name="Ventas" sheetId="1" r:id="rId1"/>
    <sheet name="Practica" sheetId="2" r:id="rId2"/>
  </sheets>
  <calcPr calcId="162913"/>
</workbook>
</file>

<file path=xl/calcChain.xml><?xml version="1.0" encoding="utf-8"?>
<calcChain xmlns="http://schemas.openxmlformats.org/spreadsheetml/2006/main">
  <c r="CP4" i="1" l="1"/>
  <c r="CP5" i="1"/>
  <c r="CP6" i="1"/>
  <c r="CP7" i="1"/>
  <c r="CP8" i="1"/>
  <c r="CP9" i="1"/>
  <c r="CP10" i="1"/>
  <c r="CP11" i="1"/>
  <c r="CP12" i="1"/>
  <c r="CP13" i="1"/>
  <c r="CP3" i="1"/>
  <c r="CQ3" i="1" l="1"/>
  <c r="CJ7" i="1"/>
  <c r="CN3" i="1" s="1"/>
  <c r="CO3" i="1" s="1"/>
  <c r="CJ4" i="1"/>
  <c r="CJ6" i="1" s="1"/>
  <c r="CJ3" i="1"/>
  <c r="CJ5" i="1" s="1"/>
  <c r="CN4" i="1" l="1"/>
  <c r="CO4" i="1" l="1"/>
  <c r="CN5" i="1" s="1"/>
  <c r="CQ4" i="1"/>
  <c r="CO5" i="1" l="1"/>
  <c r="CQ5" i="1"/>
  <c r="CN6" i="1" l="1"/>
  <c r="CO6" i="1" l="1"/>
  <c r="CQ6" i="1"/>
  <c r="CN7" i="1" l="1"/>
  <c r="CO7" i="1" l="1"/>
  <c r="CQ7" i="1" s="1"/>
  <c r="CN8" i="1" l="1"/>
  <c r="CO8" i="1" l="1"/>
  <c r="CQ8" i="1"/>
  <c r="CN9" i="1" l="1"/>
  <c r="CO9" i="1" l="1"/>
  <c r="CQ9" i="1"/>
  <c r="CN10" i="1" l="1"/>
  <c r="CO10" i="1" l="1"/>
  <c r="CN11" i="1" s="1"/>
  <c r="CQ10" i="1"/>
  <c r="CO11" i="1" l="1"/>
  <c r="CN12" i="1" s="1"/>
  <c r="CQ11" i="1"/>
  <c r="CO12" i="1" l="1"/>
  <c r="CN13" i="1" s="1"/>
  <c r="CQ12" i="1"/>
  <c r="CO13" i="1" l="1"/>
  <c r="CR3" i="1" s="1" a="1"/>
  <c r="CQ13" i="1"/>
  <c r="CR8" i="1" l="1"/>
  <c r="CR9" i="1"/>
  <c r="CR3" i="1"/>
  <c r="CR10" i="1"/>
  <c r="CT10" i="1" s="1"/>
  <c r="CR4" i="1"/>
  <c r="CR12" i="1"/>
  <c r="CR13" i="1"/>
  <c r="CR7" i="1"/>
  <c r="CT7" i="1" s="1"/>
  <c r="CR11" i="1"/>
  <c r="CR5" i="1"/>
  <c r="CR6" i="1"/>
  <c r="CT6" i="1" s="1"/>
  <c r="CT13" i="1" l="1"/>
  <c r="CS3" i="1"/>
  <c r="CS4" i="1" s="1"/>
  <c r="CS5" i="1" s="1"/>
  <c r="CS6" i="1" s="1"/>
  <c r="CS7" i="1" s="1"/>
  <c r="CS8" i="1" s="1"/>
  <c r="CS9" i="1" s="1"/>
  <c r="CS10" i="1" s="1"/>
  <c r="CS11" i="1" s="1"/>
  <c r="CS12" i="1" s="1"/>
  <c r="CS13" i="1" s="1"/>
  <c r="CT3" i="1"/>
  <c r="CU3" i="1" s="1"/>
  <c r="CT5" i="1"/>
  <c r="CT12" i="1"/>
  <c r="CT9" i="1"/>
  <c r="CT11" i="1"/>
  <c r="CT4" i="1"/>
  <c r="CT8" i="1"/>
  <c r="CU4" i="1" l="1"/>
  <c r="CU5" i="1" s="1"/>
  <c r="CU6" i="1" s="1"/>
  <c r="CU7" i="1" s="1"/>
  <c r="CU8" i="1" s="1"/>
  <c r="CU9" i="1" s="1"/>
  <c r="CU10" i="1" s="1"/>
  <c r="CU11" i="1" s="1"/>
  <c r="CU12" i="1" s="1"/>
  <c r="CU13" i="1" s="1"/>
</calcChain>
</file>

<file path=xl/sharedStrings.xml><?xml version="1.0" encoding="utf-8"?>
<sst xmlns="http://schemas.openxmlformats.org/spreadsheetml/2006/main" count="63241" uniqueCount="287">
  <si>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</si>
  <si>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</si>
  <si>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</si>
  <si>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</si>
  <si>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</si>
  <si>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</si>
  <si>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</si>
  <si>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</si>
  <si>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</si>
  <si>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</si>
  <si>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</si>
  <si>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</si>
  <si>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</si>
  <si>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</si>
  <si>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</si>
  <si>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</si>
  <si>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</si>
  <si>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</si>
  <si>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</si>
  <si>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</si>
  <si>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</si>
  <si>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</si>
  <si>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</si>
  <si>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</si>
  <si>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</si>
  <si>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</si>
  <si>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</si>
  <si>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</si>
  <si>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</si>
  <si>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</si>
  <si>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</si>
  <si>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</si>
  <si>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</si>
  <si>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</si>
  <si>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</si>
  <si>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</si>
  <si>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</si>
  <si>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</si>
  <si>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</si>
  <si>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</si>
  <si>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</si>
  <si>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</si>
  <si>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</si>
  <si>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</si>
  <si>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</si>
  <si>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</si>
  <si>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</si>
  <si>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</si>
  <si>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</si>
  <si>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</si>
  <si>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</si>
  <si>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</si>
  <si>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</si>
  <si>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</si>
  <si>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</si>
  <si>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</si>
  <si>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</si>
  <si>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</si>
  <si>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</si>
  <si>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</si>
  <si>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</si>
  <si>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</si>
  <si>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</si>
  <si>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</si>
  <si>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</si>
  <si>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</si>
  <si>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</si>
  <si>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</si>
  <si>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</si>
  <si>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</si>
  <si>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</si>
  <si>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</si>
  <si>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</si>
  <si>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</si>
  <si>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</si>
  <si>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</si>
  <si>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</si>
  <si>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</si>
  <si>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</si>
  <si>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</si>
  <si>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</si>
  <si>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</si>
  <si>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</si>
  <si>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</si>
  <si>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</si>
  <si>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</si>
  <si>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</si>
  <si>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</si>
  <si>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</si>
  <si>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</si>
  <si>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</si>
  <si>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</si>
  <si>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</si>
  <si>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</si>
  <si>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</si>
  <si>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</si>
  <si>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</si>
  <si>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</si>
  <si>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</si>
  <si>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</si>
  <si>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</si>
  <si>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</si>
  <si>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</si>
  <si>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</si>
  <si>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</si>
  <si>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</si>
  <si>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</si>
  <si>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</si>
  <si>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</si>
  <si>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</si>
  <si>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</si>
  <si>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</si>
  <si>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</si>
  <si>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</si>
  <si>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</si>
  <si>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</si>
  <si>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</si>
  <si>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</si>
  <si>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</si>
  <si>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</si>
  <si>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</si>
  <si>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</si>
  <si>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</si>
  <si>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</si>
  <si>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</si>
  <si>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</si>
  <si>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</si>
  <si>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</si>
  <si>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</si>
  <si>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</si>
  <si>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</si>
  <si>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</si>
  <si>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</si>
  <si>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</si>
  <si>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</si>
  <si>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</si>
  <si>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</si>
  <si>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</si>
  <si>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</si>
  <si>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</si>
  <si>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</si>
  <si>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</si>
  <si>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</si>
  <si>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</si>
  <si>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</si>
  <si>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</si>
  <si>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</si>
  <si>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</si>
  <si>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</si>
  <si>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</si>
  <si>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</si>
  <si>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</si>
  <si>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</si>
  <si>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</si>
  <si>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</si>
  <si>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</si>
  <si>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</si>
  <si>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</si>
  <si>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</si>
  <si>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</si>
  <si>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</si>
  <si>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</si>
  <si>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</si>
  <si>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</si>
  <si>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</si>
  <si>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</si>
  <si>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</si>
  <si>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</si>
  <si>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</si>
  <si>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</si>
  <si>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</si>
  <si>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</si>
  <si>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</si>
  <si>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</si>
  <si>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</si>
  <si>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</si>
  <si>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</si>
  <si>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</si>
  <si>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</si>
  <si>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</si>
  <si>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</si>
  <si>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</si>
  <si>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</si>
  <si>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</si>
  <si>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</si>
  <si>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</si>
  <si>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</si>
  <si>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</si>
  <si>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</si>
  <si>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</si>
  <si>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</si>
  <si>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</si>
  <si>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</si>
  <si>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</si>
  <si>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</si>
  <si>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</si>
  <si>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</si>
  <si>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</si>
  <si>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</si>
  <si>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</si>
  <si>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</si>
  <si>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</si>
  <si>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</si>
  <si>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</si>
  <si>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</si>
  <si>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</si>
  <si>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</si>
  <si>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</si>
  <si>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</si>
  <si>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</si>
  <si>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</si>
  <si>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</si>
  <si>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</si>
  <si>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</si>
  <si>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</si>
  <si>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</si>
  <si>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</si>
  <si>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</si>
  <si>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</si>
  <si>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</si>
  <si>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</si>
  <si>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</si>
  <si>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</si>
  <si>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</si>
  <si>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</si>
  <si>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</si>
  <si>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</si>
  <si>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</si>
  <si>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</si>
  <si>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</si>
  <si>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</si>
  <si>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</si>
  <si>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</si>
  <si>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</si>
  <si>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</si>
  <si>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</si>
  <si>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</si>
  <si>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</si>
  <si>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</si>
  <si>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</si>
  <si>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</si>
  <si>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</si>
  <si>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</si>
  <si>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</si>
  <si>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</si>
  <si>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</si>
  <si>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</si>
  <si>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</si>
  <si>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</si>
  <si>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</si>
  <si>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</si>
  <si>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</si>
  <si>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</si>
  <si>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</si>
  <si>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</si>
  <si>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</si>
  <si>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</si>
  <si>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</si>
  <si>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</si>
  <si>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</si>
  <si>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</si>
  <si>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</si>
  <si>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</si>
  <si>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</si>
  <si>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</si>
  <si>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</si>
  <si>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</si>
  <si>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</si>
  <si>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</si>
  <si>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Tamaño de muestra:</t>
  </si>
  <si>
    <t>Rango:</t>
  </si>
  <si>
    <t>Amplitud:</t>
  </si>
  <si>
    <t>Minimo:</t>
  </si>
  <si>
    <t>Intervalo (k)</t>
  </si>
  <si>
    <t>f</t>
  </si>
  <si>
    <t>x</t>
  </si>
  <si>
    <t>F</t>
  </si>
  <si>
    <t>h</t>
  </si>
  <si>
    <t>H</t>
  </si>
  <si>
    <t>I_inf</t>
  </si>
  <si>
    <t>l_sup</t>
  </si>
  <si>
    <t>Intervalos de Clase:</t>
  </si>
  <si>
    <t>n</t>
  </si>
  <si>
    <t>R</t>
  </si>
  <si>
    <t>k</t>
  </si>
  <si>
    <t>R/k</t>
  </si>
  <si>
    <t>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</si>
</sst>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0" fontId="0" fillId="0" borderId="12" xfId="0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1" fontId="0" fillId="0" borderId="0" xfId="0" applyNumberFormat="1" applyFill="1" applyBorder="1" applyAlignment="1"/>
    <xf numFmtId="1" fontId="0" fillId="0" borderId="10" xfId="0" applyNumberFormat="1" applyFill="1" applyBorder="1" applyAlignment="1"/>
    <xf numFmtId="0" fontId="0" fillId="0" borderId="12" xfId="0" applyBorder="1"/>
    <xf numFmtId="2" fontId="0" fillId="0" borderId="12" xfId="0" applyNumberFormat="1" applyBorder="1"/>
    <xf numFmtId="0" fontId="16" fillId="0" borderId="12" xfId="0" applyFont="1" applyBorder="1"/>
    <xf numFmtId="0" fontId="18" fillId="0" borderId="0" xfId="0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</a:t>
            </a:r>
            <a:r>
              <a:rPr lang="en-US" baseline="0"/>
              <a:t> DE FRECUENCIAS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75000"/>
              </a:schemeClr>
            </a:solidFill>
            <a:ln w="28575"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numRef>
              <c:f>Ventas!$CO$3:$CO$13</c:f>
              <c:numCache>
                <c:formatCode>General</c:formatCode>
                <c:ptCount val="11"/>
                <c:pt idx="0">
                  <c:v>100364</c:v>
                </c:pt>
                <c:pt idx="1">
                  <c:v>165828</c:v>
                </c:pt>
                <c:pt idx="2">
                  <c:v>231292</c:v>
                </c:pt>
                <c:pt idx="3">
                  <c:v>296756</c:v>
                </c:pt>
                <c:pt idx="4">
                  <c:v>362220</c:v>
                </c:pt>
                <c:pt idx="5">
                  <c:v>427684</c:v>
                </c:pt>
                <c:pt idx="6">
                  <c:v>493148</c:v>
                </c:pt>
                <c:pt idx="7">
                  <c:v>558612</c:v>
                </c:pt>
                <c:pt idx="8">
                  <c:v>624076</c:v>
                </c:pt>
                <c:pt idx="9">
                  <c:v>689540</c:v>
                </c:pt>
                <c:pt idx="10">
                  <c:v>755004</c:v>
                </c:pt>
              </c:numCache>
            </c:numRef>
          </c:cat>
          <c:val>
            <c:numRef>
              <c:f>Ventas!$CR$3:$CR$13</c:f>
              <c:numCache>
                <c:formatCode>General</c:formatCode>
                <c:ptCount val="11"/>
                <c:pt idx="0">
                  <c:v>123</c:v>
                </c:pt>
                <c:pt idx="1">
                  <c:v>635</c:v>
                </c:pt>
                <c:pt idx="2">
                  <c:v>414</c:v>
                </c:pt>
                <c:pt idx="3">
                  <c:v>171</c:v>
                </c:pt>
                <c:pt idx="4">
                  <c:v>67</c:v>
                </c:pt>
                <c:pt idx="5">
                  <c:v>31</c:v>
                </c:pt>
                <c:pt idx="6">
                  <c:v>10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75-486A-867B-65CC503B8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01108959"/>
        <c:axId val="2001108127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Ventas!$CQ$3:$CQ$13</c:f>
              <c:numCache>
                <c:formatCode>General</c:formatCode>
                <c:ptCount val="11"/>
                <c:pt idx="0">
                  <c:v>67632</c:v>
                </c:pt>
                <c:pt idx="1">
                  <c:v>133096</c:v>
                </c:pt>
                <c:pt idx="2">
                  <c:v>198560</c:v>
                </c:pt>
                <c:pt idx="3">
                  <c:v>264024</c:v>
                </c:pt>
                <c:pt idx="4">
                  <c:v>329488</c:v>
                </c:pt>
                <c:pt idx="5">
                  <c:v>394952</c:v>
                </c:pt>
                <c:pt idx="6">
                  <c:v>460416</c:v>
                </c:pt>
                <c:pt idx="7">
                  <c:v>525880</c:v>
                </c:pt>
                <c:pt idx="8">
                  <c:v>591344</c:v>
                </c:pt>
                <c:pt idx="9">
                  <c:v>656808</c:v>
                </c:pt>
                <c:pt idx="10">
                  <c:v>722272</c:v>
                </c:pt>
              </c:numCache>
            </c:numRef>
          </c:cat>
          <c:val>
            <c:numRef>
              <c:f>Ventas!$CR$3:$CR$13</c:f>
              <c:numCache>
                <c:formatCode>General</c:formatCode>
                <c:ptCount val="11"/>
                <c:pt idx="0">
                  <c:v>123</c:v>
                </c:pt>
                <c:pt idx="1">
                  <c:v>635</c:v>
                </c:pt>
                <c:pt idx="2">
                  <c:v>414</c:v>
                </c:pt>
                <c:pt idx="3">
                  <c:v>171</c:v>
                </c:pt>
                <c:pt idx="4">
                  <c:v>67</c:v>
                </c:pt>
                <c:pt idx="5">
                  <c:v>31</c:v>
                </c:pt>
                <c:pt idx="6">
                  <c:v>10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75-486A-867B-65CC503B8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1108959"/>
        <c:axId val="2001108127"/>
      </c:lineChart>
      <c:catAx>
        <c:axId val="200110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108127"/>
        <c:crosses val="autoZero"/>
        <c:auto val="1"/>
        <c:lblAlgn val="ctr"/>
        <c:lblOffset val="100"/>
        <c:noMultiLvlLbl val="0"/>
      </c:catAx>
      <c:valAx>
        <c:axId val="20011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10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89</xdr:col>
      <xdr:colOff>657225</xdr:colOff>
      <xdr:row>14</xdr:row>
      <xdr:rowOff>80961</xdr:rowOff>
    </xdr:from>
    <xdr:to>
      <xdr:col>98</xdr:col>
      <xdr:colOff>638175</xdr:colOff>
      <xdr:row>32</xdr:row>
      <xdr:rowOff>76199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64045C-16F5-4FB8-AA53-D0ACAAF11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461"/>
  <sheetViews>
    <sheetView tabSelected="1" topLeftCell="CE1" workbookViewId="0">
      <selection activeCell="CP2" sqref="CP2"/>
    </sheetView>
  </sheetViews>
  <sheetFormatPr baseColWidth="10" defaultRowHeight="15" x14ac:dyDescent="0.25"/>
  <cols>
    <col min="1" max="1" width="5" bestFit="1" customWidth="1"/>
    <col min="3" max="3" width="9.7109375" bestFit="1" customWidth="1"/>
    <col min="4" max="4" width="11.5703125" bestFit="1" customWidth="1"/>
    <col min="5" max="5" width="7.85546875" bestFit="1" customWidth="1"/>
    <col min="6" max="6" width="6.42578125" bestFit="1" customWidth="1"/>
    <col min="7" max="7" width="5.5703125" bestFit="1" customWidth="1"/>
    <col min="8" max="8" width="9.140625" bestFit="1" customWidth="1"/>
    <col min="9" max="9" width="12.28515625" bestFit="1" customWidth="1"/>
    <col min="10" max="10" width="8.5703125" bestFit="1" customWidth="1"/>
    <col min="11" max="11" width="9.42578125" bestFit="1" customWidth="1"/>
    <col min="12" max="12" width="10.140625" bestFit="1" customWidth="1"/>
    <col min="13" max="13" width="13.85546875" bestFit="1" customWidth="1"/>
    <col min="14" max="15" width="10.7109375" bestFit="1" customWidth="1"/>
    <col min="16" max="16" width="9.140625" bestFit="1" customWidth="1"/>
    <col min="17" max="17" width="11" bestFit="1" customWidth="1"/>
    <col min="18" max="18" width="11.5703125" bestFit="1" customWidth="1"/>
    <col min="19" max="19" width="12" bestFit="1" customWidth="1"/>
    <col min="20" max="20" width="9" bestFit="1" customWidth="1"/>
    <col min="21" max="21" width="14.7109375" bestFit="1" customWidth="1"/>
    <col min="22" max="23" width="9.5703125" bestFit="1" customWidth="1"/>
    <col min="24" max="24" width="10.5703125" bestFit="1" customWidth="1"/>
    <col min="25" max="25" width="11.28515625" bestFit="1" customWidth="1"/>
    <col min="26" max="26" width="12" bestFit="1" customWidth="1"/>
    <col min="27" max="27" width="11.85546875" bestFit="1" customWidth="1"/>
    <col min="28" max="28" width="9.7109375" bestFit="1" customWidth="1"/>
    <col min="29" max="29" width="10.140625" bestFit="1" customWidth="1"/>
    <col min="30" max="30" width="11.140625" bestFit="1" customWidth="1"/>
    <col min="31" max="31" width="9.5703125" bestFit="1" customWidth="1"/>
    <col min="32" max="32" width="10" bestFit="1" customWidth="1"/>
    <col min="33" max="33" width="13.5703125" bestFit="1" customWidth="1"/>
    <col min="34" max="34" width="13.42578125" bestFit="1" customWidth="1"/>
    <col min="35" max="35" width="11.140625" bestFit="1" customWidth="1"/>
    <col min="36" max="36" width="13.42578125" bestFit="1" customWidth="1"/>
    <col min="37" max="37" width="11.140625" bestFit="1" customWidth="1"/>
    <col min="38" max="38" width="10.5703125" bestFit="1" customWidth="1"/>
    <col min="39" max="39" width="11.85546875" bestFit="1" customWidth="1"/>
    <col min="40" max="40" width="7.85546875" bestFit="1" customWidth="1"/>
    <col min="41" max="41" width="10.42578125" bestFit="1" customWidth="1"/>
    <col min="42" max="42" width="10" bestFit="1" customWidth="1"/>
    <col min="43" max="43" width="9" bestFit="1" customWidth="1"/>
    <col min="44" max="44" width="7.85546875" bestFit="1" customWidth="1"/>
    <col min="45" max="45" width="8.5703125" bestFit="1" customWidth="1"/>
    <col min="46" max="46" width="13.42578125" bestFit="1" customWidth="1"/>
    <col min="47" max="47" width="9.5703125" bestFit="1" customWidth="1"/>
    <col min="48" max="48" width="12.7109375" bestFit="1" customWidth="1"/>
    <col min="49" max="49" width="13" bestFit="1" customWidth="1"/>
    <col min="50" max="50" width="8.28515625" bestFit="1" customWidth="1"/>
    <col min="51" max="51" width="8.5703125" bestFit="1" customWidth="1"/>
    <col min="52" max="52" width="14.5703125" bestFit="1" customWidth="1"/>
    <col min="53" max="53" width="13.140625" bestFit="1" customWidth="1"/>
    <col min="54" max="54" width="11.85546875" bestFit="1" customWidth="1"/>
    <col min="55" max="55" width="14.140625" bestFit="1" customWidth="1"/>
    <col min="56" max="56" width="10.28515625" bestFit="1" customWidth="1"/>
    <col min="57" max="57" width="10" bestFit="1" customWidth="1"/>
    <col min="58" max="58" width="11.7109375" bestFit="1" customWidth="1"/>
    <col min="60" max="60" width="11.28515625" bestFit="1" customWidth="1"/>
    <col min="61" max="61" width="12.42578125" bestFit="1" customWidth="1"/>
    <col min="62" max="62" width="10.85546875" bestFit="1" customWidth="1"/>
    <col min="63" max="64" width="11.28515625" bestFit="1" customWidth="1"/>
    <col min="65" max="65" width="11.7109375" bestFit="1" customWidth="1"/>
    <col min="66" max="66" width="11.140625" bestFit="1" customWidth="1"/>
    <col min="67" max="67" width="12.5703125" bestFit="1" customWidth="1"/>
    <col min="68" max="68" width="12.85546875" bestFit="1" customWidth="1"/>
    <col min="69" max="69" width="13.85546875" bestFit="1" customWidth="1"/>
    <col min="70" max="70" width="10" bestFit="1" customWidth="1"/>
    <col min="71" max="71" width="12" bestFit="1" customWidth="1"/>
    <col min="72" max="72" width="9.140625" bestFit="1" customWidth="1"/>
    <col min="73" max="73" width="7.5703125" bestFit="1" customWidth="1"/>
    <col min="74" max="74" width="7.28515625" bestFit="1" customWidth="1"/>
    <col min="75" max="75" width="11.85546875" bestFit="1" customWidth="1"/>
    <col min="76" max="76" width="7.85546875" bestFit="1" customWidth="1"/>
    <col min="77" max="77" width="7.7109375" bestFit="1" customWidth="1"/>
    <col min="78" max="78" width="6.5703125" bestFit="1" customWidth="1"/>
    <col min="79" max="79" width="9" bestFit="1" customWidth="1"/>
    <col min="80" max="80" width="13.42578125" bestFit="1" customWidth="1"/>
    <col min="81" max="81" width="9.140625" bestFit="1" customWidth="1"/>
    <col min="83" max="83" width="22.85546875" bestFit="1" customWidth="1"/>
    <col min="84" max="84" width="12" bestFit="1" customWidth="1"/>
    <col min="86" max="86" width="7.85546875" customWidth="1"/>
    <col min="87" max="87" width="21" customWidth="1"/>
    <col min="88" max="88" width="8.5703125" bestFit="1" customWidth="1"/>
    <col min="89" max="89" width="6" bestFit="1" customWidth="1"/>
    <col min="91" max="91" width="13" bestFit="1" customWidth="1"/>
    <col min="92" max="93" width="7" bestFit="1" customWidth="1"/>
    <col min="94" max="94" width="16" customWidth="1"/>
    <col min="95" max="95" width="7" customWidth="1"/>
    <col min="96" max="96" width="4" bestFit="1" customWidth="1"/>
    <col min="97" max="97" width="5" bestFit="1" customWidth="1"/>
    <col min="98" max="98" width="6.140625" bestFit="1" customWidth="1"/>
    <col min="99" max="99" width="7.140625" bestFit="1" customWidth="1"/>
  </cols>
  <sheetData>
    <row r="1" spans="1:9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99" ht="15.75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  <c r="CE2" s="3" t="s">
        <v>80</v>
      </c>
      <c r="CF2" s="3"/>
      <c r="CM2" s="7" t="s">
        <v>273</v>
      </c>
      <c r="CN2" s="7" t="s">
        <v>279</v>
      </c>
      <c r="CO2" s="7" t="s">
        <v>280</v>
      </c>
      <c r="CP2" s="7" t="s">
        <v>286</v>
      </c>
      <c r="CQ2" s="7" t="s">
        <v>275</v>
      </c>
      <c r="CR2" s="7" t="s">
        <v>274</v>
      </c>
      <c r="CS2" s="7" t="s">
        <v>276</v>
      </c>
      <c r="CT2" s="7" t="s">
        <v>277</v>
      </c>
      <c r="CU2" s="7" t="s">
        <v>278</v>
      </c>
    </row>
    <row r="3" spans="1:99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  <c r="CE3" s="1"/>
      <c r="CF3" s="1"/>
      <c r="CH3" s="13" t="s">
        <v>282</v>
      </c>
      <c r="CI3" s="12" t="s">
        <v>269</v>
      </c>
      <c r="CJ3" s="10">
        <f>CF16</f>
        <v>1460</v>
      </c>
      <c r="CM3" s="4">
        <v>1</v>
      </c>
      <c r="CN3" s="4">
        <f>CJ7</f>
        <v>34900</v>
      </c>
      <c r="CO3" s="4">
        <f>+CN3+$CK$6</f>
        <v>100364</v>
      </c>
      <c r="CP3" s="4" t="str">
        <f>CN3&amp;"-"&amp;CO3</f>
        <v>34900-100364</v>
      </c>
      <c r="CQ3" s="4">
        <f>AVERAGE(CN3:CO3)</f>
        <v>67632</v>
      </c>
      <c r="CR3" s="4">
        <f t="array" ref="CR3:CR13">FREQUENCY(CC2:CC1461,CO3:CO13)</f>
        <v>123</v>
      </c>
      <c r="CS3" s="4">
        <f>CR3</f>
        <v>123</v>
      </c>
      <c r="CT3" s="5">
        <f>+CR3/SUM($CR$3:$CR$13)</f>
        <v>8.4246575342465754E-2</v>
      </c>
      <c r="CU3" s="6">
        <f>+CT3</f>
        <v>8.4246575342465754E-2</v>
      </c>
    </row>
    <row r="4" spans="1:99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  <c r="CE4" s="1" t="s">
        <v>256</v>
      </c>
      <c r="CF4" s="8">
        <v>180921.19589041095</v>
      </c>
      <c r="CH4" s="13" t="s">
        <v>283</v>
      </c>
      <c r="CI4" s="12" t="s">
        <v>270</v>
      </c>
      <c r="CJ4" s="10">
        <f>CF12</f>
        <v>720100</v>
      </c>
      <c r="CM4" s="4">
        <v>2</v>
      </c>
      <c r="CN4" s="4">
        <f>CO3</f>
        <v>100364</v>
      </c>
      <c r="CO4" s="4">
        <f t="shared" ref="CO4:CO13" si="0">+CN4+$CK$6</f>
        <v>165828</v>
      </c>
      <c r="CP4" s="4" t="str">
        <f t="shared" ref="CP4:CP13" si="1">CN4&amp;"-"&amp;CO4</f>
        <v>100364-165828</v>
      </c>
      <c r="CQ4" s="4">
        <f t="shared" ref="CQ4:CQ13" si="2">AVERAGE(CN4:CO4)</f>
        <v>133096</v>
      </c>
      <c r="CR4" s="4">
        <v>635</v>
      </c>
      <c r="CS4" s="4">
        <f>CS3+CR4</f>
        <v>758</v>
      </c>
      <c r="CT4" s="5">
        <f t="shared" ref="CT4:CT13" si="3">+CR4/SUM($CR$3:$CR$13)</f>
        <v>0.43493150684931509</v>
      </c>
      <c r="CU4" s="6">
        <f>+CU3+CT4</f>
        <v>0.51917808219178085</v>
      </c>
    </row>
    <row r="5" spans="1:99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  <c r="CE5" s="1" t="s">
        <v>257</v>
      </c>
      <c r="CF5" s="8">
        <v>2079.1053239672437</v>
      </c>
      <c r="CH5" s="13" t="s">
        <v>284</v>
      </c>
      <c r="CI5" s="12" t="s">
        <v>281</v>
      </c>
      <c r="CJ5" s="11">
        <f>1+3.3*LOG10(CJ3)</f>
        <v>11.442364424088643</v>
      </c>
      <c r="CK5">
        <v>11</v>
      </c>
      <c r="CM5" s="4">
        <v>3</v>
      </c>
      <c r="CN5" s="4">
        <f t="shared" ref="CN5:CN13" si="4">CO4</f>
        <v>165828</v>
      </c>
      <c r="CO5" s="4">
        <f t="shared" si="0"/>
        <v>231292</v>
      </c>
      <c r="CP5" s="4" t="str">
        <f t="shared" si="1"/>
        <v>165828-231292</v>
      </c>
      <c r="CQ5" s="4">
        <f t="shared" si="2"/>
        <v>198560</v>
      </c>
      <c r="CR5" s="4">
        <v>414</v>
      </c>
      <c r="CS5" s="4">
        <f t="shared" ref="CS5:CS13" si="5">CS4+CR5</f>
        <v>1172</v>
      </c>
      <c r="CT5" s="5">
        <f t="shared" si="3"/>
        <v>0.28356164383561644</v>
      </c>
      <c r="CU5" s="6">
        <f t="shared" ref="CU5:CU13" si="6">+CU4+CT5</f>
        <v>0.80273972602739729</v>
      </c>
    </row>
    <row r="6" spans="1:99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  <c r="CE6" s="1" t="s">
        <v>258</v>
      </c>
      <c r="CF6" s="8">
        <v>163000</v>
      </c>
      <c r="CH6" s="13" t="s">
        <v>285</v>
      </c>
      <c r="CI6" s="12" t="s">
        <v>271</v>
      </c>
      <c r="CJ6" s="11">
        <f>CJ4/CK5</f>
        <v>65463.63636363636</v>
      </c>
      <c r="CK6">
        <v>65464</v>
      </c>
      <c r="CM6" s="4">
        <v>4</v>
      </c>
      <c r="CN6" s="4">
        <f t="shared" si="4"/>
        <v>231292</v>
      </c>
      <c r="CO6" s="4">
        <f t="shared" si="0"/>
        <v>296756</v>
      </c>
      <c r="CP6" s="4" t="str">
        <f t="shared" si="1"/>
        <v>231292-296756</v>
      </c>
      <c r="CQ6" s="4">
        <f t="shared" si="2"/>
        <v>264024</v>
      </c>
      <c r="CR6" s="4">
        <v>171</v>
      </c>
      <c r="CS6" s="4">
        <f t="shared" si="5"/>
        <v>1343</v>
      </c>
      <c r="CT6" s="5">
        <f t="shared" si="3"/>
        <v>0.11712328767123288</v>
      </c>
      <c r="CU6" s="6">
        <f t="shared" si="6"/>
        <v>0.91986301369863022</v>
      </c>
    </row>
    <row r="7" spans="1:99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  <c r="CE7" s="1" t="s">
        <v>259</v>
      </c>
      <c r="CF7" s="8">
        <v>140000</v>
      </c>
      <c r="CI7" s="12" t="s">
        <v>272</v>
      </c>
      <c r="CJ7" s="10">
        <f>CF13</f>
        <v>34900</v>
      </c>
      <c r="CM7" s="4">
        <v>5</v>
      </c>
      <c r="CN7" s="4">
        <f t="shared" si="4"/>
        <v>296756</v>
      </c>
      <c r="CO7" s="4">
        <f t="shared" si="0"/>
        <v>362220</v>
      </c>
      <c r="CP7" s="4" t="str">
        <f t="shared" si="1"/>
        <v>296756-362220</v>
      </c>
      <c r="CQ7" s="4">
        <f t="shared" si="2"/>
        <v>329488</v>
      </c>
      <c r="CR7" s="4">
        <v>67</v>
      </c>
      <c r="CS7" s="4">
        <f t="shared" si="5"/>
        <v>1410</v>
      </c>
      <c r="CT7" s="5">
        <f t="shared" si="3"/>
        <v>4.5890410958904108E-2</v>
      </c>
      <c r="CU7" s="6">
        <f t="shared" si="6"/>
        <v>0.96575342465753433</v>
      </c>
    </row>
    <row r="8" spans="1:99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  <c r="CE8" s="1" t="s">
        <v>260</v>
      </c>
      <c r="CF8" s="8">
        <v>79442.50288288662</v>
      </c>
      <c r="CM8" s="4">
        <v>6</v>
      </c>
      <c r="CN8" s="4">
        <f t="shared" si="4"/>
        <v>362220</v>
      </c>
      <c r="CO8" s="4">
        <f t="shared" si="0"/>
        <v>427684</v>
      </c>
      <c r="CP8" s="4" t="str">
        <f t="shared" si="1"/>
        <v>362220-427684</v>
      </c>
      <c r="CQ8" s="4">
        <f t="shared" si="2"/>
        <v>394952</v>
      </c>
      <c r="CR8" s="4">
        <v>31</v>
      </c>
      <c r="CS8" s="4">
        <f t="shared" si="5"/>
        <v>1441</v>
      </c>
      <c r="CT8" s="5">
        <f t="shared" si="3"/>
        <v>2.1232876712328767E-2</v>
      </c>
      <c r="CU8" s="6">
        <f t="shared" si="6"/>
        <v>0.98698630136986309</v>
      </c>
    </row>
    <row r="9" spans="1:99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  <c r="CE9" s="1" t="s">
        <v>261</v>
      </c>
      <c r="CF9" s="8">
        <v>6311111264.2974482</v>
      </c>
      <c r="CM9" s="4">
        <v>7</v>
      </c>
      <c r="CN9" s="4">
        <f t="shared" si="4"/>
        <v>427684</v>
      </c>
      <c r="CO9" s="4">
        <f t="shared" si="0"/>
        <v>493148</v>
      </c>
      <c r="CP9" s="4" t="str">
        <f t="shared" si="1"/>
        <v>427684-493148</v>
      </c>
      <c r="CQ9" s="4">
        <f t="shared" si="2"/>
        <v>460416</v>
      </c>
      <c r="CR9" s="4">
        <v>10</v>
      </c>
      <c r="CS9" s="4">
        <f t="shared" si="5"/>
        <v>1451</v>
      </c>
      <c r="CT9" s="5">
        <f t="shared" si="3"/>
        <v>6.8493150684931503E-3</v>
      </c>
      <c r="CU9" s="6">
        <f t="shared" si="6"/>
        <v>0.99383561643835627</v>
      </c>
    </row>
    <row r="10" spans="1:99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  <c r="CE10" s="1" t="s">
        <v>262</v>
      </c>
      <c r="CF10" s="8">
        <v>6.5362818600645234</v>
      </c>
      <c r="CM10" s="4">
        <v>8</v>
      </c>
      <c r="CN10" s="4">
        <f t="shared" si="4"/>
        <v>493148</v>
      </c>
      <c r="CO10" s="4">
        <f t="shared" si="0"/>
        <v>558612</v>
      </c>
      <c r="CP10" s="4" t="str">
        <f t="shared" si="1"/>
        <v>493148-558612</v>
      </c>
      <c r="CQ10" s="4">
        <f t="shared" si="2"/>
        <v>525880</v>
      </c>
      <c r="CR10" s="4">
        <v>4</v>
      </c>
      <c r="CS10" s="4">
        <f t="shared" si="5"/>
        <v>1455</v>
      </c>
      <c r="CT10" s="5">
        <f t="shared" si="3"/>
        <v>2.7397260273972603E-3</v>
      </c>
      <c r="CU10" s="6">
        <f t="shared" si="6"/>
        <v>0.99657534246575352</v>
      </c>
    </row>
    <row r="11" spans="1:99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  <c r="CE11" s="1" t="s">
        <v>263</v>
      </c>
      <c r="CF11" s="8">
        <v>1.8828757597682115</v>
      </c>
      <c r="CM11" s="4">
        <v>9</v>
      </c>
      <c r="CN11" s="4">
        <f t="shared" si="4"/>
        <v>558612</v>
      </c>
      <c r="CO11" s="4">
        <f t="shared" si="0"/>
        <v>624076</v>
      </c>
      <c r="CP11" s="4" t="str">
        <f t="shared" si="1"/>
        <v>558612-624076</v>
      </c>
      <c r="CQ11" s="4">
        <f t="shared" si="2"/>
        <v>591344</v>
      </c>
      <c r="CR11" s="4">
        <v>2</v>
      </c>
      <c r="CS11" s="4">
        <f t="shared" si="5"/>
        <v>1457</v>
      </c>
      <c r="CT11" s="5">
        <f t="shared" si="3"/>
        <v>1.3698630136986301E-3</v>
      </c>
      <c r="CU11" s="6">
        <f t="shared" si="6"/>
        <v>0.9979452054794522</v>
      </c>
    </row>
    <row r="12" spans="1:99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  <c r="CE12" s="1" t="s">
        <v>264</v>
      </c>
      <c r="CF12" s="8">
        <v>720100</v>
      </c>
      <c r="CM12" s="4">
        <v>10</v>
      </c>
      <c r="CN12" s="4">
        <f t="shared" si="4"/>
        <v>624076</v>
      </c>
      <c r="CO12" s="4">
        <f t="shared" si="0"/>
        <v>689540</v>
      </c>
      <c r="CP12" s="4" t="str">
        <f t="shared" si="1"/>
        <v>624076-689540</v>
      </c>
      <c r="CQ12" s="4">
        <f t="shared" si="2"/>
        <v>656808</v>
      </c>
      <c r="CR12" s="4">
        <v>1</v>
      </c>
      <c r="CS12" s="4">
        <f t="shared" si="5"/>
        <v>1458</v>
      </c>
      <c r="CT12" s="5">
        <f t="shared" si="3"/>
        <v>6.8493150684931507E-4</v>
      </c>
      <c r="CU12" s="6">
        <f t="shared" si="6"/>
        <v>0.99863013698630154</v>
      </c>
    </row>
    <row r="13" spans="1:99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  <c r="CE13" s="1" t="s">
        <v>265</v>
      </c>
      <c r="CF13" s="8">
        <v>34900</v>
      </c>
      <c r="CM13" s="4">
        <v>11</v>
      </c>
      <c r="CN13" s="4">
        <f t="shared" si="4"/>
        <v>689540</v>
      </c>
      <c r="CO13" s="4">
        <f t="shared" si="0"/>
        <v>755004</v>
      </c>
      <c r="CP13" s="4" t="str">
        <f t="shared" si="1"/>
        <v>689540-755004</v>
      </c>
      <c r="CQ13" s="4">
        <f t="shared" si="2"/>
        <v>722272</v>
      </c>
      <c r="CR13" s="4">
        <v>2</v>
      </c>
      <c r="CS13" s="4">
        <f t="shared" si="5"/>
        <v>1460</v>
      </c>
      <c r="CT13" s="5">
        <f t="shared" si="3"/>
        <v>1.3698630136986301E-3</v>
      </c>
      <c r="CU13" s="6">
        <f t="shared" si="6"/>
        <v>1.0000000000000002</v>
      </c>
    </row>
    <row r="14" spans="1:99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  <c r="CE14" s="1" t="s">
        <v>266</v>
      </c>
      <c r="CF14" s="8">
        <v>755000</v>
      </c>
    </row>
    <row r="15" spans="1:99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  <c r="CE15" s="1" t="s">
        <v>267</v>
      </c>
      <c r="CF15" s="8">
        <v>264144946</v>
      </c>
    </row>
    <row r="16" spans="1:99" ht="15.75" thickBot="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  <c r="CE16" s="2" t="s">
        <v>268</v>
      </c>
      <c r="CF16" s="9">
        <v>1460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Practica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Correa Martinez</dc:creator>
  <cp:lastModifiedBy>Camila</cp:lastModifiedBy>
  <dcterms:created xsi:type="dcterms:W3CDTF">2022-04-01T18:09:07Z</dcterms:created>
  <dcterms:modified xsi:type="dcterms:W3CDTF">2022-04-09T14:40:01Z</dcterms:modified>
</cp:coreProperties>
</file>