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1. CARPETA PRICIPAL EDILSON\1. CARPETAS\DIPLOMADO\MATERIAL DE CLASES\INVENTARIOS\2022\"/>
    </mc:Choice>
  </mc:AlternateContent>
  <bookViews>
    <workbookView xWindow="-120" yWindow="-120" windowWidth="20730" windowHeight="11160" activeTab="1"/>
  </bookViews>
  <sheets>
    <sheet name="DEMANDA DEL EJERCICIO 1" sheetId="6" r:id="rId1"/>
    <sheet name="EJERCICIO 1" sheetId="1" r:id="rId2"/>
    <sheet name="Hoja1" sheetId="7" r:id="rId3"/>
    <sheet name="EJERCICIO 5" sheetId="5" r:id="rId4"/>
    <sheet name="descuentos" sheetId="8" r:id="rId5"/>
  </sheets>
  <definedNames>
    <definedName name="solver_adj" localSheetId="4" hidden="1">descuentos!$E$10</definedName>
    <definedName name="solver_adj" localSheetId="1" hidden="1">'EJERCICIO 1'!$B$19</definedName>
    <definedName name="solver_adj" localSheetId="3" hidden="1">'EJERCICIO 5'!$D$12</definedName>
    <definedName name="solver_cvg" localSheetId="4" hidden="1">0.0001</definedName>
    <definedName name="solver_cvg" localSheetId="1" hidden="1">0.0001</definedName>
    <definedName name="solver_cvg" localSheetId="3" hidden="1">0.0001</definedName>
    <definedName name="solver_drv" localSheetId="4" hidden="1">1</definedName>
    <definedName name="solver_drv" localSheetId="1" hidden="1">1</definedName>
    <definedName name="solver_drv" localSheetId="3" hidden="1">1</definedName>
    <definedName name="solver_eng" localSheetId="4" hidden="1">1</definedName>
    <definedName name="solver_eng" localSheetId="1" hidden="1">1</definedName>
    <definedName name="solver_eng" localSheetId="3" hidden="1">1</definedName>
    <definedName name="solver_est" localSheetId="4" hidden="1">1</definedName>
    <definedName name="solver_est" localSheetId="1" hidden="1">1</definedName>
    <definedName name="solver_est" localSheetId="3" hidden="1">1</definedName>
    <definedName name="solver_itr" localSheetId="4" hidden="1">2147483647</definedName>
    <definedName name="solver_itr" localSheetId="1" hidden="1">2147483647</definedName>
    <definedName name="solver_itr" localSheetId="3" hidden="1">2147483647</definedName>
    <definedName name="solver_lhs1" localSheetId="4" hidden="1">descuentos!$D$15</definedName>
    <definedName name="solver_lhs1" localSheetId="1" hidden="1">'EJERCICIO 1'!$E$18</definedName>
    <definedName name="solver_lhs1" localSheetId="3" hidden="1">'EJERCICIO 5'!$H$13</definedName>
    <definedName name="solver_lhs2" localSheetId="4" hidden="1">descuentos!$E$10</definedName>
    <definedName name="solver_mip" localSheetId="4" hidden="1">2147483647</definedName>
    <definedName name="solver_mip" localSheetId="1" hidden="1">2147483647</definedName>
    <definedName name="solver_mip" localSheetId="3" hidden="1">2147483647</definedName>
    <definedName name="solver_mni" localSheetId="4" hidden="1">30</definedName>
    <definedName name="solver_mni" localSheetId="1" hidden="1">30</definedName>
    <definedName name="solver_mni" localSheetId="3" hidden="1">30</definedName>
    <definedName name="solver_mrt" localSheetId="4" hidden="1">0.075</definedName>
    <definedName name="solver_mrt" localSheetId="1" hidden="1">0.075</definedName>
    <definedName name="solver_mrt" localSheetId="3" hidden="1">0.075</definedName>
    <definedName name="solver_msl" localSheetId="4" hidden="1">2</definedName>
    <definedName name="solver_msl" localSheetId="1" hidden="1">2</definedName>
    <definedName name="solver_msl" localSheetId="3" hidden="1">2</definedName>
    <definedName name="solver_neg" localSheetId="4" hidden="1">1</definedName>
    <definedName name="solver_neg" localSheetId="1" hidden="1">1</definedName>
    <definedName name="solver_neg" localSheetId="3" hidden="1">1</definedName>
    <definedName name="solver_nod" localSheetId="4" hidden="1">2147483647</definedName>
    <definedName name="solver_nod" localSheetId="1" hidden="1">2147483647</definedName>
    <definedName name="solver_nod" localSheetId="3" hidden="1">2147483647</definedName>
    <definedName name="solver_num" localSheetId="4" hidden="1">2</definedName>
    <definedName name="solver_num" localSheetId="1" hidden="1">1</definedName>
    <definedName name="solver_num" localSheetId="3" hidden="1">1</definedName>
    <definedName name="solver_nwt" localSheetId="4" hidden="1">1</definedName>
    <definedName name="solver_nwt" localSheetId="1" hidden="1">1</definedName>
    <definedName name="solver_nwt" localSheetId="3" hidden="1">1</definedName>
    <definedName name="solver_opt" localSheetId="4" hidden="1">descuentos!$D$15</definedName>
    <definedName name="solver_opt" localSheetId="1" hidden="1">'EJERCICIO 1'!$B$19</definedName>
    <definedName name="solver_opt" localSheetId="3" hidden="1">'EJERCICIO 5'!$H$13</definedName>
    <definedName name="solver_pre" localSheetId="4" hidden="1">0.000001</definedName>
    <definedName name="solver_pre" localSheetId="1" hidden="1">0.000001</definedName>
    <definedName name="solver_pre" localSheetId="3" hidden="1">0.000001</definedName>
    <definedName name="solver_rbv" localSheetId="4" hidden="1">1</definedName>
    <definedName name="solver_rbv" localSheetId="1" hidden="1">1</definedName>
    <definedName name="solver_rbv" localSheetId="3" hidden="1">1</definedName>
    <definedName name="solver_rel1" localSheetId="4" hidden="1">2</definedName>
    <definedName name="solver_rel1" localSheetId="1" hidden="1">2</definedName>
    <definedName name="solver_rel1" localSheetId="3" hidden="1">2</definedName>
    <definedName name="solver_rel2" localSheetId="4" hidden="1">3</definedName>
    <definedName name="solver_rhs1" localSheetId="4" hidden="1">descuentos!$D$14</definedName>
    <definedName name="solver_rhs1" localSheetId="1" hidden="1">'EJERCICIO 1'!$F$18</definedName>
    <definedName name="solver_rhs1" localSheetId="3" hidden="1">'EJERCICIO 5'!$H$10</definedName>
    <definedName name="solver_rhs2" localSheetId="4" hidden="1">150</definedName>
    <definedName name="solver_rlx" localSheetId="4" hidden="1">2</definedName>
    <definedName name="solver_rlx" localSheetId="1" hidden="1">2</definedName>
    <definedName name="solver_rlx" localSheetId="3" hidden="1">2</definedName>
    <definedName name="solver_rsd" localSheetId="4" hidden="1">0</definedName>
    <definedName name="solver_rsd" localSheetId="1" hidden="1">0</definedName>
    <definedName name="solver_rsd" localSheetId="3" hidden="1">0</definedName>
    <definedName name="solver_scl" localSheetId="4" hidden="1">1</definedName>
    <definedName name="solver_scl" localSheetId="1" hidden="1">1</definedName>
    <definedName name="solver_scl" localSheetId="3" hidden="1">1</definedName>
    <definedName name="solver_sho" localSheetId="4" hidden="1">2</definedName>
    <definedName name="solver_sho" localSheetId="1" hidden="1">2</definedName>
    <definedName name="solver_sho" localSheetId="3" hidden="1">2</definedName>
    <definedName name="solver_ssz" localSheetId="4" hidden="1">100</definedName>
    <definedName name="solver_ssz" localSheetId="1" hidden="1">100</definedName>
    <definedName name="solver_ssz" localSheetId="3" hidden="1">100</definedName>
    <definedName name="solver_tim" localSheetId="4" hidden="1">2147483647</definedName>
    <definedName name="solver_tim" localSheetId="1" hidden="1">2147483647</definedName>
    <definedName name="solver_tim" localSheetId="3" hidden="1">2147483647</definedName>
    <definedName name="solver_tol" localSheetId="4" hidden="1">0.01</definedName>
    <definedName name="solver_tol" localSheetId="1" hidden="1">0.01</definedName>
    <definedName name="solver_tol" localSheetId="3" hidden="1">0.01</definedName>
    <definedName name="solver_typ" localSheetId="4" hidden="1">2</definedName>
    <definedName name="solver_typ" localSheetId="1" hidden="1">2</definedName>
    <definedName name="solver_typ" localSheetId="3" hidden="1">2</definedName>
    <definedName name="solver_val" localSheetId="4" hidden="1">0</definedName>
    <definedName name="solver_val" localSheetId="1" hidden="1">0</definedName>
    <definedName name="solver_val" localSheetId="3" hidden="1">0</definedName>
    <definedName name="solver_ver" localSheetId="4" hidden="1">3</definedName>
    <definedName name="solver_ver" localSheetId="1" hidden="1">3</definedName>
    <definedName name="solver_ver" localSheetId="3" hidde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8" l="1"/>
  <c r="B3" i="6" l="1"/>
  <c r="B4" i="6"/>
  <c r="B5" i="6"/>
  <c r="B6" i="6"/>
  <c r="B7" i="6"/>
  <c r="B8" i="6"/>
  <c r="B9" i="6"/>
  <c r="B10" i="6"/>
  <c r="B11" i="6"/>
  <c r="B12" i="6"/>
  <c r="B13" i="6"/>
  <c r="B2" i="6"/>
  <c r="H13" i="5" l="1"/>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23" i="5"/>
  <c r="Q373" i="8" l="1"/>
  <c r="H373" i="8"/>
  <c r="Q372" i="8"/>
  <c r="H372" i="8"/>
  <c r="Q371" i="8"/>
  <c r="H371" i="8"/>
  <c r="Q370" i="8"/>
  <c r="H370" i="8"/>
  <c r="Q369" i="8"/>
  <c r="H369" i="8"/>
  <c r="Q368" i="8"/>
  <c r="H368" i="8"/>
  <c r="Q367" i="8"/>
  <c r="H367" i="8"/>
  <c r="Q366" i="8"/>
  <c r="H366" i="8"/>
  <c r="Q365" i="8"/>
  <c r="H365" i="8"/>
  <c r="Q364" i="8"/>
  <c r="H364" i="8"/>
  <c r="Q363" i="8"/>
  <c r="H363" i="8"/>
  <c r="Q362" i="8"/>
  <c r="H362" i="8"/>
  <c r="Q361" i="8"/>
  <c r="H361" i="8"/>
  <c r="Q360" i="8"/>
  <c r="H360" i="8"/>
  <c r="Q359" i="8"/>
  <c r="H359" i="8"/>
  <c r="Q358" i="8"/>
  <c r="H358" i="8"/>
  <c r="Q357" i="8"/>
  <c r="H357" i="8"/>
  <c r="Q356" i="8"/>
  <c r="H356" i="8"/>
  <c r="Q355" i="8"/>
  <c r="H355" i="8"/>
  <c r="Q354" i="8"/>
  <c r="H354" i="8"/>
  <c r="Q353" i="8"/>
  <c r="H353" i="8"/>
  <c r="Q352" i="8"/>
  <c r="H352" i="8"/>
  <c r="Q351" i="8"/>
  <c r="H351" i="8"/>
  <c r="Q350" i="8"/>
  <c r="H350" i="8"/>
  <c r="Q349" i="8"/>
  <c r="H349" i="8"/>
  <c r="Q348" i="8"/>
  <c r="H348" i="8"/>
  <c r="Q347" i="8"/>
  <c r="H347" i="8"/>
  <c r="Q346" i="8"/>
  <c r="H346" i="8"/>
  <c r="Q345" i="8"/>
  <c r="H345" i="8"/>
  <c r="Q344" i="8"/>
  <c r="H344" i="8"/>
  <c r="Q343" i="8"/>
  <c r="H343" i="8"/>
  <c r="Q342" i="8"/>
  <c r="H342" i="8"/>
  <c r="Q341" i="8"/>
  <c r="H341" i="8"/>
  <c r="Q340" i="8"/>
  <c r="H340" i="8"/>
  <c r="Q339" i="8"/>
  <c r="H339" i="8"/>
  <c r="Q338" i="8"/>
  <c r="H338" i="8"/>
  <c r="Q337" i="8"/>
  <c r="H337" i="8"/>
  <c r="Q336" i="8"/>
  <c r="H336" i="8"/>
  <c r="Q335" i="8"/>
  <c r="H335" i="8"/>
  <c r="Q334" i="8"/>
  <c r="H334" i="8"/>
  <c r="Q333" i="8"/>
  <c r="H333" i="8"/>
  <c r="Q332" i="8"/>
  <c r="H332" i="8"/>
  <c r="Q331" i="8"/>
  <c r="H331" i="8"/>
  <c r="Q330" i="8"/>
  <c r="H330" i="8"/>
  <c r="Q329" i="8"/>
  <c r="H329" i="8"/>
  <c r="Q328" i="8"/>
  <c r="H328" i="8"/>
  <c r="Q327" i="8"/>
  <c r="H327" i="8"/>
  <c r="Q326" i="8"/>
  <c r="H326" i="8"/>
  <c r="Q325" i="8"/>
  <c r="H325" i="8"/>
  <c r="Q324" i="8"/>
  <c r="H324" i="8"/>
  <c r="Q323" i="8"/>
  <c r="H323" i="8"/>
  <c r="Q322" i="8"/>
  <c r="H322" i="8"/>
  <c r="Q321" i="8"/>
  <c r="H321" i="8"/>
  <c r="Q320" i="8"/>
  <c r="H320" i="8"/>
  <c r="Q319" i="8"/>
  <c r="H319" i="8"/>
  <c r="Q318" i="8"/>
  <c r="H318" i="8"/>
  <c r="Q317" i="8"/>
  <c r="H317" i="8"/>
  <c r="Q316" i="8"/>
  <c r="H316" i="8"/>
  <c r="Q315" i="8"/>
  <c r="H315" i="8"/>
  <c r="Q314" i="8"/>
  <c r="H314" i="8"/>
  <c r="Q313" i="8"/>
  <c r="H313" i="8"/>
  <c r="Q312" i="8"/>
  <c r="H312" i="8"/>
  <c r="Q311" i="8"/>
  <c r="H311" i="8"/>
  <c r="Q310" i="8"/>
  <c r="H310" i="8"/>
  <c r="Q309" i="8"/>
  <c r="H309" i="8"/>
  <c r="Q308" i="8"/>
  <c r="H308" i="8"/>
  <c r="Q307" i="8"/>
  <c r="H307" i="8"/>
  <c r="Q306" i="8"/>
  <c r="H306" i="8"/>
  <c r="Q305" i="8"/>
  <c r="H305" i="8"/>
  <c r="Q304" i="8"/>
  <c r="H304" i="8"/>
  <c r="Q303" i="8"/>
  <c r="H303" i="8"/>
  <c r="Q302" i="8"/>
  <c r="H302" i="8"/>
  <c r="Q301" i="8"/>
  <c r="H301" i="8"/>
  <c r="Q300" i="8"/>
  <c r="H300" i="8"/>
  <c r="Q299" i="8"/>
  <c r="H299" i="8"/>
  <c r="Q298" i="8"/>
  <c r="H298" i="8"/>
  <c r="Q297" i="8"/>
  <c r="H297" i="8"/>
  <c r="Q296" i="8"/>
  <c r="H296" i="8"/>
  <c r="Q295" i="8"/>
  <c r="H295" i="8"/>
  <c r="Q294" i="8"/>
  <c r="H294" i="8"/>
  <c r="Q293" i="8"/>
  <c r="H293" i="8"/>
  <c r="Q292" i="8"/>
  <c r="H292" i="8"/>
  <c r="Q291" i="8"/>
  <c r="H291" i="8"/>
  <c r="Q290" i="8"/>
  <c r="H290" i="8"/>
  <c r="Q289" i="8"/>
  <c r="H289" i="8"/>
  <c r="Q288" i="8"/>
  <c r="H288" i="8"/>
  <c r="Q287" i="8"/>
  <c r="H287" i="8"/>
  <c r="Q286" i="8"/>
  <c r="H286" i="8"/>
  <c r="Q285" i="8"/>
  <c r="H285" i="8"/>
  <c r="Q284" i="8"/>
  <c r="H284" i="8"/>
  <c r="Q283" i="8"/>
  <c r="H283" i="8"/>
  <c r="Q282" i="8"/>
  <c r="H282" i="8"/>
  <c r="Q281" i="8"/>
  <c r="H281" i="8"/>
  <c r="Q280" i="8"/>
  <c r="H280" i="8"/>
  <c r="Q279" i="8"/>
  <c r="H279" i="8"/>
  <c r="Q278" i="8"/>
  <c r="H278" i="8"/>
  <c r="Q277" i="8"/>
  <c r="H277" i="8"/>
  <c r="Q276" i="8"/>
  <c r="H276" i="8"/>
  <c r="Q275" i="8"/>
  <c r="H275" i="8"/>
  <c r="Q274" i="8"/>
  <c r="H274" i="8"/>
  <c r="Q273" i="8"/>
  <c r="H273" i="8"/>
  <c r="Q272" i="8"/>
  <c r="H272" i="8"/>
  <c r="Q271" i="8"/>
  <c r="H271" i="8"/>
  <c r="Q270" i="8"/>
  <c r="H270" i="8"/>
  <c r="Q269" i="8"/>
  <c r="H269" i="8"/>
  <c r="Q268" i="8"/>
  <c r="H268" i="8"/>
  <c r="Q267" i="8"/>
  <c r="H267" i="8"/>
  <c r="Q266" i="8"/>
  <c r="H266" i="8"/>
  <c r="Q265" i="8"/>
  <c r="H265" i="8"/>
  <c r="Q264" i="8"/>
  <c r="H264" i="8"/>
  <c r="Q263" i="8"/>
  <c r="H263" i="8"/>
  <c r="Q262" i="8"/>
  <c r="H262" i="8"/>
  <c r="Q261" i="8"/>
  <c r="H261" i="8"/>
  <c r="Q260" i="8"/>
  <c r="H260" i="8"/>
  <c r="Q259" i="8"/>
  <c r="H259" i="8"/>
  <c r="Q258" i="8"/>
  <c r="H258" i="8"/>
  <c r="Q257" i="8"/>
  <c r="H257" i="8"/>
  <c r="Q256" i="8"/>
  <c r="H256" i="8"/>
  <c r="Q255" i="8"/>
  <c r="H255" i="8"/>
  <c r="Q254" i="8"/>
  <c r="H254" i="8"/>
  <c r="Q253" i="8"/>
  <c r="H253" i="8"/>
  <c r="Q252" i="8"/>
  <c r="H252" i="8"/>
  <c r="Q251" i="8"/>
  <c r="H251" i="8"/>
  <c r="Q250" i="8"/>
  <c r="H250" i="8"/>
  <c r="Q249" i="8"/>
  <c r="H249" i="8"/>
  <c r="Q248" i="8"/>
  <c r="H248" i="8"/>
  <c r="Q247" i="8"/>
  <c r="H247" i="8"/>
  <c r="Q246" i="8"/>
  <c r="H246" i="8"/>
  <c r="Q245" i="8"/>
  <c r="H245" i="8"/>
  <c r="Q244" i="8"/>
  <c r="H244" i="8"/>
  <c r="Q243" i="8"/>
  <c r="H243" i="8"/>
  <c r="Q242" i="8"/>
  <c r="H242" i="8"/>
  <c r="Q241" i="8"/>
  <c r="H241" i="8"/>
  <c r="Q240" i="8"/>
  <c r="H240" i="8"/>
  <c r="Q239" i="8"/>
  <c r="H239" i="8"/>
  <c r="Q238" i="8"/>
  <c r="H238" i="8"/>
  <c r="Q237" i="8"/>
  <c r="H237" i="8"/>
  <c r="Q236" i="8"/>
  <c r="H236" i="8"/>
  <c r="Q235" i="8"/>
  <c r="H235" i="8"/>
  <c r="Q234" i="8"/>
  <c r="H234" i="8"/>
  <c r="Q233" i="8"/>
  <c r="H233" i="8"/>
  <c r="Q232" i="8"/>
  <c r="H232" i="8"/>
  <c r="Q231" i="8"/>
  <c r="H231" i="8"/>
  <c r="Q230" i="8"/>
  <c r="H230" i="8"/>
  <c r="Q229" i="8"/>
  <c r="H229" i="8"/>
  <c r="Q228" i="8"/>
  <c r="H228" i="8"/>
  <c r="Q227" i="8"/>
  <c r="H227" i="8"/>
  <c r="Q226" i="8"/>
  <c r="H226" i="8"/>
  <c r="Q225" i="8"/>
  <c r="H225" i="8"/>
  <c r="Q224" i="8"/>
  <c r="H224" i="8"/>
  <c r="Q223" i="8"/>
  <c r="H223" i="8"/>
  <c r="Q222" i="8"/>
  <c r="H222" i="8"/>
  <c r="Q221" i="8"/>
  <c r="H221" i="8"/>
  <c r="Q220" i="8"/>
  <c r="H220" i="8"/>
  <c r="Q219" i="8"/>
  <c r="H219" i="8"/>
  <c r="Q218" i="8"/>
  <c r="H218" i="8"/>
  <c r="Q217" i="8"/>
  <c r="H217" i="8"/>
  <c r="Q216" i="8"/>
  <c r="H216" i="8"/>
  <c r="Q215" i="8"/>
  <c r="H215" i="8"/>
  <c r="Q214" i="8"/>
  <c r="H214" i="8"/>
  <c r="Q213" i="8"/>
  <c r="H213" i="8"/>
  <c r="Q212" i="8"/>
  <c r="H212" i="8"/>
  <c r="Q211" i="8"/>
  <c r="H211" i="8"/>
  <c r="Q210" i="8"/>
  <c r="H210" i="8"/>
  <c r="Q209" i="8"/>
  <c r="H209" i="8"/>
  <c r="Q208" i="8"/>
  <c r="H208" i="8"/>
  <c r="Q207" i="8"/>
  <c r="H207" i="8"/>
  <c r="Q206" i="8"/>
  <c r="H206" i="8"/>
  <c r="Q205" i="8"/>
  <c r="H205" i="8"/>
  <c r="Q204" i="8"/>
  <c r="H204" i="8"/>
  <c r="Q203" i="8"/>
  <c r="H203" i="8"/>
  <c r="Q202" i="8"/>
  <c r="H202" i="8"/>
  <c r="Q201" i="8"/>
  <c r="H201" i="8"/>
  <c r="Q200" i="8"/>
  <c r="H200" i="8"/>
  <c r="Q199" i="8"/>
  <c r="H199" i="8"/>
  <c r="Q198" i="8"/>
  <c r="H198" i="8"/>
  <c r="Q197" i="8"/>
  <c r="H197" i="8"/>
  <c r="Q196" i="8"/>
  <c r="H196" i="8"/>
  <c r="Q195" i="8"/>
  <c r="H195" i="8"/>
  <c r="Q194" i="8"/>
  <c r="H194" i="8"/>
  <c r="Q193" i="8"/>
  <c r="H193" i="8"/>
  <c r="Q192" i="8"/>
  <c r="H192" i="8"/>
  <c r="Q191" i="8"/>
  <c r="H191" i="8"/>
  <c r="Q190" i="8"/>
  <c r="H190" i="8"/>
  <c r="Q189" i="8"/>
  <c r="H189" i="8"/>
  <c r="Q188" i="8"/>
  <c r="H188" i="8"/>
  <c r="Q187" i="8"/>
  <c r="H187" i="8"/>
  <c r="Q186" i="8"/>
  <c r="H186" i="8"/>
  <c r="Q185" i="8"/>
  <c r="H185" i="8"/>
  <c r="Q184" i="8"/>
  <c r="H184" i="8"/>
  <c r="Q183" i="8"/>
  <c r="H183" i="8"/>
  <c r="Q182" i="8"/>
  <c r="H182" i="8"/>
  <c r="Q181" i="8"/>
  <c r="H181" i="8"/>
  <c r="Q180" i="8"/>
  <c r="H180" i="8"/>
  <c r="Q179" i="8"/>
  <c r="H179" i="8"/>
  <c r="Q178" i="8"/>
  <c r="H178" i="8"/>
  <c r="Q177" i="8"/>
  <c r="H177" i="8"/>
  <c r="Q176" i="8"/>
  <c r="H176" i="8"/>
  <c r="Q175" i="8"/>
  <c r="H175" i="8"/>
  <c r="Q174" i="8"/>
  <c r="H174" i="8"/>
  <c r="Q173" i="8"/>
  <c r="H173" i="8"/>
  <c r="Q172" i="8"/>
  <c r="H172" i="8"/>
  <c r="Q171" i="8"/>
  <c r="H171" i="8"/>
  <c r="Q170" i="8"/>
  <c r="H170" i="8"/>
  <c r="Q169" i="8"/>
  <c r="H169" i="8"/>
  <c r="Q168" i="8"/>
  <c r="H168" i="8"/>
  <c r="Q167" i="8"/>
  <c r="H167" i="8"/>
  <c r="Q166" i="8"/>
  <c r="H166" i="8"/>
  <c r="Q165" i="8"/>
  <c r="H165" i="8"/>
  <c r="Q164" i="8"/>
  <c r="H164" i="8"/>
  <c r="Q163" i="8"/>
  <c r="H163" i="8"/>
  <c r="Q162" i="8"/>
  <c r="H162" i="8"/>
  <c r="Q161" i="8"/>
  <c r="H161" i="8"/>
  <c r="Q160" i="8"/>
  <c r="H160" i="8"/>
  <c r="Q159" i="8"/>
  <c r="H159" i="8"/>
  <c r="Q158" i="8"/>
  <c r="H158" i="8"/>
  <c r="Q157" i="8"/>
  <c r="H157" i="8"/>
  <c r="Q156" i="8"/>
  <c r="H156" i="8"/>
  <c r="Q155" i="8"/>
  <c r="H155" i="8"/>
  <c r="Q154" i="8"/>
  <c r="H154" i="8"/>
  <c r="Q153" i="8"/>
  <c r="H153" i="8"/>
  <c r="Q152" i="8"/>
  <c r="H152" i="8"/>
  <c r="Q151" i="8"/>
  <c r="H151" i="8"/>
  <c r="Q150" i="8"/>
  <c r="H150" i="8"/>
  <c r="Q149" i="8"/>
  <c r="H149" i="8"/>
  <c r="Q148" i="8"/>
  <c r="H148" i="8"/>
  <c r="Q147" i="8"/>
  <c r="H147" i="8"/>
  <c r="Q146" i="8"/>
  <c r="H146" i="8"/>
  <c r="Q145" i="8"/>
  <c r="H145" i="8"/>
  <c r="Q144" i="8"/>
  <c r="H144" i="8"/>
  <c r="Q143" i="8"/>
  <c r="H143" i="8"/>
  <c r="Q142" i="8"/>
  <c r="H142" i="8"/>
  <c r="Q141" i="8"/>
  <c r="H141" i="8"/>
  <c r="Q140" i="8"/>
  <c r="H140" i="8"/>
  <c r="Q139" i="8"/>
  <c r="H139" i="8"/>
  <c r="Q138" i="8"/>
  <c r="H138" i="8"/>
  <c r="Q137" i="8"/>
  <c r="H137" i="8"/>
  <c r="Q136" i="8"/>
  <c r="H136" i="8"/>
  <c r="Q135" i="8"/>
  <c r="H135" i="8"/>
  <c r="Q134" i="8"/>
  <c r="H134" i="8"/>
  <c r="Q133" i="8"/>
  <c r="H133" i="8"/>
  <c r="Q132" i="8"/>
  <c r="H132" i="8"/>
  <c r="Q131" i="8"/>
  <c r="H131" i="8"/>
  <c r="Q130" i="8"/>
  <c r="H130" i="8"/>
  <c r="Q129" i="8"/>
  <c r="H129" i="8"/>
  <c r="Q128" i="8"/>
  <c r="H128" i="8"/>
  <c r="Q127" i="8"/>
  <c r="H127" i="8"/>
  <c r="Q126" i="8"/>
  <c r="H126" i="8"/>
  <c r="Q125" i="8"/>
  <c r="H125" i="8"/>
  <c r="Q124" i="8"/>
  <c r="H124" i="8"/>
  <c r="Q123" i="8"/>
  <c r="H123" i="8"/>
  <c r="Q122" i="8"/>
  <c r="H122" i="8"/>
  <c r="Q121" i="8"/>
  <c r="H121" i="8"/>
  <c r="Q120" i="8"/>
  <c r="H120" i="8"/>
  <c r="Q119" i="8"/>
  <c r="H119" i="8"/>
  <c r="Q118" i="8"/>
  <c r="H118" i="8"/>
  <c r="Q117" i="8"/>
  <c r="H117" i="8"/>
  <c r="Q116" i="8"/>
  <c r="H116" i="8"/>
  <c r="Q115" i="8"/>
  <c r="H115" i="8"/>
  <c r="Q114" i="8"/>
  <c r="H114" i="8"/>
  <c r="Q113" i="8"/>
  <c r="H113" i="8"/>
  <c r="Q112" i="8"/>
  <c r="H112" i="8"/>
  <c r="Q111" i="8"/>
  <c r="H111" i="8"/>
  <c r="Q110" i="8"/>
  <c r="H110" i="8"/>
  <c r="Q109" i="8"/>
  <c r="H109" i="8"/>
  <c r="Q108" i="8"/>
  <c r="H108" i="8"/>
  <c r="Q107" i="8"/>
  <c r="H107" i="8"/>
  <c r="Q106" i="8"/>
  <c r="H106" i="8"/>
  <c r="Q105" i="8"/>
  <c r="H105" i="8"/>
  <c r="Q104" i="8"/>
  <c r="H104" i="8"/>
  <c r="Q103" i="8"/>
  <c r="H103" i="8"/>
  <c r="Q102" i="8"/>
  <c r="H102" i="8"/>
  <c r="Q101" i="8"/>
  <c r="H101" i="8"/>
  <c r="Q100" i="8"/>
  <c r="H100" i="8"/>
  <c r="Q99" i="8"/>
  <c r="H99" i="8"/>
  <c r="Q98" i="8"/>
  <c r="H98" i="8"/>
  <c r="Q97" i="8"/>
  <c r="H97" i="8"/>
  <c r="Q96" i="8"/>
  <c r="H96" i="8"/>
  <c r="Q95" i="8"/>
  <c r="H95" i="8"/>
  <c r="Q94" i="8"/>
  <c r="H94" i="8"/>
  <c r="Q93" i="8"/>
  <c r="H93" i="8"/>
  <c r="Q92" i="8"/>
  <c r="H92" i="8"/>
  <c r="Q91" i="8"/>
  <c r="H91" i="8"/>
  <c r="Q90" i="8"/>
  <c r="H90" i="8"/>
  <c r="Q89" i="8"/>
  <c r="H89" i="8"/>
  <c r="Q88" i="8"/>
  <c r="H88" i="8"/>
  <c r="Q87" i="8"/>
  <c r="H87" i="8"/>
  <c r="Q86" i="8"/>
  <c r="H86" i="8"/>
  <c r="Q85" i="8"/>
  <c r="H85" i="8"/>
  <c r="Q84" i="8"/>
  <c r="H84" i="8"/>
  <c r="Q83" i="8"/>
  <c r="H83" i="8"/>
  <c r="Q82" i="8"/>
  <c r="H82" i="8"/>
  <c r="Q81" i="8"/>
  <c r="H81" i="8"/>
  <c r="Q80" i="8"/>
  <c r="H80" i="8"/>
  <c r="Q79" i="8"/>
  <c r="H79" i="8"/>
  <c r="Q78" i="8"/>
  <c r="H78" i="8"/>
  <c r="Q77" i="8"/>
  <c r="H77" i="8"/>
  <c r="Q76" i="8"/>
  <c r="H76" i="8"/>
  <c r="Q75" i="8"/>
  <c r="H75" i="8"/>
  <c r="Q74" i="8"/>
  <c r="H74" i="8"/>
  <c r="Q73" i="8"/>
  <c r="H73" i="8"/>
  <c r="Q72" i="8"/>
  <c r="H72" i="8"/>
  <c r="Q71" i="8"/>
  <c r="H71" i="8"/>
  <c r="Q70" i="8"/>
  <c r="H70" i="8"/>
  <c r="Q69" i="8"/>
  <c r="H69" i="8"/>
  <c r="Q68" i="8"/>
  <c r="H68" i="8"/>
  <c r="Q67" i="8"/>
  <c r="H67" i="8"/>
  <c r="Q66" i="8"/>
  <c r="H66" i="8"/>
  <c r="Q65" i="8"/>
  <c r="H65" i="8"/>
  <c r="Q64" i="8"/>
  <c r="H64" i="8"/>
  <c r="Q63" i="8"/>
  <c r="H63" i="8"/>
  <c r="Q62" i="8"/>
  <c r="H62" i="8"/>
  <c r="Q61" i="8"/>
  <c r="H61" i="8"/>
  <c r="Q60" i="8"/>
  <c r="H60" i="8"/>
  <c r="Q59" i="8"/>
  <c r="H59" i="8"/>
  <c r="Q58" i="8"/>
  <c r="H58" i="8"/>
  <c r="Q57" i="8"/>
  <c r="H57" i="8"/>
  <c r="Q56" i="8"/>
  <c r="H56" i="8"/>
  <c r="Q55" i="8"/>
  <c r="H55" i="8"/>
  <c r="Q54" i="8"/>
  <c r="H54" i="8"/>
  <c r="Q53" i="8"/>
  <c r="H53" i="8"/>
  <c r="Q52" i="8"/>
  <c r="H52" i="8"/>
  <c r="Q51" i="8"/>
  <c r="H51" i="8"/>
  <c r="Q50" i="8"/>
  <c r="H50" i="8"/>
  <c r="Q49" i="8"/>
  <c r="H49" i="8"/>
  <c r="Q48" i="8"/>
  <c r="H48" i="8"/>
  <c r="Q47" i="8"/>
  <c r="H47" i="8"/>
  <c r="Q46" i="8"/>
  <c r="H46" i="8"/>
  <c r="Q45" i="8"/>
  <c r="H45" i="8"/>
  <c r="Q44" i="8"/>
  <c r="H44" i="8"/>
  <c r="Q43" i="8"/>
  <c r="H43" i="8"/>
  <c r="Q42" i="8"/>
  <c r="H42" i="8"/>
  <c r="Q41" i="8"/>
  <c r="H41" i="8"/>
  <c r="Q40" i="8"/>
  <c r="H40" i="8"/>
  <c r="Q39" i="8"/>
  <c r="H39" i="8"/>
  <c r="Q38" i="8"/>
  <c r="H38" i="8"/>
  <c r="Q37" i="8"/>
  <c r="H37" i="8"/>
  <c r="Q36" i="8"/>
  <c r="H36" i="8"/>
  <c r="Q35" i="8"/>
  <c r="H35" i="8"/>
  <c r="Q34" i="8"/>
  <c r="H34" i="8"/>
  <c r="Q33" i="8"/>
  <c r="H33" i="8"/>
  <c r="Q32" i="8"/>
  <c r="H32" i="8"/>
  <c r="Q31" i="8"/>
  <c r="H31" i="8"/>
  <c r="Q30" i="8"/>
  <c r="H30" i="8"/>
  <c r="Q29" i="8"/>
  <c r="H29" i="8"/>
  <c r="Q28" i="8"/>
  <c r="H28" i="8"/>
  <c r="Q27" i="8"/>
  <c r="H27" i="8"/>
  <c r="Q26" i="8"/>
  <c r="H26" i="8"/>
  <c r="Q25" i="8"/>
  <c r="H25" i="8"/>
  <c r="Q24" i="8"/>
  <c r="H24" i="8"/>
  <c r="Q23" i="8"/>
  <c r="H23" i="8"/>
  <c r="Q22" i="8"/>
  <c r="H22" i="8"/>
  <c r="Q21" i="8"/>
  <c r="H21" i="8"/>
  <c r="Q20" i="8"/>
  <c r="H20" i="8"/>
  <c r="A20" i="8"/>
  <c r="A21" i="8" s="1"/>
  <c r="A22" i="8" s="1"/>
  <c r="A23" i="8" s="1"/>
  <c r="Q19" i="8"/>
  <c r="H19" i="8"/>
  <c r="Q18" i="8"/>
  <c r="H18" i="8"/>
  <c r="Q17" i="8"/>
  <c r="H17" i="8"/>
  <c r="Q16" i="8"/>
  <c r="H16" i="8"/>
  <c r="Q15" i="8"/>
  <c r="O15" i="8"/>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O249" i="8" s="1"/>
  <c r="O250" i="8" s="1"/>
  <c r="O251" i="8" s="1"/>
  <c r="O252" i="8" s="1"/>
  <c r="O253" i="8" s="1"/>
  <c r="O254" i="8" s="1"/>
  <c r="O255" i="8" s="1"/>
  <c r="O256" i="8" s="1"/>
  <c r="O257" i="8" s="1"/>
  <c r="O258" i="8" s="1"/>
  <c r="O259" i="8" s="1"/>
  <c r="O260" i="8" s="1"/>
  <c r="O261" i="8" s="1"/>
  <c r="O262" i="8" s="1"/>
  <c r="O263" i="8" s="1"/>
  <c r="O264" i="8" s="1"/>
  <c r="O265" i="8" s="1"/>
  <c r="O266" i="8" s="1"/>
  <c r="O267" i="8" s="1"/>
  <c r="O268" i="8" s="1"/>
  <c r="O269" i="8" s="1"/>
  <c r="O270" i="8" s="1"/>
  <c r="O271" i="8" s="1"/>
  <c r="O272" i="8" s="1"/>
  <c r="O273" i="8" s="1"/>
  <c r="O274" i="8" s="1"/>
  <c r="O275" i="8" s="1"/>
  <c r="O276" i="8" s="1"/>
  <c r="O277" i="8" s="1"/>
  <c r="O278" i="8" s="1"/>
  <c r="O279" i="8" s="1"/>
  <c r="O280" i="8" s="1"/>
  <c r="O281" i="8" s="1"/>
  <c r="O282" i="8" s="1"/>
  <c r="O283" i="8" s="1"/>
  <c r="O284" i="8" s="1"/>
  <c r="O285" i="8" s="1"/>
  <c r="O286" i="8" s="1"/>
  <c r="O287" i="8" s="1"/>
  <c r="O288" i="8" s="1"/>
  <c r="O289" i="8" s="1"/>
  <c r="O290" i="8" s="1"/>
  <c r="O291" i="8" s="1"/>
  <c r="O292" i="8" s="1"/>
  <c r="O293" i="8" s="1"/>
  <c r="O294" i="8" s="1"/>
  <c r="O295" i="8" s="1"/>
  <c r="O296" i="8" s="1"/>
  <c r="O297" i="8" s="1"/>
  <c r="O298" i="8" s="1"/>
  <c r="O299" i="8" s="1"/>
  <c r="O300" i="8" s="1"/>
  <c r="O301" i="8" s="1"/>
  <c r="O302" i="8" s="1"/>
  <c r="O303" i="8" s="1"/>
  <c r="O304" i="8" s="1"/>
  <c r="O305" i="8" s="1"/>
  <c r="O306" i="8" s="1"/>
  <c r="O307" i="8" s="1"/>
  <c r="O308" i="8" s="1"/>
  <c r="O309" i="8" s="1"/>
  <c r="O310" i="8" s="1"/>
  <c r="O311" i="8" s="1"/>
  <c r="O312" i="8" s="1"/>
  <c r="O313" i="8" s="1"/>
  <c r="O314" i="8" s="1"/>
  <c r="O315" i="8" s="1"/>
  <c r="O316" i="8" s="1"/>
  <c r="O317" i="8" s="1"/>
  <c r="O318" i="8" s="1"/>
  <c r="O319" i="8" s="1"/>
  <c r="O320" i="8" s="1"/>
  <c r="O321" i="8" s="1"/>
  <c r="O322" i="8" s="1"/>
  <c r="O323" i="8" s="1"/>
  <c r="O324" i="8" s="1"/>
  <c r="O325" i="8" s="1"/>
  <c r="O326" i="8" s="1"/>
  <c r="O327" i="8" s="1"/>
  <c r="O328" i="8" s="1"/>
  <c r="O329" i="8" s="1"/>
  <c r="O330" i="8" s="1"/>
  <c r="O331" i="8" s="1"/>
  <c r="O332" i="8" s="1"/>
  <c r="O333" i="8" s="1"/>
  <c r="O334" i="8" s="1"/>
  <c r="O335" i="8" s="1"/>
  <c r="O336" i="8" s="1"/>
  <c r="O337" i="8" s="1"/>
  <c r="O338" i="8" s="1"/>
  <c r="O339" i="8" s="1"/>
  <c r="O340" i="8" s="1"/>
  <c r="O341" i="8" s="1"/>
  <c r="O342" i="8" s="1"/>
  <c r="O343" i="8" s="1"/>
  <c r="O344" i="8" s="1"/>
  <c r="O345" i="8" s="1"/>
  <c r="O346" i="8" s="1"/>
  <c r="O347" i="8" s="1"/>
  <c r="O348" i="8" s="1"/>
  <c r="O349" i="8" s="1"/>
  <c r="O350" i="8" s="1"/>
  <c r="O351" i="8" s="1"/>
  <c r="O352" i="8" s="1"/>
  <c r="O353" i="8" s="1"/>
  <c r="O354" i="8" s="1"/>
  <c r="O355" i="8" s="1"/>
  <c r="O356" i="8" s="1"/>
  <c r="O357" i="8" s="1"/>
  <c r="O358" i="8" s="1"/>
  <c r="O359" i="8" s="1"/>
  <c r="O360" i="8" s="1"/>
  <c r="O361" i="8" s="1"/>
  <c r="O362" i="8" s="1"/>
  <c r="O363" i="8" s="1"/>
  <c r="O364" i="8" s="1"/>
  <c r="O365" i="8" s="1"/>
  <c r="O366" i="8" s="1"/>
  <c r="O367" i="8" s="1"/>
  <c r="O368" i="8" s="1"/>
  <c r="O369" i="8" s="1"/>
  <c r="O370" i="8" s="1"/>
  <c r="O371" i="8" s="1"/>
  <c r="O372" i="8" s="1"/>
  <c r="O373" i="8" s="1"/>
  <c r="H15" i="8"/>
  <c r="F15" i="8"/>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117" i="8" s="1"/>
  <c r="F118" i="8" s="1"/>
  <c r="F119" i="8" s="1"/>
  <c r="F120" i="8" s="1"/>
  <c r="F121" i="8" s="1"/>
  <c r="F122" i="8" s="1"/>
  <c r="F123" i="8" s="1"/>
  <c r="F124" i="8" s="1"/>
  <c r="F125" i="8" s="1"/>
  <c r="F126" i="8" s="1"/>
  <c r="F127" i="8" s="1"/>
  <c r="F128" i="8" s="1"/>
  <c r="F129" i="8" s="1"/>
  <c r="F130" i="8" s="1"/>
  <c r="F131" i="8" s="1"/>
  <c r="F132" i="8" s="1"/>
  <c r="F133" i="8" s="1"/>
  <c r="F134" i="8" s="1"/>
  <c r="F135" i="8" s="1"/>
  <c r="F136" i="8" s="1"/>
  <c r="F137" i="8" s="1"/>
  <c r="F138" i="8" s="1"/>
  <c r="F139" i="8" s="1"/>
  <c r="F140" i="8" s="1"/>
  <c r="F141" i="8" s="1"/>
  <c r="F142" i="8" s="1"/>
  <c r="F143" i="8" s="1"/>
  <c r="F144" i="8" s="1"/>
  <c r="F145" i="8" s="1"/>
  <c r="F146" i="8" s="1"/>
  <c r="F147" i="8" s="1"/>
  <c r="F148" i="8" s="1"/>
  <c r="F149" i="8" s="1"/>
  <c r="F150" i="8" s="1"/>
  <c r="F151" i="8" s="1"/>
  <c r="F152" i="8" s="1"/>
  <c r="F153" i="8" s="1"/>
  <c r="F154" i="8" s="1"/>
  <c r="F155" i="8" s="1"/>
  <c r="F156" i="8" s="1"/>
  <c r="F157" i="8" s="1"/>
  <c r="F158" i="8" s="1"/>
  <c r="F159" i="8" s="1"/>
  <c r="F160" i="8" s="1"/>
  <c r="F161" i="8" s="1"/>
  <c r="F162" i="8" s="1"/>
  <c r="F163" i="8" s="1"/>
  <c r="F164" i="8" s="1"/>
  <c r="F165" i="8" s="1"/>
  <c r="F166" i="8" s="1"/>
  <c r="F167" i="8" s="1"/>
  <c r="F168" i="8" s="1"/>
  <c r="F169" i="8" s="1"/>
  <c r="F170" i="8" s="1"/>
  <c r="F171" i="8" s="1"/>
  <c r="F172" i="8" s="1"/>
  <c r="F173" i="8" s="1"/>
  <c r="F174" i="8" s="1"/>
  <c r="F175" i="8" s="1"/>
  <c r="F176" i="8" s="1"/>
  <c r="F177" i="8" s="1"/>
  <c r="F178" i="8" s="1"/>
  <c r="F179" i="8" s="1"/>
  <c r="F180" i="8" s="1"/>
  <c r="F181" i="8" s="1"/>
  <c r="F182" i="8" s="1"/>
  <c r="F183" i="8" s="1"/>
  <c r="F184" i="8" s="1"/>
  <c r="F185" i="8" s="1"/>
  <c r="F186" i="8" s="1"/>
  <c r="F187" i="8" s="1"/>
  <c r="F188" i="8" s="1"/>
  <c r="F189" i="8" s="1"/>
  <c r="F190" i="8" s="1"/>
  <c r="F191" i="8" s="1"/>
  <c r="F192" i="8" s="1"/>
  <c r="F193" i="8" s="1"/>
  <c r="F194" i="8" s="1"/>
  <c r="F195" i="8" s="1"/>
  <c r="F196" i="8" s="1"/>
  <c r="F197" i="8" s="1"/>
  <c r="F198" i="8" s="1"/>
  <c r="F199" i="8" s="1"/>
  <c r="F200" i="8" s="1"/>
  <c r="F201" i="8" s="1"/>
  <c r="F202" i="8" s="1"/>
  <c r="F203" i="8" s="1"/>
  <c r="F204" i="8" s="1"/>
  <c r="F205" i="8" s="1"/>
  <c r="F206" i="8" s="1"/>
  <c r="F207" i="8" s="1"/>
  <c r="F208" i="8" s="1"/>
  <c r="F209" i="8" s="1"/>
  <c r="F210" i="8" s="1"/>
  <c r="F211" i="8" s="1"/>
  <c r="F212" i="8" s="1"/>
  <c r="F213" i="8" s="1"/>
  <c r="F214" i="8" s="1"/>
  <c r="F215" i="8" s="1"/>
  <c r="F216" i="8" s="1"/>
  <c r="F217" i="8" s="1"/>
  <c r="F218" i="8" s="1"/>
  <c r="F219" i="8" s="1"/>
  <c r="F220" i="8" s="1"/>
  <c r="F221" i="8" s="1"/>
  <c r="F222" i="8" s="1"/>
  <c r="F223" i="8" s="1"/>
  <c r="F224" i="8" s="1"/>
  <c r="F225" i="8" s="1"/>
  <c r="F226" i="8" s="1"/>
  <c r="F227" i="8" s="1"/>
  <c r="F228" i="8" s="1"/>
  <c r="F229" i="8" s="1"/>
  <c r="F230" i="8" s="1"/>
  <c r="F231" i="8" s="1"/>
  <c r="F232" i="8" s="1"/>
  <c r="F233" i="8" s="1"/>
  <c r="F234" i="8" s="1"/>
  <c r="F235" i="8" s="1"/>
  <c r="F236" i="8" s="1"/>
  <c r="F237" i="8" s="1"/>
  <c r="F238" i="8" s="1"/>
  <c r="F239" i="8" s="1"/>
  <c r="F240" i="8" s="1"/>
  <c r="F241" i="8" s="1"/>
  <c r="F242" i="8" s="1"/>
  <c r="F243" i="8" s="1"/>
  <c r="F244" i="8" s="1"/>
  <c r="F245" i="8" s="1"/>
  <c r="F246" i="8" s="1"/>
  <c r="F247" i="8" s="1"/>
  <c r="F248" i="8" s="1"/>
  <c r="F249" i="8" s="1"/>
  <c r="F250" i="8" s="1"/>
  <c r="F251" i="8" s="1"/>
  <c r="F252" i="8" s="1"/>
  <c r="F253" i="8" s="1"/>
  <c r="F254" i="8" s="1"/>
  <c r="F255" i="8" s="1"/>
  <c r="F256" i="8" s="1"/>
  <c r="F257" i="8" s="1"/>
  <c r="F258" i="8" s="1"/>
  <c r="F259" i="8" s="1"/>
  <c r="F260" i="8" s="1"/>
  <c r="F261" i="8" s="1"/>
  <c r="F262" i="8" s="1"/>
  <c r="F263" i="8" s="1"/>
  <c r="F264" i="8" s="1"/>
  <c r="F265" i="8" s="1"/>
  <c r="F266" i="8" s="1"/>
  <c r="F267" i="8" s="1"/>
  <c r="F268" i="8" s="1"/>
  <c r="F269" i="8" s="1"/>
  <c r="F270" i="8" s="1"/>
  <c r="F271" i="8" s="1"/>
  <c r="F272" i="8" s="1"/>
  <c r="F273" i="8" s="1"/>
  <c r="F274" i="8" s="1"/>
  <c r="F275" i="8" s="1"/>
  <c r="F276" i="8" s="1"/>
  <c r="F277" i="8" s="1"/>
  <c r="F278" i="8" s="1"/>
  <c r="F279" i="8" s="1"/>
  <c r="F280" i="8" s="1"/>
  <c r="F281" i="8" s="1"/>
  <c r="F282" i="8" s="1"/>
  <c r="F283" i="8" s="1"/>
  <c r="F284" i="8" s="1"/>
  <c r="F285" i="8" s="1"/>
  <c r="F286" i="8" s="1"/>
  <c r="F287" i="8" s="1"/>
  <c r="F288" i="8" s="1"/>
  <c r="F289" i="8" s="1"/>
  <c r="F290" i="8" s="1"/>
  <c r="F291" i="8" s="1"/>
  <c r="F292" i="8" s="1"/>
  <c r="F293" i="8" s="1"/>
  <c r="F294" i="8" s="1"/>
  <c r="F295" i="8" s="1"/>
  <c r="F296" i="8" s="1"/>
  <c r="F297" i="8" s="1"/>
  <c r="F298" i="8" s="1"/>
  <c r="F299" i="8" s="1"/>
  <c r="F300" i="8" s="1"/>
  <c r="F301" i="8" s="1"/>
  <c r="F302" i="8" s="1"/>
  <c r="F303" i="8" s="1"/>
  <c r="F304" i="8" s="1"/>
  <c r="F305" i="8" s="1"/>
  <c r="F306" i="8" s="1"/>
  <c r="F307" i="8" s="1"/>
  <c r="F308" i="8" s="1"/>
  <c r="F309" i="8" s="1"/>
  <c r="F310" i="8" s="1"/>
  <c r="F311" i="8" s="1"/>
  <c r="F312" i="8" s="1"/>
  <c r="F313" i="8" s="1"/>
  <c r="F314" i="8" s="1"/>
  <c r="F315" i="8" s="1"/>
  <c r="F316" i="8" s="1"/>
  <c r="F317" i="8" s="1"/>
  <c r="F318" i="8" s="1"/>
  <c r="F319" i="8" s="1"/>
  <c r="F320" i="8" s="1"/>
  <c r="F321" i="8" s="1"/>
  <c r="F322" i="8" s="1"/>
  <c r="F323" i="8" s="1"/>
  <c r="F324" i="8" s="1"/>
  <c r="F325" i="8" s="1"/>
  <c r="F326" i="8" s="1"/>
  <c r="F327" i="8" s="1"/>
  <c r="F328" i="8" s="1"/>
  <c r="F329" i="8" s="1"/>
  <c r="F330" i="8" s="1"/>
  <c r="F331" i="8" s="1"/>
  <c r="F332" i="8" s="1"/>
  <c r="F333" i="8" s="1"/>
  <c r="F334" i="8" s="1"/>
  <c r="F335" i="8" s="1"/>
  <c r="F336" i="8" s="1"/>
  <c r="F337" i="8" s="1"/>
  <c r="F338" i="8" s="1"/>
  <c r="F339" i="8" s="1"/>
  <c r="F340" i="8" s="1"/>
  <c r="F341" i="8" s="1"/>
  <c r="F342" i="8" s="1"/>
  <c r="F343" i="8" s="1"/>
  <c r="F344" i="8" s="1"/>
  <c r="F345" i="8" s="1"/>
  <c r="F346" i="8" s="1"/>
  <c r="F347" i="8" s="1"/>
  <c r="F348" i="8" s="1"/>
  <c r="F349" i="8" s="1"/>
  <c r="F350" i="8" s="1"/>
  <c r="F351" i="8" s="1"/>
  <c r="F352" i="8" s="1"/>
  <c r="F353" i="8" s="1"/>
  <c r="F354" i="8" s="1"/>
  <c r="F355" i="8" s="1"/>
  <c r="F356" i="8" s="1"/>
  <c r="F357" i="8" s="1"/>
  <c r="F358" i="8" s="1"/>
  <c r="F359" i="8" s="1"/>
  <c r="F360" i="8" s="1"/>
  <c r="F361" i="8" s="1"/>
  <c r="F362" i="8" s="1"/>
  <c r="F363" i="8" s="1"/>
  <c r="F364" i="8" s="1"/>
  <c r="F365" i="8" s="1"/>
  <c r="F366" i="8" s="1"/>
  <c r="F367" i="8" s="1"/>
  <c r="F368" i="8" s="1"/>
  <c r="F369" i="8" s="1"/>
  <c r="F370" i="8" s="1"/>
  <c r="F371" i="8" s="1"/>
  <c r="F372" i="8" s="1"/>
  <c r="F373" i="8" s="1"/>
  <c r="Q14" i="8"/>
  <c r="P14" i="8"/>
  <c r="T14" i="8" s="1"/>
  <c r="L14" i="8"/>
  <c r="H14" i="8"/>
  <c r="Q11" i="8"/>
  <c r="B11" i="8"/>
  <c r="B19" i="8" s="1"/>
  <c r="C10" i="8"/>
  <c r="C9" i="8"/>
  <c r="C8" i="8"/>
  <c r="C7" i="8"/>
  <c r="U14" i="8" l="1"/>
  <c r="B15" i="8"/>
  <c r="R14" i="8"/>
  <c r="P15" i="8" s="1"/>
  <c r="T15" i="8" s="1"/>
  <c r="B20" i="8"/>
  <c r="B21" i="8"/>
  <c r="C11" i="8"/>
  <c r="C15" i="8" s="1"/>
  <c r="A151" i="8"/>
  <c r="B151" i="8" s="1"/>
  <c r="C14" i="8"/>
  <c r="H11" i="8"/>
  <c r="G14" i="8" s="1"/>
  <c r="B14" i="8"/>
  <c r="B22" i="8"/>
  <c r="A24" i="8"/>
  <c r="B23" i="8"/>
  <c r="R15" i="8"/>
  <c r="J14" i="8"/>
  <c r="S14" i="8"/>
  <c r="V14" i="8" s="1"/>
  <c r="V15" i="8" s="1"/>
  <c r="D14" i="8" l="1"/>
  <c r="D15" i="8"/>
  <c r="A25" i="8"/>
  <c r="B24" i="8"/>
  <c r="S15" i="8"/>
  <c r="P16" i="8"/>
  <c r="T16" i="8" s="1"/>
  <c r="V16" i="8" s="1"/>
  <c r="R16" i="8"/>
  <c r="K14" i="8"/>
  <c r="M14" i="8" s="1"/>
  <c r="I14" i="8"/>
  <c r="B25" i="8" l="1"/>
  <c r="A26" i="8"/>
  <c r="G15" i="8"/>
  <c r="K15" i="8" s="1"/>
  <c r="M15" i="8" s="1"/>
  <c r="S16" i="8"/>
  <c r="P17" i="8"/>
  <c r="T17" i="8" s="1"/>
  <c r="V17" i="8" s="1"/>
  <c r="A27" i="8" l="1"/>
  <c r="B26" i="8"/>
  <c r="R17" i="8"/>
  <c r="I15" i="8"/>
  <c r="B27" i="8" l="1"/>
  <c r="A28" i="8"/>
  <c r="G16" i="8"/>
  <c r="K16" i="8" s="1"/>
  <c r="M16" i="8" s="1"/>
  <c r="J15" i="8"/>
  <c r="P18" i="8"/>
  <c r="T18" i="8" s="1"/>
  <c r="V18" i="8" s="1"/>
  <c r="S17" i="8"/>
  <c r="R18" i="8"/>
  <c r="P19" i="8" l="1"/>
  <c r="T19" i="8" s="1"/>
  <c r="V19" i="8" s="1"/>
  <c r="S18" i="8"/>
  <c r="A29" i="8"/>
  <c r="B28" i="8"/>
  <c r="I16" i="8"/>
  <c r="R19" i="8" l="1"/>
  <c r="P20" i="8" s="1"/>
  <c r="T20" i="8" s="1"/>
  <c r="V20" i="8" s="1"/>
  <c r="J16" i="8"/>
  <c r="G17" i="8"/>
  <c r="K17" i="8" s="1"/>
  <c r="M17" i="8" s="1"/>
  <c r="B29" i="8"/>
  <c r="A30" i="8"/>
  <c r="S19" i="8" l="1"/>
  <c r="R20" i="8"/>
  <c r="P21" i="8" s="1"/>
  <c r="T21" i="8" s="1"/>
  <c r="V21" i="8" s="1"/>
  <c r="A31" i="8"/>
  <c r="B30" i="8"/>
  <c r="I17" i="8"/>
  <c r="S20" i="8" l="1"/>
  <c r="G18" i="8"/>
  <c r="K18" i="8" s="1"/>
  <c r="M18" i="8" s="1"/>
  <c r="J17" i="8"/>
  <c r="A32" i="8"/>
  <c r="B31" i="8"/>
  <c r="R21" i="8"/>
  <c r="I18" i="8" l="1"/>
  <c r="P22" i="8"/>
  <c r="T22" i="8" s="1"/>
  <c r="V22" i="8" s="1"/>
  <c r="S21" i="8"/>
  <c r="A33" i="8"/>
  <c r="B32" i="8"/>
  <c r="R22" i="8" l="1"/>
  <c r="P23" i="8" s="1"/>
  <c r="T23" i="8" s="1"/>
  <c r="V23" i="8" s="1"/>
  <c r="A34" i="8"/>
  <c r="B33" i="8"/>
  <c r="J18" i="8"/>
  <c r="G19" i="8"/>
  <c r="K19" i="8" s="1"/>
  <c r="M19" i="8" s="1"/>
  <c r="S22" i="8" l="1"/>
  <c r="R23" i="8"/>
  <c r="P24" i="8" s="1"/>
  <c r="T24" i="8" s="1"/>
  <c r="V24" i="8" s="1"/>
  <c r="B34" i="8"/>
  <c r="A35" i="8"/>
  <c r="I19" i="8"/>
  <c r="S23" i="8" l="1"/>
  <c r="J19" i="8"/>
  <c r="G20" i="8"/>
  <c r="K20" i="8" s="1"/>
  <c r="M20" i="8" s="1"/>
  <c r="R24" i="8"/>
  <c r="B35" i="8"/>
  <c r="A36" i="8"/>
  <c r="P25" i="8" l="1"/>
  <c r="T25" i="8" s="1"/>
  <c r="V25" i="8" s="1"/>
  <c r="S24" i="8"/>
  <c r="I20" i="8"/>
  <c r="A37" i="8"/>
  <c r="B36" i="8"/>
  <c r="R25" i="8" l="1"/>
  <c r="P26" i="8" s="1"/>
  <c r="T26" i="8" s="1"/>
  <c r="V26" i="8" s="1"/>
  <c r="S25" i="8"/>
  <c r="B37" i="8"/>
  <c r="A38" i="8"/>
  <c r="G21" i="8"/>
  <c r="K21" i="8" s="1"/>
  <c r="M21" i="8" s="1"/>
  <c r="J20" i="8"/>
  <c r="I21" i="8" l="1"/>
  <c r="G22" i="8" s="1"/>
  <c r="K22" i="8" s="1"/>
  <c r="M22" i="8" s="1"/>
  <c r="A39" i="8"/>
  <c r="B38" i="8"/>
  <c r="R26" i="8"/>
  <c r="J21" i="8" l="1"/>
  <c r="I22" i="8"/>
  <c r="J22" i="8" s="1"/>
  <c r="A40" i="8"/>
  <c r="B39" i="8"/>
  <c r="P27" i="8"/>
  <c r="T27" i="8" s="1"/>
  <c r="V27" i="8" s="1"/>
  <c r="S26" i="8"/>
  <c r="G23" i="8" l="1"/>
  <c r="K23" i="8" s="1"/>
  <c r="M23" i="8" s="1"/>
  <c r="R27" i="8"/>
  <c r="A41" i="8"/>
  <c r="B40" i="8"/>
  <c r="I23" i="8" l="1"/>
  <c r="P28" i="8"/>
  <c r="T28" i="8" s="1"/>
  <c r="V28" i="8" s="1"/>
  <c r="S27" i="8"/>
  <c r="A42" i="8"/>
  <c r="B41" i="8"/>
  <c r="G24" i="8" l="1"/>
  <c r="K24" i="8" s="1"/>
  <c r="M24" i="8" s="1"/>
  <c r="J23" i="8"/>
  <c r="A43" i="8"/>
  <c r="B42" i="8"/>
  <c r="R28" i="8"/>
  <c r="I24" i="8" l="1"/>
  <c r="J24" i="8" s="1"/>
  <c r="P29" i="8"/>
  <c r="T29" i="8" s="1"/>
  <c r="V29" i="8" s="1"/>
  <c r="S28" i="8"/>
  <c r="A44" i="8"/>
  <c r="B43" i="8"/>
  <c r="G25" i="8" l="1"/>
  <c r="K25" i="8" s="1"/>
  <c r="M25" i="8" s="1"/>
  <c r="A45" i="8"/>
  <c r="B44" i="8"/>
  <c r="R29" i="8"/>
  <c r="I25" i="8" l="1"/>
  <c r="G26" i="8" s="1"/>
  <c r="K26" i="8" s="1"/>
  <c r="M26" i="8" s="1"/>
  <c r="P30" i="8"/>
  <c r="T30" i="8" s="1"/>
  <c r="V30" i="8" s="1"/>
  <c r="S29" i="8"/>
  <c r="A46" i="8"/>
  <c r="B45" i="8"/>
  <c r="J25" i="8" l="1"/>
  <c r="I26" i="8"/>
  <c r="J26" i="8" s="1"/>
  <c r="A47" i="8"/>
  <c r="B46" i="8"/>
  <c r="R30" i="8"/>
  <c r="G27" i="8" l="1"/>
  <c r="K27" i="8"/>
  <c r="M27" i="8" s="1"/>
  <c r="I27" i="8"/>
  <c r="P31" i="8"/>
  <c r="T31" i="8" s="1"/>
  <c r="V31" i="8" s="1"/>
  <c r="S30" i="8"/>
  <c r="A48" i="8"/>
  <c r="B47" i="8"/>
  <c r="J27" i="8" l="1"/>
  <c r="G28" i="8"/>
  <c r="R31" i="8"/>
  <c r="P32" i="8"/>
  <c r="T32" i="8" s="1"/>
  <c r="S31" i="8"/>
  <c r="A49" i="8"/>
  <c r="B48" i="8"/>
  <c r="V32" i="8"/>
  <c r="K28" i="8" l="1"/>
  <c r="M28" i="8" s="1"/>
  <c r="I28" i="8"/>
  <c r="R32" i="8"/>
  <c r="P33" i="8"/>
  <c r="T33" i="8" s="1"/>
  <c r="V33" i="8" s="1"/>
  <c r="S32" i="8"/>
  <c r="A50" i="8"/>
  <c r="B49" i="8"/>
  <c r="J28" i="8" l="1"/>
  <c r="G29" i="8"/>
  <c r="K29" i="8" s="1"/>
  <c r="M29" i="8" s="1"/>
  <c r="A51" i="8"/>
  <c r="B50" i="8"/>
  <c r="R33" i="8"/>
  <c r="I29" i="8" l="1"/>
  <c r="G30" i="8" s="1"/>
  <c r="J29" i="8"/>
  <c r="P34" i="8"/>
  <c r="T34" i="8" s="1"/>
  <c r="V34" i="8" s="1"/>
  <c r="S33" i="8"/>
  <c r="A52" i="8"/>
  <c r="B51" i="8"/>
  <c r="K30" i="8" l="1"/>
  <c r="M30" i="8" s="1"/>
  <c r="I30" i="8"/>
  <c r="A53" i="8"/>
  <c r="B52" i="8"/>
  <c r="R34" i="8"/>
  <c r="G31" i="8" l="1"/>
  <c r="J30" i="8"/>
  <c r="P35" i="8"/>
  <c r="T35" i="8" s="1"/>
  <c r="V35" i="8" s="1"/>
  <c r="S34" i="8"/>
  <c r="A54" i="8"/>
  <c r="B53" i="8"/>
  <c r="K31" i="8" l="1"/>
  <c r="M31" i="8" s="1"/>
  <c r="I31" i="8"/>
  <c r="A55" i="8"/>
  <c r="B54" i="8"/>
  <c r="R35" i="8"/>
  <c r="G32" i="8" l="1"/>
  <c r="J31" i="8"/>
  <c r="P36" i="8"/>
  <c r="T36" i="8" s="1"/>
  <c r="V36" i="8" s="1"/>
  <c r="S35" i="8"/>
  <c r="A56" i="8"/>
  <c r="B55" i="8"/>
  <c r="K32" i="8" l="1"/>
  <c r="M32" i="8" s="1"/>
  <c r="I32" i="8"/>
  <c r="A57" i="8"/>
  <c r="B56" i="8"/>
  <c r="R36" i="8"/>
  <c r="J32" i="8" l="1"/>
  <c r="G33" i="8"/>
  <c r="K33" i="8" s="1"/>
  <c r="M33" i="8" s="1"/>
  <c r="A58" i="8"/>
  <c r="B57" i="8"/>
  <c r="P37" i="8"/>
  <c r="T37" i="8" s="1"/>
  <c r="V37" i="8" s="1"/>
  <c r="S36" i="8"/>
  <c r="I33" i="8" l="1"/>
  <c r="G34" i="8" s="1"/>
  <c r="R37" i="8"/>
  <c r="A59" i="8"/>
  <c r="B58" i="8"/>
  <c r="J33" i="8" l="1"/>
  <c r="K34" i="8"/>
  <c r="M34" i="8" s="1"/>
  <c r="I34" i="8"/>
  <c r="A60" i="8"/>
  <c r="B59" i="8"/>
  <c r="P38" i="8"/>
  <c r="T38" i="8" s="1"/>
  <c r="V38" i="8" s="1"/>
  <c r="S37" i="8"/>
  <c r="G35" i="8" l="1"/>
  <c r="K35" i="8" s="1"/>
  <c r="M35" i="8" s="1"/>
  <c r="J34" i="8"/>
  <c r="A61" i="8"/>
  <c r="B60" i="8"/>
  <c r="R38" i="8"/>
  <c r="I35" i="8" l="1"/>
  <c r="P39" i="8"/>
  <c r="T39" i="8" s="1"/>
  <c r="V39" i="8" s="1"/>
  <c r="S38" i="8"/>
  <c r="A62" i="8"/>
  <c r="B61" i="8"/>
  <c r="G36" i="8" l="1"/>
  <c r="J35" i="8"/>
  <c r="A63" i="8"/>
  <c r="B62" i="8"/>
  <c r="R39" i="8"/>
  <c r="K36" i="8" l="1"/>
  <c r="M36" i="8" s="1"/>
  <c r="I36" i="8"/>
  <c r="P40" i="8"/>
  <c r="T40" i="8" s="1"/>
  <c r="V40" i="8" s="1"/>
  <c r="S39" i="8"/>
  <c r="A64" i="8"/>
  <c r="B63" i="8"/>
  <c r="J36" i="8" l="1"/>
  <c r="G37" i="8"/>
  <c r="K37" i="8" s="1"/>
  <c r="M37" i="8" s="1"/>
  <c r="R40" i="8"/>
  <c r="A65" i="8"/>
  <c r="B64" i="8"/>
  <c r="I37" i="8" l="1"/>
  <c r="P41" i="8"/>
  <c r="T41" i="8" s="1"/>
  <c r="V41" i="8" s="1"/>
  <c r="S40" i="8"/>
  <c r="A66" i="8"/>
  <c r="B65" i="8"/>
  <c r="J37" i="8" l="1"/>
  <c r="G38" i="8"/>
  <c r="A67" i="8"/>
  <c r="B66" i="8"/>
  <c r="R41" i="8"/>
  <c r="K38" i="8" l="1"/>
  <c r="M38" i="8" s="1"/>
  <c r="I38" i="8"/>
  <c r="P42" i="8"/>
  <c r="T42" i="8" s="1"/>
  <c r="V42" i="8" s="1"/>
  <c r="S41" i="8"/>
  <c r="A68" i="8"/>
  <c r="B67" i="8"/>
  <c r="J38" i="8" l="1"/>
  <c r="G39" i="8"/>
  <c r="K39" i="8" s="1"/>
  <c r="M39" i="8" s="1"/>
  <c r="A69" i="8"/>
  <c r="B68" i="8"/>
  <c r="R42" i="8"/>
  <c r="I39" i="8" l="1"/>
  <c r="P43" i="8"/>
  <c r="T43" i="8" s="1"/>
  <c r="V43" i="8" s="1"/>
  <c r="S42" i="8"/>
  <c r="A70" i="8"/>
  <c r="B69" i="8"/>
  <c r="G40" i="8" l="1"/>
  <c r="K40" i="8" s="1"/>
  <c r="M40" i="8" s="1"/>
  <c r="J39" i="8"/>
  <c r="A71" i="8"/>
  <c r="B70" i="8"/>
  <c r="R43" i="8"/>
  <c r="I40" i="8" l="1"/>
  <c r="G41" i="8"/>
  <c r="J40" i="8"/>
  <c r="P44" i="8"/>
  <c r="T44" i="8" s="1"/>
  <c r="V44" i="8" s="1"/>
  <c r="S43" i="8"/>
  <c r="A72" i="8"/>
  <c r="B71" i="8"/>
  <c r="K41" i="8" l="1"/>
  <c r="M41" i="8" s="1"/>
  <c r="I41" i="8"/>
  <c r="R44" i="8"/>
  <c r="P45" i="8"/>
  <c r="T45" i="8" s="1"/>
  <c r="S44" i="8"/>
  <c r="A73" i="8"/>
  <c r="B72" i="8"/>
  <c r="V45" i="8"/>
  <c r="J41" i="8" l="1"/>
  <c r="G42" i="8"/>
  <c r="R45" i="8"/>
  <c r="P46" i="8"/>
  <c r="T46" i="8" s="1"/>
  <c r="S45" i="8"/>
  <c r="V46" i="8"/>
  <c r="A74" i="8"/>
  <c r="B73" i="8"/>
  <c r="K42" i="8" l="1"/>
  <c r="M42" i="8" s="1"/>
  <c r="I42" i="8"/>
  <c r="R46" i="8"/>
  <c r="A75" i="8"/>
  <c r="B74" i="8"/>
  <c r="J42" i="8" l="1"/>
  <c r="G43" i="8"/>
  <c r="A76" i="8"/>
  <c r="B75" i="8"/>
  <c r="P47" i="8"/>
  <c r="T47" i="8" s="1"/>
  <c r="V47" i="8" s="1"/>
  <c r="S46" i="8"/>
  <c r="K43" i="8" l="1"/>
  <c r="M43" i="8" s="1"/>
  <c r="I43" i="8"/>
  <c r="R47" i="8"/>
  <c r="A77" i="8"/>
  <c r="B76" i="8"/>
  <c r="G44" i="8" l="1"/>
  <c r="J43" i="8"/>
  <c r="P48" i="8"/>
  <c r="T48" i="8" s="1"/>
  <c r="V48" i="8" s="1"/>
  <c r="S47" i="8"/>
  <c r="A78" i="8"/>
  <c r="B77" i="8"/>
  <c r="K44" i="8" l="1"/>
  <c r="M44" i="8" s="1"/>
  <c r="I44" i="8"/>
  <c r="A79" i="8"/>
  <c r="B78" i="8"/>
  <c r="R48" i="8"/>
  <c r="G45" i="8" l="1"/>
  <c r="J44" i="8"/>
  <c r="P49" i="8"/>
  <c r="T49" i="8" s="1"/>
  <c r="V49" i="8" s="1"/>
  <c r="S48" i="8"/>
  <c r="A80" i="8"/>
  <c r="B79" i="8"/>
  <c r="K45" i="8" l="1"/>
  <c r="M45" i="8" s="1"/>
  <c r="I45" i="8"/>
  <c r="A81" i="8"/>
  <c r="B80" i="8"/>
  <c r="R49" i="8"/>
  <c r="G46" i="8" l="1"/>
  <c r="J45" i="8"/>
  <c r="P50" i="8"/>
  <c r="T50" i="8" s="1"/>
  <c r="V50" i="8" s="1"/>
  <c r="S49" i="8"/>
  <c r="A82" i="8"/>
  <c r="B81" i="8"/>
  <c r="K46" i="8" l="1"/>
  <c r="M46" i="8" s="1"/>
  <c r="I46" i="8"/>
  <c r="B82" i="8"/>
  <c r="A83" i="8"/>
  <c r="R50" i="8"/>
  <c r="G47" i="8" l="1"/>
  <c r="K47" i="8" s="1"/>
  <c r="M47" i="8" s="1"/>
  <c r="J46" i="8"/>
  <c r="P51" i="8"/>
  <c r="T51" i="8" s="1"/>
  <c r="V51" i="8" s="1"/>
  <c r="S50" i="8"/>
  <c r="B83" i="8"/>
  <c r="A84" i="8"/>
  <c r="I47" i="8" l="1"/>
  <c r="B84" i="8"/>
  <c r="A85" i="8"/>
  <c r="R51" i="8"/>
  <c r="J47" i="8" l="1"/>
  <c r="G48" i="8"/>
  <c r="P52" i="8"/>
  <c r="T52" i="8" s="1"/>
  <c r="V52" i="8" s="1"/>
  <c r="S51" i="8"/>
  <c r="B85" i="8"/>
  <c r="A86" i="8"/>
  <c r="K48" i="8" l="1"/>
  <c r="M48" i="8" s="1"/>
  <c r="I48" i="8"/>
  <c r="B86" i="8"/>
  <c r="A87" i="8"/>
  <c r="R52" i="8"/>
  <c r="J48" i="8" l="1"/>
  <c r="G49" i="8"/>
  <c r="B87" i="8"/>
  <c r="A88" i="8"/>
  <c r="P53" i="8"/>
  <c r="T53" i="8" s="1"/>
  <c r="V53" i="8" s="1"/>
  <c r="S52" i="8"/>
  <c r="K49" i="8" l="1"/>
  <c r="M49" i="8" s="1"/>
  <c r="I49" i="8"/>
  <c r="R53" i="8"/>
  <c r="B88" i="8"/>
  <c r="A89" i="8"/>
  <c r="J49" i="8" l="1"/>
  <c r="G50" i="8"/>
  <c r="B89" i="8"/>
  <c r="A90" i="8"/>
  <c r="P54" i="8"/>
  <c r="T54" i="8" s="1"/>
  <c r="V54" i="8" s="1"/>
  <c r="S53" i="8"/>
  <c r="K50" i="8" l="1"/>
  <c r="M50" i="8" s="1"/>
  <c r="I50" i="8"/>
  <c r="B90" i="8"/>
  <c r="A91" i="8"/>
  <c r="R54" i="8"/>
  <c r="J50" i="8" l="1"/>
  <c r="G51" i="8"/>
  <c r="P55" i="8"/>
  <c r="T55" i="8" s="1"/>
  <c r="V55" i="8" s="1"/>
  <c r="S54" i="8"/>
  <c r="B91" i="8"/>
  <c r="A92" i="8"/>
  <c r="I51" i="8" l="1"/>
  <c r="K51" i="8"/>
  <c r="M51" i="8" s="1"/>
  <c r="B92" i="8"/>
  <c r="A93" i="8"/>
  <c r="R55" i="8"/>
  <c r="J51" i="8" l="1"/>
  <c r="G52" i="8"/>
  <c r="P56" i="8"/>
  <c r="T56" i="8" s="1"/>
  <c r="V56" i="8" s="1"/>
  <c r="S55" i="8"/>
  <c r="B93" i="8"/>
  <c r="A94" i="8"/>
  <c r="I52" i="8" l="1"/>
  <c r="K52" i="8"/>
  <c r="M52" i="8" s="1"/>
  <c r="B94" i="8"/>
  <c r="A95" i="8"/>
  <c r="R56" i="8"/>
  <c r="J52" i="8" l="1"/>
  <c r="G53" i="8"/>
  <c r="P57" i="8"/>
  <c r="T57" i="8" s="1"/>
  <c r="V57" i="8" s="1"/>
  <c r="S56" i="8"/>
  <c r="B95" i="8"/>
  <c r="A96" i="8"/>
  <c r="K53" i="8" l="1"/>
  <c r="M53" i="8" s="1"/>
  <c r="I53" i="8"/>
  <c r="R57" i="8"/>
  <c r="B96" i="8"/>
  <c r="A97" i="8"/>
  <c r="G54" i="8" l="1"/>
  <c r="J53" i="8"/>
  <c r="B97" i="8"/>
  <c r="A98" i="8"/>
  <c r="P58" i="8"/>
  <c r="T58" i="8" s="1"/>
  <c r="V58" i="8" s="1"/>
  <c r="S57" i="8"/>
  <c r="K54" i="8" l="1"/>
  <c r="M54" i="8" s="1"/>
  <c r="I54" i="8"/>
  <c r="R58" i="8"/>
  <c r="B98" i="8"/>
  <c r="A99" i="8"/>
  <c r="G55" i="8" l="1"/>
  <c r="J54" i="8"/>
  <c r="B99" i="8"/>
  <c r="A100" i="8"/>
  <c r="P59" i="8"/>
  <c r="T59" i="8" s="1"/>
  <c r="V59" i="8" s="1"/>
  <c r="S58" i="8"/>
  <c r="K55" i="8" l="1"/>
  <c r="M55" i="8" s="1"/>
  <c r="I55" i="8"/>
  <c r="R59" i="8"/>
  <c r="A101" i="8"/>
  <c r="B100" i="8"/>
  <c r="J55" i="8" l="1"/>
  <c r="G56" i="8"/>
  <c r="B101" i="8"/>
  <c r="A102" i="8"/>
  <c r="P60" i="8"/>
  <c r="T60" i="8" s="1"/>
  <c r="V60" i="8" s="1"/>
  <c r="S59" i="8"/>
  <c r="K56" i="8" l="1"/>
  <c r="M56" i="8" s="1"/>
  <c r="I56" i="8"/>
  <c r="B102" i="8"/>
  <c r="A103" i="8"/>
  <c r="R60" i="8"/>
  <c r="J56" i="8" l="1"/>
  <c r="G57" i="8"/>
  <c r="K57" i="8" s="1"/>
  <c r="M57" i="8" s="1"/>
  <c r="B103" i="8"/>
  <c r="A104" i="8"/>
  <c r="P61" i="8"/>
  <c r="T61" i="8" s="1"/>
  <c r="V61" i="8" s="1"/>
  <c r="S60" i="8"/>
  <c r="I57" i="8" l="1"/>
  <c r="J57" i="8" s="1"/>
  <c r="G58" i="8"/>
  <c r="B104" i="8"/>
  <c r="A105" i="8"/>
  <c r="R61" i="8"/>
  <c r="K58" i="8" l="1"/>
  <c r="M58" i="8" s="1"/>
  <c r="I58" i="8"/>
  <c r="B105" i="8"/>
  <c r="A106" i="8"/>
  <c r="P62" i="8"/>
  <c r="T62" i="8" s="1"/>
  <c r="V62" i="8" s="1"/>
  <c r="S61" i="8"/>
  <c r="G59" i="8" l="1"/>
  <c r="J58" i="8"/>
  <c r="R62" i="8"/>
  <c r="P63" i="8"/>
  <c r="T63" i="8" s="1"/>
  <c r="S62" i="8"/>
  <c r="V63" i="8"/>
  <c r="B106" i="8"/>
  <c r="A107" i="8"/>
  <c r="K59" i="8" l="1"/>
  <c r="M59" i="8" s="1"/>
  <c r="I59" i="8"/>
  <c r="B107" i="8"/>
  <c r="A108" i="8"/>
  <c r="R63" i="8"/>
  <c r="J59" i="8" l="1"/>
  <c r="G60" i="8"/>
  <c r="P64" i="8"/>
  <c r="T64" i="8" s="1"/>
  <c r="V64" i="8" s="1"/>
  <c r="S63" i="8"/>
  <c r="B108" i="8"/>
  <c r="A109" i="8"/>
  <c r="K60" i="8" l="1"/>
  <c r="M60" i="8" s="1"/>
  <c r="I60" i="8"/>
  <c r="B109" i="8"/>
  <c r="A110" i="8"/>
  <c r="R64" i="8"/>
  <c r="J60" i="8" l="1"/>
  <c r="G61" i="8"/>
  <c r="K61" i="8" s="1"/>
  <c r="M61" i="8" s="1"/>
  <c r="P65" i="8"/>
  <c r="T65" i="8" s="1"/>
  <c r="V65" i="8" s="1"/>
  <c r="S64" i="8"/>
  <c r="B110" i="8"/>
  <c r="A111" i="8"/>
  <c r="I61" i="8" l="1"/>
  <c r="B111" i="8"/>
  <c r="A112" i="8"/>
  <c r="R65" i="8"/>
  <c r="G62" i="8" l="1"/>
  <c r="J61" i="8"/>
  <c r="P66" i="8"/>
  <c r="T66" i="8" s="1"/>
  <c r="V66" i="8" s="1"/>
  <c r="S65" i="8"/>
  <c r="B112" i="8"/>
  <c r="A113" i="8"/>
  <c r="K62" i="8" l="1"/>
  <c r="M62" i="8" s="1"/>
  <c r="I62" i="8"/>
  <c r="B113" i="8"/>
  <c r="A114" i="8"/>
  <c r="R66" i="8"/>
  <c r="G63" i="8" l="1"/>
  <c r="K63" i="8" s="1"/>
  <c r="M63" i="8" s="1"/>
  <c r="J62" i="8"/>
  <c r="B114" i="8"/>
  <c r="A115" i="8"/>
  <c r="P67" i="8"/>
  <c r="T67" i="8" s="1"/>
  <c r="V67" i="8" s="1"/>
  <c r="S66" i="8"/>
  <c r="I63" i="8" l="1"/>
  <c r="B115" i="8"/>
  <c r="A116" i="8"/>
  <c r="R67" i="8"/>
  <c r="J63" i="8" l="1"/>
  <c r="G64" i="8"/>
  <c r="K64" i="8" s="1"/>
  <c r="M64" i="8" s="1"/>
  <c r="B116" i="8"/>
  <c r="A117" i="8"/>
  <c r="P68" i="8"/>
  <c r="T68" i="8" s="1"/>
  <c r="V68" i="8" s="1"/>
  <c r="S67" i="8"/>
  <c r="I64" i="8" l="1"/>
  <c r="B117" i="8"/>
  <c r="A118" i="8"/>
  <c r="R68" i="8"/>
  <c r="G65" i="8" l="1"/>
  <c r="K65" i="8" s="1"/>
  <c r="M65" i="8" s="1"/>
  <c r="I65" i="8"/>
  <c r="J64" i="8"/>
  <c r="B118" i="8"/>
  <c r="A119" i="8"/>
  <c r="P69" i="8"/>
  <c r="T69" i="8" s="1"/>
  <c r="V69" i="8" s="1"/>
  <c r="S68" i="8"/>
  <c r="J65" i="8" l="1"/>
  <c r="G66" i="8"/>
  <c r="R69" i="8"/>
  <c r="B119" i="8"/>
  <c r="A120" i="8"/>
  <c r="I66" i="8" l="1"/>
  <c r="K66" i="8"/>
  <c r="M66" i="8" s="1"/>
  <c r="B120" i="8"/>
  <c r="A121" i="8"/>
  <c r="P70" i="8"/>
  <c r="T70" i="8" s="1"/>
  <c r="V70" i="8" s="1"/>
  <c r="S69" i="8"/>
  <c r="G67" i="8" l="1"/>
  <c r="K67" i="8" s="1"/>
  <c r="M67" i="8" s="1"/>
  <c r="J66" i="8"/>
  <c r="R70" i="8"/>
  <c r="A122" i="8"/>
  <c r="B121" i="8"/>
  <c r="I67" i="8" l="1"/>
  <c r="A123" i="8"/>
  <c r="B122" i="8"/>
  <c r="P71" i="8"/>
  <c r="T71" i="8" s="1"/>
  <c r="V71" i="8" s="1"/>
  <c r="S70" i="8"/>
  <c r="G68" i="8" l="1"/>
  <c r="K68" i="8" s="1"/>
  <c r="M68" i="8" s="1"/>
  <c r="J67" i="8"/>
  <c r="R71" i="8"/>
  <c r="A124" i="8"/>
  <c r="B123" i="8"/>
  <c r="I68" i="8" l="1"/>
  <c r="B124" i="8"/>
  <c r="A125" i="8"/>
  <c r="P72" i="8"/>
  <c r="T72" i="8" s="1"/>
  <c r="V72" i="8" s="1"/>
  <c r="S71" i="8"/>
  <c r="G69" i="8" l="1"/>
  <c r="K69" i="8" s="1"/>
  <c r="M69" i="8" s="1"/>
  <c r="J68" i="8"/>
  <c r="I69" i="8"/>
  <c r="R72" i="8"/>
  <c r="A126" i="8"/>
  <c r="B125" i="8"/>
  <c r="G70" i="8" l="1"/>
  <c r="K70" i="8" s="1"/>
  <c r="M70" i="8" s="1"/>
  <c r="J69" i="8"/>
  <c r="I70" i="8"/>
  <c r="B126" i="8"/>
  <c r="A127" i="8"/>
  <c r="P73" i="8"/>
  <c r="T73" i="8" s="1"/>
  <c r="V73" i="8" s="1"/>
  <c r="S72" i="8"/>
  <c r="G71" i="8" l="1"/>
  <c r="K71" i="8" s="1"/>
  <c r="M71" i="8" s="1"/>
  <c r="J70" i="8"/>
  <c r="I71" i="8"/>
  <c r="J71" i="8" s="1"/>
  <c r="G72" i="8"/>
  <c r="K72" i="8" s="1"/>
  <c r="M72" i="8" s="1"/>
  <c r="I72" i="8"/>
  <c r="R73" i="8"/>
  <c r="B127" i="8"/>
  <c r="A128" i="8"/>
  <c r="J72" i="8" l="1"/>
  <c r="G73" i="8"/>
  <c r="K73" i="8" s="1"/>
  <c r="M73" i="8" s="1"/>
  <c r="B128" i="8"/>
  <c r="A129" i="8"/>
  <c r="P74" i="8"/>
  <c r="T74" i="8" s="1"/>
  <c r="V74" i="8" s="1"/>
  <c r="S73" i="8"/>
  <c r="I73" i="8" l="1"/>
  <c r="G74" i="8"/>
  <c r="J73" i="8"/>
  <c r="R74" i="8"/>
  <c r="B129" i="8"/>
  <c r="A130" i="8"/>
  <c r="K74" i="8" l="1"/>
  <c r="M74" i="8" s="1"/>
  <c r="I74" i="8"/>
  <c r="B130" i="8"/>
  <c r="A131" i="8"/>
  <c r="P75" i="8"/>
  <c r="T75" i="8" s="1"/>
  <c r="V75" i="8" s="1"/>
  <c r="S74" i="8"/>
  <c r="J74" i="8" l="1"/>
  <c r="G75" i="8"/>
  <c r="R75" i="8"/>
  <c r="B131" i="8"/>
  <c r="A132" i="8"/>
  <c r="K75" i="8" l="1"/>
  <c r="M75" i="8" s="1"/>
  <c r="I75" i="8"/>
  <c r="B132" i="8"/>
  <c r="A133" i="8"/>
  <c r="P76" i="8"/>
  <c r="T76" i="8" s="1"/>
  <c r="V76" i="8" s="1"/>
  <c r="S75" i="8"/>
  <c r="G76" i="8" l="1"/>
  <c r="J75" i="8"/>
  <c r="B133" i="8"/>
  <c r="A134" i="8"/>
  <c r="R76" i="8"/>
  <c r="K76" i="8" l="1"/>
  <c r="M76" i="8" s="1"/>
  <c r="I76" i="8"/>
  <c r="B134" i="8"/>
  <c r="A135" i="8"/>
  <c r="P77" i="8"/>
  <c r="T77" i="8" s="1"/>
  <c r="V77" i="8" s="1"/>
  <c r="S76" i="8"/>
  <c r="J76" i="8" l="1"/>
  <c r="G77" i="8"/>
  <c r="B135" i="8"/>
  <c r="A136" i="8"/>
  <c r="R77" i="8"/>
  <c r="K77" i="8" l="1"/>
  <c r="M77" i="8" s="1"/>
  <c r="I77" i="8"/>
  <c r="P78" i="8"/>
  <c r="T78" i="8" s="1"/>
  <c r="V78" i="8" s="1"/>
  <c r="S77" i="8"/>
  <c r="B136" i="8"/>
  <c r="A137" i="8"/>
  <c r="G78" i="8" l="1"/>
  <c r="K78" i="8" s="1"/>
  <c r="M78" i="8" s="1"/>
  <c r="J77" i="8"/>
  <c r="B137" i="8"/>
  <c r="A138" i="8"/>
  <c r="R78" i="8"/>
  <c r="I78" i="8" l="1"/>
  <c r="J78" i="8" s="1"/>
  <c r="P79" i="8"/>
  <c r="T79" i="8" s="1"/>
  <c r="V79" i="8" s="1"/>
  <c r="S78" i="8"/>
  <c r="B138" i="8"/>
  <c r="A139" i="8"/>
  <c r="G79" i="8" l="1"/>
  <c r="K79" i="8"/>
  <c r="M79" i="8" s="1"/>
  <c r="I79" i="8"/>
  <c r="B139" i="8"/>
  <c r="A140" i="8"/>
  <c r="R79" i="8"/>
  <c r="J79" i="8" l="1"/>
  <c r="G80" i="8"/>
  <c r="P80" i="8"/>
  <c r="T80" i="8" s="1"/>
  <c r="V80" i="8" s="1"/>
  <c r="S79" i="8"/>
  <c r="B140" i="8"/>
  <c r="A141" i="8"/>
  <c r="K80" i="8" l="1"/>
  <c r="M80" i="8" s="1"/>
  <c r="I80" i="8"/>
  <c r="B141" i="8"/>
  <c r="A142" i="8"/>
  <c r="R80" i="8"/>
  <c r="J80" i="8" l="1"/>
  <c r="G81" i="8"/>
  <c r="B142" i="8"/>
  <c r="A143" i="8"/>
  <c r="P81" i="8"/>
  <c r="T81" i="8" s="1"/>
  <c r="V81" i="8" s="1"/>
  <c r="S80" i="8"/>
  <c r="K81" i="8" l="1"/>
  <c r="M81" i="8" s="1"/>
  <c r="I81" i="8"/>
  <c r="R81" i="8"/>
  <c r="B143" i="8"/>
  <c r="A144" i="8"/>
  <c r="J81" i="8" l="1"/>
  <c r="G82" i="8"/>
  <c r="B144" i="8"/>
  <c r="A145" i="8"/>
  <c r="P82" i="8"/>
  <c r="T82" i="8" s="1"/>
  <c r="V82" i="8" s="1"/>
  <c r="S81" i="8"/>
  <c r="K82" i="8" l="1"/>
  <c r="M82" i="8" s="1"/>
  <c r="I82" i="8"/>
  <c r="R82" i="8"/>
  <c r="B145" i="8"/>
  <c r="A146" i="8"/>
  <c r="G83" i="8" l="1"/>
  <c r="J82" i="8"/>
  <c r="B146" i="8"/>
  <c r="A147" i="8"/>
  <c r="S82" i="8"/>
  <c r="P83" i="8"/>
  <c r="T83" i="8" s="1"/>
  <c r="V83" i="8" s="1"/>
  <c r="K83" i="8" l="1"/>
  <c r="M83" i="8" s="1"/>
  <c r="I83" i="8"/>
  <c r="R83" i="8"/>
  <c r="S83" i="8"/>
  <c r="P84" i="8"/>
  <c r="T84" i="8" s="1"/>
  <c r="V84" i="8" s="1"/>
  <c r="B147" i="8"/>
  <c r="A148" i="8"/>
  <c r="G84" i="8" l="1"/>
  <c r="J83" i="8"/>
  <c r="B148" i="8"/>
  <c r="A149" i="8"/>
  <c r="R84" i="8"/>
  <c r="K84" i="8" l="1"/>
  <c r="M84" i="8" s="1"/>
  <c r="I84" i="8"/>
  <c r="B149" i="8"/>
  <c r="A150" i="8"/>
  <c r="S84" i="8"/>
  <c r="P85" i="8"/>
  <c r="T85" i="8" s="1"/>
  <c r="V85" i="8" s="1"/>
  <c r="J84" i="8" l="1"/>
  <c r="G85" i="8"/>
  <c r="R85" i="8"/>
  <c r="B150" i="8"/>
  <c r="A152" i="8"/>
  <c r="K85" i="8" l="1"/>
  <c r="M85" i="8" s="1"/>
  <c r="I85" i="8"/>
  <c r="B152" i="8"/>
  <c r="A153" i="8"/>
  <c r="S85" i="8"/>
  <c r="P86" i="8"/>
  <c r="T86" i="8" s="1"/>
  <c r="V86" i="8" s="1"/>
  <c r="G86" i="8" l="1"/>
  <c r="J85" i="8"/>
  <c r="R86" i="8"/>
  <c r="B153" i="8"/>
  <c r="A154" i="8"/>
  <c r="K86" i="8" l="1"/>
  <c r="M86" i="8" s="1"/>
  <c r="I86" i="8"/>
  <c r="B154" i="8"/>
  <c r="A155" i="8"/>
  <c r="S86" i="8"/>
  <c r="P87" i="8"/>
  <c r="T87" i="8" s="1"/>
  <c r="V87" i="8" s="1"/>
  <c r="G87" i="8" l="1"/>
  <c r="J86" i="8"/>
  <c r="R87" i="8"/>
  <c r="B155" i="8"/>
  <c r="A156" i="8"/>
  <c r="K87" i="8" l="1"/>
  <c r="M87" i="8" s="1"/>
  <c r="I87" i="8"/>
  <c r="B156" i="8"/>
  <c r="A157" i="8"/>
  <c r="S87" i="8"/>
  <c r="P88" i="8"/>
  <c r="T88" i="8" s="1"/>
  <c r="V88" i="8" s="1"/>
  <c r="G88" i="8" l="1"/>
  <c r="J87" i="8"/>
  <c r="B157" i="8"/>
  <c r="A158" i="8"/>
  <c r="R88" i="8"/>
  <c r="K88" i="8" l="1"/>
  <c r="M88" i="8" s="1"/>
  <c r="I88" i="8"/>
  <c r="S88" i="8"/>
  <c r="P89" i="8"/>
  <c r="T89" i="8" s="1"/>
  <c r="V89" i="8" s="1"/>
  <c r="B158" i="8"/>
  <c r="A159" i="8"/>
  <c r="R89" i="8" l="1"/>
  <c r="J88" i="8"/>
  <c r="G89" i="8"/>
  <c r="S89" i="8"/>
  <c r="P90" i="8"/>
  <c r="T90" i="8" s="1"/>
  <c r="V90" i="8" s="1"/>
  <c r="B159" i="8"/>
  <c r="A160" i="8"/>
  <c r="K89" i="8" l="1"/>
  <c r="M89" i="8" s="1"/>
  <c r="I89" i="8"/>
  <c r="B160" i="8"/>
  <c r="A161" i="8"/>
  <c r="R90" i="8"/>
  <c r="J89" i="8" l="1"/>
  <c r="G90" i="8"/>
  <c r="S90" i="8"/>
  <c r="P91" i="8"/>
  <c r="T91" i="8" s="1"/>
  <c r="V91" i="8" s="1"/>
  <c r="B161" i="8"/>
  <c r="A162" i="8"/>
  <c r="K90" i="8" l="1"/>
  <c r="M90" i="8" s="1"/>
  <c r="I90" i="8"/>
  <c r="R91" i="8"/>
  <c r="B162" i="8"/>
  <c r="A163" i="8"/>
  <c r="G91" i="8" l="1"/>
  <c r="J90" i="8"/>
  <c r="B163" i="8"/>
  <c r="A164" i="8"/>
  <c r="S91" i="8"/>
  <c r="P92" i="8"/>
  <c r="T92" i="8" s="1"/>
  <c r="V92" i="8" s="1"/>
  <c r="K91" i="8" l="1"/>
  <c r="M91" i="8" s="1"/>
  <c r="I91" i="8"/>
  <c r="B164" i="8"/>
  <c r="A165" i="8"/>
  <c r="R92" i="8"/>
  <c r="G92" i="8" l="1"/>
  <c r="J91" i="8"/>
  <c r="S92" i="8"/>
  <c r="P93" i="8"/>
  <c r="T93" i="8" s="1"/>
  <c r="V93" i="8" s="1"/>
  <c r="B165" i="8"/>
  <c r="A166" i="8"/>
  <c r="K92" i="8" l="1"/>
  <c r="M92" i="8" s="1"/>
  <c r="I92" i="8"/>
  <c r="B166" i="8"/>
  <c r="A167" i="8"/>
  <c r="R93" i="8"/>
  <c r="G93" i="8" l="1"/>
  <c r="J92" i="8"/>
  <c r="B167" i="8"/>
  <c r="A168" i="8"/>
  <c r="S93" i="8"/>
  <c r="P94" i="8"/>
  <c r="T94" i="8" s="1"/>
  <c r="V94" i="8" s="1"/>
  <c r="R94" i="8" l="1"/>
  <c r="K93" i="8"/>
  <c r="M93" i="8" s="1"/>
  <c r="I93" i="8"/>
  <c r="S94" i="8"/>
  <c r="P95" i="8"/>
  <c r="T95" i="8" s="1"/>
  <c r="V95" i="8" s="1"/>
  <c r="B168" i="8"/>
  <c r="A169" i="8"/>
  <c r="G94" i="8" l="1"/>
  <c r="J93" i="8"/>
  <c r="B169" i="8"/>
  <c r="A170" i="8"/>
  <c r="R95" i="8"/>
  <c r="K94" i="8" l="1"/>
  <c r="M94" i="8" s="1"/>
  <c r="I94" i="8"/>
  <c r="A171" i="8"/>
  <c r="B170" i="8"/>
  <c r="C170" i="8"/>
  <c r="D170" i="8" s="1"/>
  <c r="S95" i="8"/>
  <c r="P96" i="8"/>
  <c r="T96" i="8" s="1"/>
  <c r="V96" i="8" s="1"/>
  <c r="G95" i="8" l="1"/>
  <c r="J94" i="8"/>
  <c r="R96" i="8"/>
  <c r="A172" i="8"/>
  <c r="B171" i="8"/>
  <c r="C171" i="8"/>
  <c r="D171" i="8" s="1"/>
  <c r="K95" i="8" l="1"/>
  <c r="M95" i="8" s="1"/>
  <c r="I95" i="8"/>
  <c r="S96" i="8"/>
  <c r="P97" i="8"/>
  <c r="T97" i="8" s="1"/>
  <c r="V97" i="8" s="1"/>
  <c r="A173" i="8"/>
  <c r="B172" i="8"/>
  <c r="C172" i="8"/>
  <c r="D172" i="8" s="1"/>
  <c r="J95" i="8" l="1"/>
  <c r="G96" i="8"/>
  <c r="K96" i="8" s="1"/>
  <c r="M96" i="8" s="1"/>
  <c r="R97" i="8"/>
  <c r="P98" i="8" s="1"/>
  <c r="T98" i="8" s="1"/>
  <c r="V98" i="8" s="1"/>
  <c r="I96" i="8"/>
  <c r="G97" i="8" s="1"/>
  <c r="K97" i="8" s="1"/>
  <c r="M97" i="8" s="1"/>
  <c r="A174" i="8"/>
  <c r="B173" i="8"/>
  <c r="C173" i="8"/>
  <c r="D173" i="8" s="1"/>
  <c r="S97" i="8"/>
  <c r="J96" i="8" l="1"/>
  <c r="I97" i="8"/>
  <c r="R98" i="8"/>
  <c r="A175" i="8"/>
  <c r="B174" i="8"/>
  <c r="C174" i="8"/>
  <c r="D174" i="8" s="1"/>
  <c r="A176" i="8" l="1"/>
  <c r="B175" i="8"/>
  <c r="C175" i="8"/>
  <c r="D175" i="8" s="1"/>
  <c r="S98" i="8"/>
  <c r="P99" i="8"/>
  <c r="T99" i="8" s="1"/>
  <c r="V99" i="8" s="1"/>
  <c r="G98" i="8"/>
  <c r="K98" i="8" s="1"/>
  <c r="M98" i="8" s="1"/>
  <c r="J97" i="8"/>
  <c r="I98" i="8" l="1"/>
  <c r="R99" i="8"/>
  <c r="A177" i="8"/>
  <c r="B176" i="8"/>
  <c r="C176" i="8"/>
  <c r="D176" i="8" s="1"/>
  <c r="A178" i="8" l="1"/>
  <c r="B177" i="8"/>
  <c r="C177" i="8"/>
  <c r="D177" i="8" s="1"/>
  <c r="P100" i="8"/>
  <c r="T100" i="8" s="1"/>
  <c r="V100" i="8" s="1"/>
  <c r="S99" i="8"/>
  <c r="G99" i="8"/>
  <c r="K99" i="8" s="1"/>
  <c r="M99" i="8" s="1"/>
  <c r="J98" i="8"/>
  <c r="R100" i="8" l="1"/>
  <c r="P101" i="8"/>
  <c r="T101" i="8" s="1"/>
  <c r="V101" i="8" s="1"/>
  <c r="S100" i="8"/>
  <c r="R101" i="8"/>
  <c r="I99" i="8"/>
  <c r="A179" i="8"/>
  <c r="B178" i="8"/>
  <c r="C178" i="8"/>
  <c r="D178" i="8" s="1"/>
  <c r="B179" i="8" l="1"/>
  <c r="A180" i="8"/>
  <c r="C179" i="8"/>
  <c r="D179" i="8" s="1"/>
  <c r="P102" i="8"/>
  <c r="T102" i="8" s="1"/>
  <c r="S101" i="8"/>
  <c r="R102" i="8"/>
  <c r="V102" i="8"/>
  <c r="G100" i="8"/>
  <c r="K100" i="8" s="1"/>
  <c r="M100" i="8" s="1"/>
  <c r="J99" i="8"/>
  <c r="P103" i="8" l="1"/>
  <c r="T103" i="8" s="1"/>
  <c r="V103" i="8" s="1"/>
  <c r="S102" i="8"/>
  <c r="I100" i="8"/>
  <c r="A181" i="8"/>
  <c r="B180" i="8"/>
  <c r="C180" i="8"/>
  <c r="D180" i="8" s="1"/>
  <c r="A182" i="8" l="1"/>
  <c r="B181" i="8"/>
  <c r="C181" i="8"/>
  <c r="D181" i="8" s="1"/>
  <c r="R103" i="8"/>
  <c r="G101" i="8"/>
  <c r="K101" i="8" s="1"/>
  <c r="M101" i="8" s="1"/>
  <c r="J100" i="8"/>
  <c r="I101" i="8" l="1"/>
  <c r="G102" i="8"/>
  <c r="K102" i="8" s="1"/>
  <c r="M102" i="8" s="1"/>
  <c r="J101" i="8"/>
  <c r="S103" i="8"/>
  <c r="P104" i="8"/>
  <c r="T104" i="8" s="1"/>
  <c r="V104" i="8" s="1"/>
  <c r="A183" i="8"/>
  <c r="B182" i="8"/>
  <c r="C182" i="8"/>
  <c r="D182" i="8" s="1"/>
  <c r="I102" i="8" l="1"/>
  <c r="A184" i="8"/>
  <c r="B183" i="8"/>
  <c r="C183" i="8"/>
  <c r="D183" i="8" s="1"/>
  <c r="R104" i="8"/>
  <c r="G103" i="8"/>
  <c r="K103" i="8" s="1"/>
  <c r="M103" i="8" s="1"/>
  <c r="J102" i="8"/>
  <c r="I103" i="8" l="1"/>
  <c r="P105" i="8"/>
  <c r="T105" i="8" s="1"/>
  <c r="V105" i="8" s="1"/>
  <c r="S104" i="8"/>
  <c r="G104" i="8"/>
  <c r="K104" i="8" s="1"/>
  <c r="M104" i="8" s="1"/>
  <c r="J103" i="8"/>
  <c r="A185" i="8"/>
  <c r="B184" i="8"/>
  <c r="C184" i="8"/>
  <c r="D184" i="8" s="1"/>
  <c r="I104" i="8" l="1"/>
  <c r="A186" i="8"/>
  <c r="B185" i="8"/>
  <c r="C185" i="8"/>
  <c r="D185" i="8" s="1"/>
  <c r="R105" i="8"/>
  <c r="G105" i="8"/>
  <c r="K105" i="8" s="1"/>
  <c r="M105" i="8" s="1"/>
  <c r="J104" i="8"/>
  <c r="P106" i="8" l="1"/>
  <c r="T106" i="8" s="1"/>
  <c r="V106" i="8" s="1"/>
  <c r="S105" i="8"/>
  <c r="A187" i="8"/>
  <c r="B186" i="8"/>
  <c r="C186" i="8"/>
  <c r="D186" i="8" s="1"/>
  <c r="I105" i="8"/>
  <c r="B187" i="8" l="1"/>
  <c r="A188" i="8"/>
  <c r="C187" i="8"/>
  <c r="D187" i="8" s="1"/>
  <c r="G106" i="8"/>
  <c r="K106" i="8" s="1"/>
  <c r="M106" i="8" s="1"/>
  <c r="J105" i="8"/>
  <c r="R106" i="8"/>
  <c r="I106" i="8" l="1"/>
  <c r="G107" i="8" s="1"/>
  <c r="K107" i="8" s="1"/>
  <c r="M107" i="8" s="1"/>
  <c r="P107" i="8"/>
  <c r="T107" i="8" s="1"/>
  <c r="V107" i="8" s="1"/>
  <c r="S106" i="8"/>
  <c r="A189" i="8"/>
  <c r="B188" i="8"/>
  <c r="C188" i="8"/>
  <c r="D188" i="8" s="1"/>
  <c r="J106" i="8" l="1"/>
  <c r="I107" i="8"/>
  <c r="G108" i="8"/>
  <c r="K108" i="8" s="1"/>
  <c r="J107" i="8"/>
  <c r="B189" i="8"/>
  <c r="A190" i="8"/>
  <c r="C189" i="8"/>
  <c r="D189" i="8" s="1"/>
  <c r="M108" i="8"/>
  <c r="R107" i="8"/>
  <c r="I108" i="8" l="1"/>
  <c r="G109" i="8" s="1"/>
  <c r="K109" i="8" s="1"/>
  <c r="M109" i="8" s="1"/>
  <c r="A191" i="8"/>
  <c r="B190" i="8"/>
  <c r="C190" i="8"/>
  <c r="D190" i="8" s="1"/>
  <c r="S107" i="8"/>
  <c r="P108" i="8"/>
  <c r="T108" i="8" s="1"/>
  <c r="V108" i="8" s="1"/>
  <c r="J108" i="8" l="1"/>
  <c r="I109" i="8"/>
  <c r="G110" i="8" s="1"/>
  <c r="K110" i="8" s="1"/>
  <c r="M110" i="8" s="1"/>
  <c r="R108" i="8"/>
  <c r="B191" i="8"/>
  <c r="A192" i="8"/>
  <c r="C191" i="8"/>
  <c r="D191" i="8" s="1"/>
  <c r="J109" i="8" l="1"/>
  <c r="A193" i="8"/>
  <c r="B192" i="8"/>
  <c r="C192" i="8"/>
  <c r="D192" i="8" s="1"/>
  <c r="P109" i="8"/>
  <c r="T109" i="8" s="1"/>
  <c r="V109" i="8" s="1"/>
  <c r="S108" i="8"/>
  <c r="R109" i="8"/>
  <c r="I110" i="8"/>
  <c r="G111" i="8" l="1"/>
  <c r="K111" i="8" s="1"/>
  <c r="M111" i="8" s="1"/>
  <c r="I111" i="8"/>
  <c r="J110" i="8"/>
  <c r="P110" i="8"/>
  <c r="T110" i="8" s="1"/>
  <c r="V110" i="8" s="1"/>
  <c r="S109" i="8"/>
  <c r="B193" i="8"/>
  <c r="A194" i="8"/>
  <c r="C193" i="8"/>
  <c r="D193" i="8" s="1"/>
  <c r="R110" i="8" l="1"/>
  <c r="G112" i="8"/>
  <c r="K112" i="8" s="1"/>
  <c r="M112" i="8" s="1"/>
  <c r="J111" i="8"/>
  <c r="P111" i="8"/>
  <c r="T111" i="8" s="1"/>
  <c r="V111" i="8" s="1"/>
  <c r="S110" i="8"/>
  <c r="A195" i="8"/>
  <c r="B194" i="8"/>
  <c r="C194" i="8"/>
  <c r="D194" i="8" s="1"/>
  <c r="I112" i="8" l="1"/>
  <c r="B195" i="8"/>
  <c r="A196" i="8"/>
  <c r="C195" i="8"/>
  <c r="D195" i="8" s="1"/>
  <c r="G113" i="8"/>
  <c r="K113" i="8" s="1"/>
  <c r="M113" i="8" s="1"/>
  <c r="J112" i="8"/>
  <c r="I113" i="8"/>
  <c r="R111" i="8"/>
  <c r="G114" i="8" l="1"/>
  <c r="K114" i="8" s="1"/>
  <c r="M114" i="8" s="1"/>
  <c r="J113" i="8"/>
  <c r="A197" i="8"/>
  <c r="B196" i="8"/>
  <c r="C196" i="8"/>
  <c r="D196" i="8" s="1"/>
  <c r="P112" i="8"/>
  <c r="T112" i="8" s="1"/>
  <c r="V112" i="8" s="1"/>
  <c r="S111" i="8"/>
  <c r="I114" i="8" l="1"/>
  <c r="R112" i="8"/>
  <c r="P113" i="8"/>
  <c r="T113" i="8" s="1"/>
  <c r="V113" i="8" s="1"/>
  <c r="S112" i="8"/>
  <c r="B197" i="8"/>
  <c r="A198" i="8"/>
  <c r="C197" i="8"/>
  <c r="D197" i="8" s="1"/>
  <c r="G115" i="8"/>
  <c r="K115" i="8" s="1"/>
  <c r="M115" i="8" s="1"/>
  <c r="J114" i="8"/>
  <c r="A199" i="8" l="1"/>
  <c r="B198" i="8"/>
  <c r="C198" i="8"/>
  <c r="D198" i="8" s="1"/>
  <c r="R113" i="8"/>
  <c r="I115" i="8"/>
  <c r="G116" i="8" l="1"/>
  <c r="K116" i="8" s="1"/>
  <c r="M116" i="8" s="1"/>
  <c r="J115" i="8"/>
  <c r="I116" i="8"/>
  <c r="S113" i="8"/>
  <c r="P114" i="8"/>
  <c r="T114" i="8" s="1"/>
  <c r="V114" i="8" s="1"/>
  <c r="B199" i="8"/>
  <c r="A200" i="8"/>
  <c r="C199" i="8"/>
  <c r="D199" i="8" s="1"/>
  <c r="R114" i="8" l="1"/>
  <c r="G117" i="8"/>
  <c r="K117" i="8" s="1"/>
  <c r="M117" i="8" s="1"/>
  <c r="J116" i="8"/>
  <c r="I117" i="8"/>
  <c r="A201" i="8"/>
  <c r="B200" i="8"/>
  <c r="C200" i="8"/>
  <c r="D200" i="8" s="1"/>
  <c r="B201" i="8" l="1"/>
  <c r="A202" i="8"/>
  <c r="C201" i="8"/>
  <c r="D201" i="8" s="1"/>
  <c r="G118" i="8"/>
  <c r="K118" i="8" s="1"/>
  <c r="M118" i="8" s="1"/>
  <c r="J117" i="8"/>
  <c r="S114" i="8"/>
  <c r="P115" i="8"/>
  <c r="T115" i="8" s="1"/>
  <c r="V115" i="8" s="1"/>
  <c r="R115" i="8" l="1"/>
  <c r="P116" i="8"/>
  <c r="T116" i="8" s="1"/>
  <c r="V116" i="8" s="1"/>
  <c r="S115" i="8"/>
  <c r="R116" i="8"/>
  <c r="I118" i="8"/>
  <c r="A203" i="8"/>
  <c r="B202" i="8"/>
  <c r="C202" i="8"/>
  <c r="D202" i="8" s="1"/>
  <c r="P117" i="8" l="1"/>
  <c r="T117" i="8" s="1"/>
  <c r="V117" i="8" s="1"/>
  <c r="S116" i="8"/>
  <c r="R117" i="8"/>
  <c r="B203" i="8"/>
  <c r="A204" i="8"/>
  <c r="C203" i="8"/>
  <c r="D203" i="8" s="1"/>
  <c r="G119" i="8"/>
  <c r="K119" i="8" s="1"/>
  <c r="M119" i="8" s="1"/>
  <c r="J118" i="8"/>
  <c r="A205" i="8" l="1"/>
  <c r="B204" i="8"/>
  <c r="C204" i="8"/>
  <c r="D204" i="8" s="1"/>
  <c r="P118" i="8"/>
  <c r="T118" i="8" s="1"/>
  <c r="V118" i="8" s="1"/>
  <c r="S117" i="8"/>
  <c r="I119" i="8"/>
  <c r="R118" i="8" l="1"/>
  <c r="B205" i="8"/>
  <c r="A206" i="8"/>
  <c r="C205" i="8"/>
  <c r="D205" i="8" s="1"/>
  <c r="G120" i="8"/>
  <c r="K120" i="8" s="1"/>
  <c r="M120" i="8" s="1"/>
  <c r="J119" i="8"/>
  <c r="I120" i="8" l="1"/>
  <c r="G121" i="8" s="1"/>
  <c r="K121" i="8" s="1"/>
  <c r="M121" i="8" s="1"/>
  <c r="A207" i="8"/>
  <c r="B206" i="8"/>
  <c r="C206" i="8"/>
  <c r="D206" i="8" s="1"/>
  <c r="R119" i="8"/>
  <c r="P119" i="8"/>
  <c r="T119" i="8" s="1"/>
  <c r="V119" i="8" s="1"/>
  <c r="S118" i="8"/>
  <c r="J120" i="8" l="1"/>
  <c r="S119" i="8"/>
  <c r="P120" i="8"/>
  <c r="T120" i="8" s="1"/>
  <c r="B207" i="8"/>
  <c r="A208" i="8"/>
  <c r="C207" i="8"/>
  <c r="D207" i="8" s="1"/>
  <c r="V120" i="8"/>
  <c r="I121" i="8"/>
  <c r="A209" i="8" l="1"/>
  <c r="B208" i="8"/>
  <c r="C208" i="8"/>
  <c r="D208" i="8" s="1"/>
  <c r="J121" i="8"/>
  <c r="G122" i="8"/>
  <c r="K122" i="8" s="1"/>
  <c r="M122" i="8" s="1"/>
  <c r="R120" i="8"/>
  <c r="I122" i="8" l="1"/>
  <c r="P121" i="8"/>
  <c r="T121" i="8" s="1"/>
  <c r="V121" i="8" s="1"/>
  <c r="S120" i="8"/>
  <c r="R121" i="8"/>
  <c r="B209" i="8"/>
  <c r="A210" i="8"/>
  <c r="C209" i="8"/>
  <c r="D209" i="8" s="1"/>
  <c r="A211" i="8" l="1"/>
  <c r="B210" i="8"/>
  <c r="C210" i="8"/>
  <c r="D210" i="8" s="1"/>
  <c r="P122" i="8"/>
  <c r="T122" i="8" s="1"/>
  <c r="V122" i="8" s="1"/>
  <c r="S121" i="8"/>
  <c r="G123" i="8"/>
  <c r="K123" i="8" s="1"/>
  <c r="M123" i="8" s="1"/>
  <c r="J122" i="8"/>
  <c r="I123" i="8" l="1"/>
  <c r="J123" i="8"/>
  <c r="G124" i="8"/>
  <c r="K124" i="8" s="1"/>
  <c r="M124" i="8" s="1"/>
  <c r="R122" i="8"/>
  <c r="B211" i="8"/>
  <c r="A212" i="8"/>
  <c r="C211" i="8"/>
  <c r="D211" i="8" s="1"/>
  <c r="A213" i="8" l="1"/>
  <c r="B212" i="8"/>
  <c r="C212" i="8"/>
  <c r="D212" i="8" s="1"/>
  <c r="I124" i="8"/>
  <c r="P123" i="8"/>
  <c r="T123" i="8" s="1"/>
  <c r="V123" i="8" s="1"/>
  <c r="S122" i="8"/>
  <c r="R123" i="8"/>
  <c r="P124" i="8" l="1"/>
  <c r="T124" i="8" s="1"/>
  <c r="S123" i="8"/>
  <c r="R124" i="8"/>
  <c r="J124" i="8"/>
  <c r="G125" i="8"/>
  <c r="K125" i="8" s="1"/>
  <c r="M125" i="8" s="1"/>
  <c r="V124" i="8"/>
  <c r="A214" i="8"/>
  <c r="B213" i="8"/>
  <c r="C213" i="8"/>
  <c r="D213" i="8" s="1"/>
  <c r="B214" i="8" l="1"/>
  <c r="A215" i="8"/>
  <c r="C214" i="8"/>
  <c r="D214" i="8" s="1"/>
  <c r="P125" i="8"/>
  <c r="T125" i="8" s="1"/>
  <c r="V125" i="8" s="1"/>
  <c r="S124" i="8"/>
  <c r="R125" i="8"/>
  <c r="I125" i="8"/>
  <c r="P126" i="8" l="1"/>
  <c r="T126" i="8" s="1"/>
  <c r="V126" i="8" s="1"/>
  <c r="S125" i="8"/>
  <c r="R126" i="8"/>
  <c r="B215" i="8"/>
  <c r="A216" i="8"/>
  <c r="C215" i="8"/>
  <c r="D215" i="8" s="1"/>
  <c r="J125" i="8"/>
  <c r="G126" i="8"/>
  <c r="K126" i="8" s="1"/>
  <c r="M126" i="8" s="1"/>
  <c r="P127" i="8" l="1"/>
  <c r="T127" i="8" s="1"/>
  <c r="V127" i="8" s="1"/>
  <c r="S126" i="8"/>
  <c r="A217" i="8"/>
  <c r="B216" i="8"/>
  <c r="C216" i="8"/>
  <c r="D216" i="8" s="1"/>
  <c r="I126" i="8"/>
  <c r="A218" i="8" l="1"/>
  <c r="B217" i="8"/>
  <c r="C217" i="8"/>
  <c r="D217" i="8" s="1"/>
  <c r="R127" i="8"/>
  <c r="J126" i="8"/>
  <c r="G127" i="8"/>
  <c r="K127" i="8" s="1"/>
  <c r="M127" i="8" s="1"/>
  <c r="I127" i="8" l="1"/>
  <c r="P128" i="8"/>
  <c r="T128" i="8" s="1"/>
  <c r="V128" i="8" s="1"/>
  <c r="S127" i="8"/>
  <c r="R128" i="8"/>
  <c r="A219" i="8"/>
  <c r="B218" i="8"/>
  <c r="C218" i="8"/>
  <c r="D218" i="8" s="1"/>
  <c r="B219" i="8" l="1"/>
  <c r="A220" i="8"/>
  <c r="C219" i="8"/>
  <c r="D219" i="8" s="1"/>
  <c r="P129" i="8"/>
  <c r="T129" i="8" s="1"/>
  <c r="V129" i="8" s="1"/>
  <c r="S128" i="8"/>
  <c r="J127" i="8"/>
  <c r="G128" i="8"/>
  <c r="K128" i="8" s="1"/>
  <c r="M128" i="8" s="1"/>
  <c r="R129" i="8" l="1"/>
  <c r="P130" i="8"/>
  <c r="T130" i="8" s="1"/>
  <c r="V130" i="8" s="1"/>
  <c r="S129" i="8"/>
  <c r="R130" i="8"/>
  <c r="A221" i="8"/>
  <c r="B220" i="8"/>
  <c r="C220" i="8"/>
  <c r="D220" i="8" s="1"/>
  <c r="I128" i="8"/>
  <c r="A222" i="8" l="1"/>
  <c r="B221" i="8"/>
  <c r="C221" i="8"/>
  <c r="D221" i="8" s="1"/>
  <c r="P131" i="8"/>
  <c r="T131" i="8" s="1"/>
  <c r="V131" i="8" s="1"/>
  <c r="S130" i="8"/>
  <c r="J128" i="8"/>
  <c r="G129" i="8"/>
  <c r="K129" i="8" s="1"/>
  <c r="M129" i="8" s="1"/>
  <c r="R131" i="8" l="1"/>
  <c r="P132" i="8"/>
  <c r="T132" i="8" s="1"/>
  <c r="V132" i="8" s="1"/>
  <c r="S131" i="8"/>
  <c r="I129" i="8"/>
  <c r="A223" i="8"/>
  <c r="B222" i="8"/>
  <c r="C222" i="8"/>
  <c r="D222" i="8" s="1"/>
  <c r="R132" i="8" l="1"/>
  <c r="A224" i="8"/>
  <c r="B223" i="8"/>
  <c r="C223" i="8"/>
  <c r="D223" i="8" s="1"/>
  <c r="J129" i="8"/>
  <c r="G130" i="8"/>
  <c r="K130" i="8" s="1"/>
  <c r="M130" i="8" s="1"/>
  <c r="P133" i="8"/>
  <c r="T133" i="8" s="1"/>
  <c r="V133" i="8" s="1"/>
  <c r="S132" i="8"/>
  <c r="I130" i="8" l="1"/>
  <c r="A225" i="8"/>
  <c r="B224" i="8"/>
  <c r="C224" i="8"/>
  <c r="D224" i="8" s="1"/>
  <c r="R133" i="8"/>
  <c r="P134" i="8" l="1"/>
  <c r="T134" i="8" s="1"/>
  <c r="V134" i="8" s="1"/>
  <c r="S133" i="8"/>
  <c r="R134" i="8"/>
  <c r="A226" i="8"/>
  <c r="B225" i="8"/>
  <c r="C225" i="8"/>
  <c r="D225" i="8" s="1"/>
  <c r="J130" i="8"/>
  <c r="I131" i="8"/>
  <c r="G131" i="8"/>
  <c r="K131" i="8" s="1"/>
  <c r="M131" i="8" s="1"/>
  <c r="J131" i="8" l="1"/>
  <c r="G132" i="8"/>
  <c r="K132" i="8" s="1"/>
  <c r="M132" i="8" s="1"/>
  <c r="P135" i="8"/>
  <c r="T135" i="8" s="1"/>
  <c r="V135" i="8" s="1"/>
  <c r="S134" i="8"/>
  <c r="A227" i="8"/>
  <c r="B226" i="8"/>
  <c r="C226" i="8"/>
  <c r="D226" i="8" s="1"/>
  <c r="R135" i="8" l="1"/>
  <c r="A228" i="8"/>
  <c r="B227" i="8"/>
  <c r="C227" i="8"/>
  <c r="D227" i="8" s="1"/>
  <c r="I132" i="8"/>
  <c r="P136" i="8"/>
  <c r="T136" i="8" s="1"/>
  <c r="V136" i="8" s="1"/>
  <c r="S135" i="8"/>
  <c r="J132" i="8" l="1"/>
  <c r="G133" i="8"/>
  <c r="K133" i="8" s="1"/>
  <c r="M133" i="8" s="1"/>
  <c r="A229" i="8"/>
  <c r="B228" i="8"/>
  <c r="C228" i="8"/>
  <c r="D228" i="8" s="1"/>
  <c r="R136" i="8"/>
  <c r="P137" i="8" l="1"/>
  <c r="T137" i="8" s="1"/>
  <c r="V137" i="8" s="1"/>
  <c r="S136" i="8"/>
  <c r="B229" i="8"/>
  <c r="C229" i="8"/>
  <c r="D229" i="8" s="1"/>
  <c r="I133" i="8"/>
  <c r="R137" i="8" l="1"/>
  <c r="J133" i="8"/>
  <c r="G134" i="8"/>
  <c r="K134" i="8" s="1"/>
  <c r="M134" i="8" s="1"/>
  <c r="P138" i="8"/>
  <c r="T138" i="8" s="1"/>
  <c r="V138" i="8" s="1"/>
  <c r="S137" i="8"/>
  <c r="R138" i="8" l="1"/>
  <c r="I134" i="8"/>
  <c r="J134" i="8" l="1"/>
  <c r="G135" i="8"/>
  <c r="K135" i="8" s="1"/>
  <c r="M135" i="8" s="1"/>
  <c r="P139" i="8"/>
  <c r="T139" i="8" s="1"/>
  <c r="V139" i="8" s="1"/>
  <c r="S138" i="8"/>
  <c r="R139" i="8" l="1"/>
  <c r="P140" i="8"/>
  <c r="T140" i="8" s="1"/>
  <c r="S139" i="8"/>
  <c r="R140" i="8"/>
  <c r="V140" i="8"/>
  <c r="I135" i="8"/>
  <c r="P141" i="8" l="1"/>
  <c r="T141" i="8" s="1"/>
  <c r="S140" i="8"/>
  <c r="R141" i="8"/>
  <c r="J135" i="8"/>
  <c r="G136" i="8"/>
  <c r="K136" i="8" s="1"/>
  <c r="M136" i="8" s="1"/>
  <c r="V141" i="8"/>
  <c r="I136" i="8" l="1"/>
  <c r="P142" i="8"/>
  <c r="T142" i="8" s="1"/>
  <c r="V142" i="8" s="1"/>
  <c r="S141" i="8"/>
  <c r="R142" i="8" l="1"/>
  <c r="P143" i="8"/>
  <c r="T143" i="8" s="1"/>
  <c r="V143" i="8" s="1"/>
  <c r="S142" i="8"/>
  <c r="R143" i="8"/>
  <c r="J136" i="8"/>
  <c r="G137" i="8"/>
  <c r="K137" i="8" s="1"/>
  <c r="M137" i="8" s="1"/>
  <c r="I137" i="8" l="1"/>
  <c r="P144" i="8"/>
  <c r="T144" i="8" s="1"/>
  <c r="V144" i="8" s="1"/>
  <c r="S143" i="8"/>
  <c r="R144" i="8"/>
  <c r="P145" i="8" l="1"/>
  <c r="T145" i="8" s="1"/>
  <c r="V145" i="8" s="1"/>
  <c r="S144" i="8"/>
  <c r="R145" i="8"/>
  <c r="J137" i="8"/>
  <c r="G138" i="8"/>
  <c r="K138" i="8" s="1"/>
  <c r="M138" i="8" s="1"/>
  <c r="I138" i="8" l="1"/>
  <c r="P146" i="8"/>
  <c r="T146" i="8" s="1"/>
  <c r="V146" i="8" s="1"/>
  <c r="S145" i="8"/>
  <c r="R146" i="8"/>
  <c r="P147" i="8" l="1"/>
  <c r="T147" i="8" s="1"/>
  <c r="V147" i="8" s="1"/>
  <c r="S146" i="8"/>
  <c r="R147" i="8"/>
  <c r="J138" i="8"/>
  <c r="G139" i="8"/>
  <c r="K139" i="8" s="1"/>
  <c r="M139" i="8" s="1"/>
  <c r="I139" i="8" l="1"/>
  <c r="P148" i="8"/>
  <c r="T148" i="8" s="1"/>
  <c r="V148" i="8" s="1"/>
  <c r="S147" i="8"/>
  <c r="R148" i="8"/>
  <c r="P149" i="8" l="1"/>
  <c r="T149" i="8" s="1"/>
  <c r="V149" i="8" s="1"/>
  <c r="S148" i="8"/>
  <c r="R149" i="8"/>
  <c r="J139" i="8"/>
  <c r="G140" i="8"/>
  <c r="K140" i="8" s="1"/>
  <c r="M140" i="8" s="1"/>
  <c r="P150" i="8" l="1"/>
  <c r="T150" i="8" s="1"/>
  <c r="V150" i="8" s="1"/>
  <c r="S149" i="8"/>
  <c r="R150" i="8"/>
  <c r="I140" i="8"/>
  <c r="J140" i="8" l="1"/>
  <c r="G141" i="8"/>
  <c r="K141" i="8" s="1"/>
  <c r="M141" i="8" s="1"/>
  <c r="P151" i="8"/>
  <c r="T151" i="8" s="1"/>
  <c r="V151" i="8" s="1"/>
  <c r="S150" i="8"/>
  <c r="R151" i="8" l="1"/>
  <c r="P152" i="8"/>
  <c r="T152" i="8" s="1"/>
  <c r="V152" i="8" s="1"/>
  <c r="S151" i="8"/>
  <c r="R152" i="8"/>
  <c r="I141" i="8"/>
  <c r="J141" i="8" l="1"/>
  <c r="G142" i="8"/>
  <c r="K142" i="8" s="1"/>
  <c r="M142" i="8" s="1"/>
  <c r="P153" i="8"/>
  <c r="T153" i="8" s="1"/>
  <c r="V153" i="8" s="1"/>
  <c r="S152" i="8"/>
  <c r="R153" i="8"/>
  <c r="P154" i="8" l="1"/>
  <c r="T154" i="8" s="1"/>
  <c r="V154" i="8" s="1"/>
  <c r="S153" i="8"/>
  <c r="R154" i="8"/>
  <c r="I142" i="8"/>
  <c r="J142" i="8" l="1"/>
  <c r="G143" i="8"/>
  <c r="K143" i="8" s="1"/>
  <c r="M143" i="8" s="1"/>
  <c r="P155" i="8"/>
  <c r="T155" i="8" s="1"/>
  <c r="V155" i="8" s="1"/>
  <c r="S154" i="8"/>
  <c r="R155" i="8"/>
  <c r="I143" i="8" l="1"/>
  <c r="P156" i="8"/>
  <c r="T156" i="8" s="1"/>
  <c r="V156" i="8" s="1"/>
  <c r="S155" i="8"/>
  <c r="R156" i="8"/>
  <c r="P157" i="8" l="1"/>
  <c r="T157" i="8" s="1"/>
  <c r="V157" i="8" s="1"/>
  <c r="S156" i="8"/>
  <c r="R157" i="8"/>
  <c r="J143" i="8"/>
  <c r="G144" i="8"/>
  <c r="K144" i="8" s="1"/>
  <c r="M144" i="8" s="1"/>
  <c r="I144" i="8" l="1"/>
  <c r="P158" i="8"/>
  <c r="T158" i="8" s="1"/>
  <c r="V158" i="8" s="1"/>
  <c r="S157" i="8"/>
  <c r="R158" i="8"/>
  <c r="P159" i="8" l="1"/>
  <c r="T159" i="8" s="1"/>
  <c r="V159" i="8" s="1"/>
  <c r="S158" i="8"/>
  <c r="R159" i="8"/>
  <c r="J144" i="8"/>
  <c r="G145" i="8"/>
  <c r="K145" i="8" s="1"/>
  <c r="M145" i="8" s="1"/>
  <c r="I145" i="8" l="1"/>
  <c r="P160" i="8"/>
  <c r="T160" i="8" s="1"/>
  <c r="V160" i="8" s="1"/>
  <c r="S159" i="8"/>
  <c r="R160" i="8"/>
  <c r="P161" i="8" l="1"/>
  <c r="T161" i="8" s="1"/>
  <c r="V161" i="8" s="1"/>
  <c r="S160" i="8"/>
  <c r="R161" i="8"/>
  <c r="J145" i="8"/>
  <c r="G146" i="8"/>
  <c r="K146" i="8" s="1"/>
  <c r="M146" i="8" s="1"/>
  <c r="I146" i="8" l="1"/>
  <c r="P162" i="8"/>
  <c r="T162" i="8" s="1"/>
  <c r="V162" i="8" s="1"/>
  <c r="S161" i="8"/>
  <c r="R162" i="8"/>
  <c r="P163" i="8" l="1"/>
  <c r="T163" i="8" s="1"/>
  <c r="V163" i="8" s="1"/>
  <c r="S162" i="8"/>
  <c r="R163" i="8"/>
  <c r="J146" i="8"/>
  <c r="G147" i="8"/>
  <c r="K147" i="8" s="1"/>
  <c r="M147" i="8" s="1"/>
  <c r="I147" i="8" l="1"/>
  <c r="P164" i="8"/>
  <c r="T164" i="8" s="1"/>
  <c r="V164" i="8" s="1"/>
  <c r="S163" i="8"/>
  <c r="R164" i="8"/>
  <c r="J147" i="8" l="1"/>
  <c r="G148" i="8"/>
  <c r="K148" i="8" s="1"/>
  <c r="M148" i="8" s="1"/>
  <c r="P165" i="8"/>
  <c r="T165" i="8" s="1"/>
  <c r="V165" i="8" s="1"/>
  <c r="S164" i="8"/>
  <c r="R165" i="8"/>
  <c r="P166" i="8" l="1"/>
  <c r="T166" i="8" s="1"/>
  <c r="V166" i="8" s="1"/>
  <c r="S165" i="8"/>
  <c r="R166" i="8"/>
  <c r="I148" i="8"/>
  <c r="J148" i="8" l="1"/>
  <c r="G149" i="8"/>
  <c r="K149" i="8" s="1"/>
  <c r="M149" i="8" s="1"/>
  <c r="P167" i="8"/>
  <c r="T167" i="8" s="1"/>
  <c r="V167" i="8" s="1"/>
  <c r="S166" i="8"/>
  <c r="R167" i="8"/>
  <c r="P168" i="8" l="1"/>
  <c r="T168" i="8" s="1"/>
  <c r="V168" i="8" s="1"/>
  <c r="S167" i="8"/>
  <c r="R168" i="8"/>
  <c r="I149" i="8"/>
  <c r="P169" i="8" l="1"/>
  <c r="T169" i="8" s="1"/>
  <c r="V169" i="8" s="1"/>
  <c r="S168" i="8"/>
  <c r="R169" i="8"/>
  <c r="J149" i="8"/>
  <c r="G150" i="8"/>
  <c r="K150" i="8" s="1"/>
  <c r="M150" i="8" s="1"/>
  <c r="I150" i="8" l="1"/>
  <c r="S169" i="8"/>
  <c r="P170" i="8"/>
  <c r="T170" i="8" s="1"/>
  <c r="V170" i="8" s="1"/>
  <c r="R170" i="8" l="1"/>
  <c r="J150" i="8"/>
  <c r="G151" i="8"/>
  <c r="K151" i="8" s="1"/>
  <c r="M151" i="8" s="1"/>
  <c r="I151" i="8" l="1"/>
  <c r="J151" i="8" s="1"/>
  <c r="P171" i="8"/>
  <c r="T171" i="8" s="1"/>
  <c r="V171" i="8" s="1"/>
  <c r="S170" i="8"/>
  <c r="G152" i="8" l="1"/>
  <c r="K152" i="8" s="1"/>
  <c r="M152" i="8" s="1"/>
  <c r="R171" i="8"/>
  <c r="I152" i="8" l="1"/>
  <c r="G153" i="8" s="1"/>
  <c r="K153" i="8" s="1"/>
  <c r="M153" i="8" s="1"/>
  <c r="J152" i="8"/>
  <c r="S171" i="8"/>
  <c r="P172" i="8"/>
  <c r="T172" i="8" s="1"/>
  <c r="V172" i="8" s="1"/>
  <c r="R172" i="8" l="1"/>
  <c r="I153" i="8"/>
  <c r="J153" i="8" l="1"/>
  <c r="G154" i="8"/>
  <c r="K154" i="8" s="1"/>
  <c r="M154" i="8" s="1"/>
  <c r="P173" i="8"/>
  <c r="T173" i="8" s="1"/>
  <c r="V173" i="8" s="1"/>
  <c r="S172" i="8"/>
  <c r="R173" i="8"/>
  <c r="S173" i="8" l="1"/>
  <c r="P174" i="8"/>
  <c r="T174" i="8" s="1"/>
  <c r="V174" i="8" s="1"/>
  <c r="I154" i="8"/>
  <c r="J154" i="8" l="1"/>
  <c r="G155" i="8"/>
  <c r="K155" i="8" s="1"/>
  <c r="M155" i="8" s="1"/>
  <c r="R174" i="8"/>
  <c r="P175" i="8" l="1"/>
  <c r="T175" i="8" s="1"/>
  <c r="V175" i="8" s="1"/>
  <c r="S174" i="8"/>
  <c r="I155" i="8"/>
  <c r="J155" i="8" l="1"/>
  <c r="G156" i="8"/>
  <c r="K156" i="8" s="1"/>
  <c r="M156" i="8" s="1"/>
  <c r="R175" i="8"/>
  <c r="S175" i="8" l="1"/>
  <c r="P176" i="8"/>
  <c r="T176" i="8" s="1"/>
  <c r="V176" i="8" s="1"/>
  <c r="I156" i="8"/>
  <c r="R176" i="8" l="1"/>
  <c r="P177" i="8"/>
  <c r="T177" i="8" s="1"/>
  <c r="S176" i="8"/>
  <c r="R177" i="8"/>
  <c r="V177" i="8"/>
  <c r="J156" i="8"/>
  <c r="G157" i="8"/>
  <c r="K157" i="8" s="1"/>
  <c r="M157" i="8" s="1"/>
  <c r="S177" i="8" l="1"/>
  <c r="P178" i="8"/>
  <c r="T178" i="8" s="1"/>
  <c r="I157" i="8"/>
  <c r="V178" i="8"/>
  <c r="J157" i="8" l="1"/>
  <c r="G158" i="8"/>
  <c r="K158" i="8" s="1"/>
  <c r="M158" i="8" s="1"/>
  <c r="R178" i="8"/>
  <c r="P179" i="8" l="1"/>
  <c r="T179" i="8" s="1"/>
  <c r="V179" i="8" s="1"/>
  <c r="S178" i="8"/>
  <c r="I158" i="8"/>
  <c r="J158" i="8" l="1"/>
  <c r="G159" i="8"/>
  <c r="K159" i="8" s="1"/>
  <c r="M159" i="8" s="1"/>
  <c r="R179" i="8"/>
  <c r="S179" i="8" l="1"/>
  <c r="P180" i="8"/>
  <c r="T180" i="8" s="1"/>
  <c r="V180" i="8" s="1"/>
  <c r="I159" i="8"/>
  <c r="J159" i="8" l="1"/>
  <c r="G160" i="8"/>
  <c r="K160" i="8" s="1"/>
  <c r="M160" i="8" s="1"/>
  <c r="R180" i="8"/>
  <c r="P181" i="8" l="1"/>
  <c r="T181" i="8" s="1"/>
  <c r="V181" i="8" s="1"/>
  <c r="S180" i="8"/>
  <c r="I160" i="8"/>
  <c r="R181" i="8" l="1"/>
  <c r="J160" i="8"/>
  <c r="G161" i="8"/>
  <c r="K161" i="8" s="1"/>
  <c r="M161" i="8" s="1"/>
  <c r="S181" i="8"/>
  <c r="P182" i="8"/>
  <c r="T182" i="8" s="1"/>
  <c r="V182" i="8" s="1"/>
  <c r="R182" i="8" l="1"/>
  <c r="I161" i="8"/>
  <c r="J161" i="8" l="1"/>
  <c r="G162" i="8"/>
  <c r="K162" i="8" s="1"/>
  <c r="M162" i="8" s="1"/>
  <c r="P183" i="8"/>
  <c r="T183" i="8" s="1"/>
  <c r="V183" i="8" s="1"/>
  <c r="S182" i="8"/>
  <c r="R183" i="8" l="1"/>
  <c r="I162" i="8"/>
  <c r="J162" i="8" l="1"/>
  <c r="G163" i="8"/>
  <c r="K163" i="8" s="1"/>
  <c r="M163" i="8" s="1"/>
  <c r="S183" i="8"/>
  <c r="P184" i="8"/>
  <c r="T184" i="8" s="1"/>
  <c r="V184" i="8" s="1"/>
  <c r="R184" i="8" l="1"/>
  <c r="I163" i="8"/>
  <c r="P185" i="8" l="1"/>
  <c r="T185" i="8" s="1"/>
  <c r="V185" i="8" s="1"/>
  <c r="S184" i="8"/>
  <c r="R185" i="8"/>
  <c r="J163" i="8"/>
  <c r="G164" i="8"/>
  <c r="K164" i="8" s="1"/>
  <c r="M164" i="8" s="1"/>
  <c r="I164" i="8" l="1"/>
  <c r="P186" i="8"/>
  <c r="T186" i="8" s="1"/>
  <c r="S185" i="8"/>
  <c r="V186" i="8"/>
  <c r="R186" i="8" l="1"/>
  <c r="J164" i="8"/>
  <c r="G165" i="8"/>
  <c r="K165" i="8" s="1"/>
  <c r="M165" i="8" s="1"/>
  <c r="S186" i="8" l="1"/>
  <c r="P187" i="8"/>
  <c r="T187" i="8" s="1"/>
  <c r="V187" i="8" s="1"/>
  <c r="I165" i="8"/>
  <c r="J165" i="8" l="1"/>
  <c r="G166" i="8"/>
  <c r="K166" i="8" s="1"/>
  <c r="M166" i="8" s="1"/>
  <c r="R187" i="8"/>
  <c r="S187" i="8" l="1"/>
  <c r="P188" i="8"/>
  <c r="T188" i="8" s="1"/>
  <c r="V188" i="8" s="1"/>
  <c r="I166" i="8"/>
  <c r="J166" i="8" l="1"/>
  <c r="G167" i="8"/>
  <c r="K167" i="8" s="1"/>
  <c r="M167" i="8" s="1"/>
  <c r="R188" i="8"/>
  <c r="S188" i="8" l="1"/>
  <c r="P189" i="8"/>
  <c r="T189" i="8" s="1"/>
  <c r="V189" i="8" s="1"/>
  <c r="I167" i="8"/>
  <c r="J167" i="8" l="1"/>
  <c r="G168" i="8"/>
  <c r="K168" i="8" s="1"/>
  <c r="M168" i="8" s="1"/>
  <c r="R189" i="8"/>
  <c r="I168" i="8" l="1"/>
  <c r="S189" i="8"/>
  <c r="P190" i="8"/>
  <c r="T190" i="8" s="1"/>
  <c r="V190" i="8" s="1"/>
  <c r="R190" i="8" l="1"/>
  <c r="J168" i="8"/>
  <c r="G169" i="8"/>
  <c r="K169" i="8" s="1"/>
  <c r="M169" i="8" s="1"/>
  <c r="I169" i="8" l="1"/>
  <c r="S190" i="8"/>
  <c r="P191" i="8"/>
  <c r="T191" i="8" s="1"/>
  <c r="V191" i="8" s="1"/>
  <c r="R191" i="8" l="1"/>
  <c r="S191" i="8"/>
  <c r="P192" i="8"/>
  <c r="T192" i="8" s="1"/>
  <c r="V192" i="8" s="1"/>
  <c r="J169" i="8"/>
  <c r="G170" i="8"/>
  <c r="K170" i="8" s="1"/>
  <c r="M170" i="8" s="1"/>
  <c r="I170" i="8" l="1"/>
  <c r="J170" i="8"/>
  <c r="G171" i="8"/>
  <c r="K171" i="8" s="1"/>
  <c r="M171" i="8" s="1"/>
  <c r="R192" i="8"/>
  <c r="S192" i="8" l="1"/>
  <c r="P193" i="8"/>
  <c r="T193" i="8" s="1"/>
  <c r="V193" i="8" s="1"/>
  <c r="I171" i="8"/>
  <c r="J171" i="8" l="1"/>
  <c r="G172" i="8"/>
  <c r="K172" i="8" s="1"/>
  <c r="M172" i="8" s="1"/>
  <c r="R193" i="8"/>
  <c r="I172" i="8" l="1"/>
  <c r="G173" i="8"/>
  <c r="K173" i="8" s="1"/>
  <c r="J172" i="8"/>
  <c r="S193" i="8"/>
  <c r="P194" i="8"/>
  <c r="T194" i="8" s="1"/>
  <c r="V194" i="8" s="1"/>
  <c r="M173" i="8"/>
  <c r="R194" i="8" l="1"/>
  <c r="I173" i="8"/>
  <c r="J173" i="8" l="1"/>
  <c r="G174" i="8"/>
  <c r="K174" i="8" s="1"/>
  <c r="M174" i="8" s="1"/>
  <c r="S194" i="8"/>
  <c r="P195" i="8"/>
  <c r="T195" i="8" s="1"/>
  <c r="V195" i="8" s="1"/>
  <c r="R195" i="8" l="1"/>
  <c r="S195" i="8" s="1"/>
  <c r="I174" i="8"/>
  <c r="P196" i="8" l="1"/>
  <c r="T196" i="8" s="1"/>
  <c r="V196" i="8" s="1"/>
  <c r="J174" i="8"/>
  <c r="G175" i="8"/>
  <c r="K175" i="8" s="1"/>
  <c r="M175" i="8" s="1"/>
  <c r="R196" i="8"/>
  <c r="S196" i="8" l="1"/>
  <c r="P197" i="8"/>
  <c r="T197" i="8" s="1"/>
  <c r="V197" i="8" s="1"/>
  <c r="I175" i="8"/>
  <c r="J175" i="8" l="1"/>
  <c r="G176" i="8"/>
  <c r="K176" i="8" s="1"/>
  <c r="M176" i="8" s="1"/>
  <c r="R197" i="8"/>
  <c r="S197" i="8" l="1"/>
  <c r="P198" i="8"/>
  <c r="T198" i="8" s="1"/>
  <c r="V198" i="8" s="1"/>
  <c r="I176" i="8"/>
  <c r="G177" i="8" l="1"/>
  <c r="K177" i="8" s="1"/>
  <c r="M177" i="8" s="1"/>
  <c r="J176" i="8"/>
  <c r="R198" i="8"/>
  <c r="S198" i="8" l="1"/>
  <c r="P199" i="8"/>
  <c r="T199" i="8" s="1"/>
  <c r="V199" i="8" s="1"/>
  <c r="I177" i="8"/>
  <c r="R199" i="8" l="1"/>
  <c r="J177" i="8"/>
  <c r="G178" i="8"/>
  <c r="K178" i="8" s="1"/>
  <c r="M178" i="8" s="1"/>
  <c r="S199" i="8"/>
  <c r="P200" i="8"/>
  <c r="T200" i="8" s="1"/>
  <c r="V200" i="8" s="1"/>
  <c r="R200" i="8" l="1"/>
  <c r="I178" i="8"/>
  <c r="J178" i="8" l="1"/>
  <c r="G179" i="8"/>
  <c r="K179" i="8" s="1"/>
  <c r="M179" i="8" s="1"/>
  <c r="S200" i="8"/>
  <c r="P201" i="8"/>
  <c r="T201" i="8" s="1"/>
  <c r="V201" i="8" s="1"/>
  <c r="R201" i="8" l="1"/>
  <c r="S201" i="8" s="1"/>
  <c r="I179" i="8"/>
  <c r="P202" i="8" l="1"/>
  <c r="T202" i="8" s="1"/>
  <c r="V202" i="8" s="1"/>
  <c r="J179" i="8"/>
  <c r="G180" i="8"/>
  <c r="K180" i="8" s="1"/>
  <c r="M180" i="8" s="1"/>
  <c r="R202" i="8" l="1"/>
  <c r="S202" i="8" s="1"/>
  <c r="I180" i="8"/>
  <c r="P203" i="8" l="1"/>
  <c r="T203" i="8" s="1"/>
  <c r="V203" i="8" s="1"/>
  <c r="J180" i="8"/>
  <c r="G181" i="8"/>
  <c r="K181" i="8" s="1"/>
  <c r="M181" i="8" s="1"/>
  <c r="R203" i="8"/>
  <c r="S203" i="8" l="1"/>
  <c r="P204" i="8"/>
  <c r="T204" i="8" s="1"/>
  <c r="V204" i="8" s="1"/>
  <c r="I181" i="8"/>
  <c r="J181" i="8" l="1"/>
  <c r="G182" i="8"/>
  <c r="K182" i="8" s="1"/>
  <c r="M182" i="8" s="1"/>
  <c r="R204" i="8"/>
  <c r="S204" i="8" l="1"/>
  <c r="P205" i="8"/>
  <c r="T205" i="8" s="1"/>
  <c r="V205" i="8" s="1"/>
  <c r="R205" i="8"/>
  <c r="I182" i="8"/>
  <c r="J182" i="8" l="1"/>
  <c r="G183" i="8"/>
  <c r="K183" i="8" s="1"/>
  <c r="M183" i="8" s="1"/>
  <c r="S205" i="8"/>
  <c r="P206" i="8"/>
  <c r="T206" i="8" s="1"/>
  <c r="V206" i="8" s="1"/>
  <c r="R206" i="8" l="1"/>
  <c r="I183" i="8"/>
  <c r="J183" i="8" l="1"/>
  <c r="G184" i="8"/>
  <c r="K184" i="8" s="1"/>
  <c r="M184" i="8" s="1"/>
  <c r="S206" i="8"/>
  <c r="P207" i="8"/>
  <c r="T207" i="8" s="1"/>
  <c r="V207" i="8" s="1"/>
  <c r="R207" i="8" l="1"/>
  <c r="S207" i="8"/>
  <c r="P208" i="8"/>
  <c r="T208" i="8" s="1"/>
  <c r="V208" i="8" s="1"/>
  <c r="I184" i="8"/>
  <c r="G185" i="8" l="1"/>
  <c r="K185" i="8" s="1"/>
  <c r="M185" i="8" s="1"/>
  <c r="J184" i="8"/>
  <c r="R208" i="8"/>
  <c r="S208" i="8" l="1"/>
  <c r="P209" i="8"/>
  <c r="T209" i="8" s="1"/>
  <c r="V209" i="8" s="1"/>
  <c r="I185" i="8"/>
  <c r="J185" i="8" l="1"/>
  <c r="G186" i="8"/>
  <c r="K186" i="8" s="1"/>
  <c r="M186" i="8" s="1"/>
  <c r="R209" i="8"/>
  <c r="S209" i="8" l="1"/>
  <c r="P210" i="8"/>
  <c r="T210" i="8" s="1"/>
  <c r="V210" i="8" s="1"/>
  <c r="I186" i="8"/>
  <c r="G187" i="8" l="1"/>
  <c r="K187" i="8" s="1"/>
  <c r="M187" i="8" s="1"/>
  <c r="J186" i="8"/>
  <c r="R210" i="8"/>
  <c r="I187" i="8" l="1"/>
  <c r="J187" i="8" s="1"/>
  <c r="S210" i="8"/>
  <c r="P211" i="8"/>
  <c r="T211" i="8" s="1"/>
  <c r="V211" i="8" s="1"/>
  <c r="G188" i="8" l="1"/>
  <c r="K188" i="8" s="1"/>
  <c r="M188" i="8" s="1"/>
  <c r="R211" i="8"/>
  <c r="S211" i="8"/>
  <c r="P212" i="8"/>
  <c r="T212" i="8" s="1"/>
  <c r="V212" i="8" s="1"/>
  <c r="I188" i="8" l="1"/>
  <c r="G189" i="8" s="1"/>
  <c r="K189" i="8" s="1"/>
  <c r="M189" i="8" s="1"/>
  <c r="J188" i="8"/>
  <c r="R212" i="8"/>
  <c r="I189" i="8"/>
  <c r="S212" i="8"/>
  <c r="P213" i="8"/>
  <c r="T213" i="8" s="1"/>
  <c r="V213" i="8" s="1"/>
  <c r="J189" i="8"/>
  <c r="G190" i="8"/>
  <c r="K190" i="8" s="1"/>
  <c r="M190" i="8" s="1"/>
  <c r="I190" i="8" l="1"/>
  <c r="R213" i="8"/>
  <c r="S213" i="8" l="1"/>
  <c r="P214" i="8"/>
  <c r="T214" i="8" s="1"/>
  <c r="V214" i="8" s="1"/>
  <c r="G191" i="8"/>
  <c r="K191" i="8" s="1"/>
  <c r="M191" i="8" s="1"/>
  <c r="J190" i="8"/>
  <c r="I191" i="8" l="1"/>
  <c r="R214" i="8"/>
  <c r="J191" i="8" l="1"/>
  <c r="G192" i="8"/>
  <c r="K192" i="8" s="1"/>
  <c r="M192" i="8" s="1"/>
  <c r="P215" i="8"/>
  <c r="T215" i="8" s="1"/>
  <c r="V215" i="8" s="1"/>
  <c r="S214" i="8"/>
  <c r="R215" i="8"/>
  <c r="S215" i="8" l="1"/>
  <c r="P216" i="8"/>
  <c r="T216" i="8" s="1"/>
  <c r="R216" i="8"/>
  <c r="V216" i="8"/>
  <c r="I192" i="8"/>
  <c r="G193" i="8" l="1"/>
  <c r="K193" i="8" s="1"/>
  <c r="M193" i="8" s="1"/>
  <c r="J192" i="8"/>
  <c r="S216" i="8"/>
  <c r="P217" i="8"/>
  <c r="T217" i="8" s="1"/>
  <c r="V217" i="8" s="1"/>
  <c r="I193" i="8" l="1"/>
  <c r="J193" i="8" s="1"/>
  <c r="R217" i="8"/>
  <c r="S217" i="8"/>
  <c r="P218" i="8"/>
  <c r="T218" i="8" s="1"/>
  <c r="V218" i="8" s="1"/>
  <c r="G194" i="8" l="1"/>
  <c r="K194" i="8" s="1"/>
  <c r="M194" i="8" s="1"/>
  <c r="R218" i="8"/>
  <c r="I194" i="8" l="1"/>
  <c r="P219" i="8"/>
  <c r="T219" i="8" s="1"/>
  <c r="V219" i="8" s="1"/>
  <c r="S218" i="8"/>
  <c r="G195" i="8"/>
  <c r="K195" i="8" s="1"/>
  <c r="M195" i="8" s="1"/>
  <c r="J194" i="8"/>
  <c r="R219" i="8" l="1"/>
  <c r="I195" i="8"/>
  <c r="S219" i="8"/>
  <c r="P220" i="8"/>
  <c r="T220" i="8" s="1"/>
  <c r="V220" i="8" s="1"/>
  <c r="R220" i="8" l="1"/>
  <c r="J195" i="8"/>
  <c r="G196" i="8"/>
  <c r="K196" i="8" s="1"/>
  <c r="M196" i="8" s="1"/>
  <c r="I196" i="8" l="1"/>
  <c r="P221" i="8"/>
  <c r="T221" i="8" s="1"/>
  <c r="V221" i="8" s="1"/>
  <c r="S220" i="8"/>
  <c r="R221" i="8" l="1"/>
  <c r="G197" i="8"/>
  <c r="K197" i="8" s="1"/>
  <c r="M197" i="8" s="1"/>
  <c r="I197" i="8"/>
  <c r="J196" i="8"/>
  <c r="J197" i="8" l="1"/>
  <c r="G198" i="8"/>
  <c r="K198" i="8" s="1"/>
  <c r="M198" i="8" s="1"/>
  <c r="S221" i="8"/>
  <c r="P222" i="8"/>
  <c r="T222" i="8" s="1"/>
  <c r="V222" i="8" s="1"/>
  <c r="R222" i="8" l="1"/>
  <c r="I198" i="8"/>
  <c r="G199" i="8" l="1"/>
  <c r="K199" i="8" s="1"/>
  <c r="M199" i="8" s="1"/>
  <c r="J198" i="8"/>
  <c r="P223" i="8"/>
  <c r="T223" i="8" s="1"/>
  <c r="V223" i="8" s="1"/>
  <c r="S222" i="8"/>
  <c r="R223" i="8" l="1"/>
  <c r="I199" i="8"/>
  <c r="S223" i="8" l="1"/>
  <c r="P224" i="8"/>
  <c r="T224" i="8" s="1"/>
  <c r="V224" i="8" s="1"/>
  <c r="J199" i="8"/>
  <c r="G200" i="8"/>
  <c r="K200" i="8" s="1"/>
  <c r="M200" i="8" s="1"/>
  <c r="I200" i="8" l="1"/>
  <c r="R224" i="8"/>
  <c r="P225" i="8" l="1"/>
  <c r="T225" i="8" s="1"/>
  <c r="V225" i="8" s="1"/>
  <c r="S224" i="8"/>
  <c r="G201" i="8"/>
  <c r="K201" i="8" s="1"/>
  <c r="M201" i="8" s="1"/>
  <c r="J200" i="8"/>
  <c r="I201" i="8" l="1"/>
  <c r="R225" i="8"/>
  <c r="S225" i="8" l="1"/>
  <c r="P226" i="8"/>
  <c r="T226" i="8" s="1"/>
  <c r="V226" i="8" s="1"/>
  <c r="J201" i="8"/>
  <c r="G202" i="8"/>
  <c r="K202" i="8" s="1"/>
  <c r="M202" i="8" s="1"/>
  <c r="I202" i="8" l="1"/>
  <c r="R226" i="8"/>
  <c r="P227" i="8" l="1"/>
  <c r="T227" i="8" s="1"/>
  <c r="V227" i="8" s="1"/>
  <c r="S226" i="8"/>
  <c r="R227" i="8"/>
  <c r="G203" i="8"/>
  <c r="K203" i="8" s="1"/>
  <c r="M203" i="8" s="1"/>
  <c r="J202" i="8"/>
  <c r="S227" i="8" l="1"/>
  <c r="P228" i="8"/>
  <c r="T228" i="8" s="1"/>
  <c r="I203" i="8"/>
  <c r="V228" i="8"/>
  <c r="R228" i="8" l="1"/>
  <c r="J203" i="8"/>
  <c r="G204" i="8"/>
  <c r="K204" i="8" s="1"/>
  <c r="M204" i="8" s="1"/>
  <c r="I204" i="8" l="1"/>
  <c r="P229" i="8"/>
  <c r="T229" i="8" s="1"/>
  <c r="V229" i="8" s="1"/>
  <c r="S228" i="8"/>
  <c r="R229" i="8" l="1"/>
  <c r="G205" i="8"/>
  <c r="K205" i="8" s="1"/>
  <c r="M205" i="8" s="1"/>
  <c r="J204" i="8"/>
  <c r="I205" i="8" l="1"/>
  <c r="J205" i="8"/>
  <c r="G206" i="8"/>
  <c r="K206" i="8" s="1"/>
  <c r="M206" i="8" s="1"/>
  <c r="S229" i="8"/>
  <c r="P230" i="8"/>
  <c r="T230" i="8" s="1"/>
  <c r="V230" i="8" s="1"/>
  <c r="R230" i="8" l="1"/>
  <c r="I206" i="8"/>
  <c r="G207" i="8" l="1"/>
  <c r="K207" i="8" s="1"/>
  <c r="M207" i="8" s="1"/>
  <c r="J206" i="8"/>
  <c r="P231" i="8"/>
  <c r="T231" i="8" s="1"/>
  <c r="V231" i="8" s="1"/>
  <c r="S230" i="8"/>
  <c r="R231" i="8" l="1"/>
  <c r="P232" i="8"/>
  <c r="T232" i="8" s="1"/>
  <c r="V232" i="8" s="1"/>
  <c r="S231" i="8"/>
  <c r="I207" i="8"/>
  <c r="J207" i="8" l="1"/>
  <c r="G208" i="8"/>
  <c r="K208" i="8" s="1"/>
  <c r="M208" i="8" s="1"/>
  <c r="R232" i="8"/>
  <c r="P233" i="8" l="1"/>
  <c r="T233" i="8" s="1"/>
  <c r="V233" i="8" s="1"/>
  <c r="S232" i="8"/>
  <c r="I208" i="8"/>
  <c r="G209" i="8" l="1"/>
  <c r="K209" i="8" s="1"/>
  <c r="M209" i="8" s="1"/>
  <c r="J208" i="8"/>
  <c r="R233" i="8"/>
  <c r="I209" i="8" l="1"/>
  <c r="J209" i="8" s="1"/>
  <c r="S233" i="8"/>
  <c r="P234" i="8"/>
  <c r="T234" i="8" s="1"/>
  <c r="V234" i="8" s="1"/>
  <c r="G210" i="8" l="1"/>
  <c r="K210" i="8" s="1"/>
  <c r="M210" i="8" s="1"/>
  <c r="R234" i="8"/>
  <c r="I210" i="8" l="1"/>
  <c r="G211" i="8" s="1"/>
  <c r="K211" i="8" s="1"/>
  <c r="M211" i="8" s="1"/>
  <c r="P235" i="8"/>
  <c r="T235" i="8" s="1"/>
  <c r="V235" i="8" s="1"/>
  <c r="S234" i="8"/>
  <c r="R235" i="8"/>
  <c r="J210" i="8" l="1"/>
  <c r="I211" i="8"/>
  <c r="P236" i="8"/>
  <c r="T236" i="8" s="1"/>
  <c r="V236" i="8" s="1"/>
  <c r="S235" i="8"/>
  <c r="R236" i="8" l="1"/>
  <c r="J211" i="8"/>
  <c r="G212" i="8"/>
  <c r="K212" i="8" s="1"/>
  <c r="M212" i="8" s="1"/>
  <c r="I212" i="8" l="1"/>
  <c r="P237" i="8"/>
  <c r="T237" i="8" s="1"/>
  <c r="V237" i="8" s="1"/>
  <c r="S236" i="8"/>
  <c r="R237" i="8" l="1"/>
  <c r="J212" i="8"/>
  <c r="G213" i="8"/>
  <c r="K213" i="8" s="1"/>
  <c r="M213" i="8" s="1"/>
  <c r="I213" i="8" l="1"/>
  <c r="S237" i="8"/>
  <c r="P238" i="8"/>
  <c r="T238" i="8" s="1"/>
  <c r="V238" i="8" s="1"/>
  <c r="R238" i="8" l="1"/>
  <c r="J213" i="8"/>
  <c r="G214" i="8"/>
  <c r="K214" i="8" s="1"/>
  <c r="M214" i="8" s="1"/>
  <c r="I214" i="8" l="1"/>
  <c r="P239" i="8"/>
  <c r="T239" i="8" s="1"/>
  <c r="V239" i="8" s="1"/>
  <c r="S238" i="8"/>
  <c r="R239" i="8"/>
  <c r="P240" i="8" l="1"/>
  <c r="T240" i="8" s="1"/>
  <c r="V240" i="8" s="1"/>
  <c r="S239" i="8"/>
  <c r="J214" i="8"/>
  <c r="G215" i="8"/>
  <c r="K215" i="8" s="1"/>
  <c r="M215" i="8" s="1"/>
  <c r="I215" i="8" l="1"/>
  <c r="R240" i="8"/>
  <c r="P241" i="8" l="1"/>
  <c r="T241" i="8" s="1"/>
  <c r="V241" i="8" s="1"/>
  <c r="S240" i="8"/>
  <c r="J215" i="8"/>
  <c r="G216" i="8"/>
  <c r="K216" i="8" s="1"/>
  <c r="M216" i="8" s="1"/>
  <c r="I216" i="8" l="1"/>
  <c r="R241" i="8"/>
  <c r="S241" i="8" l="1"/>
  <c r="P242" i="8"/>
  <c r="T242" i="8" s="1"/>
  <c r="V242" i="8" s="1"/>
  <c r="J216" i="8"/>
  <c r="G217" i="8"/>
  <c r="K217" i="8" s="1"/>
  <c r="M217" i="8" s="1"/>
  <c r="I217" i="8" l="1"/>
  <c r="R242" i="8"/>
  <c r="P243" i="8" l="1"/>
  <c r="T243" i="8" s="1"/>
  <c r="V243" i="8" s="1"/>
  <c r="R243" i="8"/>
  <c r="S242" i="8"/>
  <c r="J217" i="8"/>
  <c r="G218" i="8"/>
  <c r="K218" i="8" s="1"/>
  <c r="M218" i="8" s="1"/>
  <c r="I218" i="8" l="1"/>
  <c r="G219" i="8"/>
  <c r="K219" i="8" s="1"/>
  <c r="M219" i="8" s="1"/>
  <c r="J218" i="8"/>
  <c r="P244" i="8"/>
  <c r="T244" i="8" s="1"/>
  <c r="V244" i="8" s="1"/>
  <c r="S243" i="8"/>
  <c r="I219" i="8" l="1"/>
  <c r="J219" i="8" s="1"/>
  <c r="R244" i="8"/>
  <c r="G220" i="8" l="1"/>
  <c r="K220" i="8" s="1"/>
  <c r="M220" i="8" s="1"/>
  <c r="I220" i="8"/>
  <c r="P245" i="8"/>
  <c r="T245" i="8" s="1"/>
  <c r="V245" i="8" s="1"/>
  <c r="S244" i="8"/>
  <c r="R245" i="8" l="1"/>
  <c r="G221" i="8"/>
  <c r="K221" i="8" s="1"/>
  <c r="M221" i="8" s="1"/>
  <c r="J220" i="8"/>
  <c r="I221" i="8" l="1"/>
  <c r="S245" i="8"/>
  <c r="P246" i="8"/>
  <c r="T246" i="8" s="1"/>
  <c r="V246" i="8" s="1"/>
  <c r="R246" i="8" l="1"/>
  <c r="J221" i="8"/>
  <c r="G222" i="8"/>
  <c r="K222" i="8" s="1"/>
  <c r="M222" i="8" s="1"/>
  <c r="I222" i="8" l="1"/>
  <c r="P247" i="8"/>
  <c r="T247" i="8" s="1"/>
  <c r="V247" i="8" s="1"/>
  <c r="R247" i="8"/>
  <c r="S246" i="8"/>
  <c r="P248" i="8" l="1"/>
  <c r="T248" i="8" s="1"/>
  <c r="S247" i="8"/>
  <c r="V248" i="8"/>
  <c r="G223" i="8"/>
  <c r="K223" i="8" s="1"/>
  <c r="M223" i="8" s="1"/>
  <c r="J222" i="8"/>
  <c r="I223" i="8" l="1"/>
  <c r="R248" i="8"/>
  <c r="P249" i="8" l="1"/>
  <c r="T249" i="8" s="1"/>
  <c r="V249" i="8" s="1"/>
  <c r="R249" i="8"/>
  <c r="S248" i="8"/>
  <c r="J223" i="8"/>
  <c r="G224" i="8"/>
  <c r="K224" i="8" s="1"/>
  <c r="M224" i="8" s="1"/>
  <c r="S249" i="8" l="1"/>
  <c r="P250" i="8"/>
  <c r="T250" i="8" s="1"/>
  <c r="V250" i="8" s="1"/>
  <c r="I224" i="8"/>
  <c r="J224" i="8" l="1"/>
  <c r="G225" i="8"/>
  <c r="K225" i="8" s="1"/>
  <c r="M225" i="8" s="1"/>
  <c r="R250" i="8"/>
  <c r="P251" i="8" l="1"/>
  <c r="T251" i="8" s="1"/>
  <c r="V251" i="8" s="1"/>
  <c r="S250" i="8"/>
  <c r="I225" i="8"/>
  <c r="R251" i="8" l="1"/>
  <c r="P252" i="8" s="1"/>
  <c r="T252" i="8" s="1"/>
  <c r="V252" i="8" s="1"/>
  <c r="J225" i="8"/>
  <c r="G226" i="8"/>
  <c r="K226" i="8" s="1"/>
  <c r="M226" i="8" s="1"/>
  <c r="I226" i="8"/>
  <c r="S251" i="8" l="1"/>
  <c r="R252" i="8"/>
  <c r="G227" i="8"/>
  <c r="K227" i="8" s="1"/>
  <c r="J226" i="8"/>
  <c r="M227" i="8"/>
  <c r="I227" i="8" l="1"/>
  <c r="P253" i="8"/>
  <c r="T253" i="8" s="1"/>
  <c r="V253" i="8" s="1"/>
  <c r="S252" i="8"/>
  <c r="R253" i="8" l="1"/>
  <c r="P254" i="8"/>
  <c r="T254" i="8" s="1"/>
  <c r="V254" i="8" s="1"/>
  <c r="S253" i="8"/>
  <c r="J227" i="8"/>
  <c r="G228" i="8"/>
  <c r="K228" i="8" s="1"/>
  <c r="M228" i="8" s="1"/>
  <c r="I228" i="8" l="1"/>
  <c r="J228" i="8" s="1"/>
  <c r="G229" i="8"/>
  <c r="K229" i="8" s="1"/>
  <c r="M229" i="8" s="1"/>
  <c r="R254" i="8"/>
  <c r="S254" i="8" l="1"/>
  <c r="P255" i="8"/>
  <c r="T255" i="8" s="1"/>
  <c r="V255" i="8" s="1"/>
  <c r="I229" i="8"/>
  <c r="J229" i="8" l="1"/>
  <c r="G230" i="8"/>
  <c r="K230" i="8" s="1"/>
  <c r="M230" i="8" s="1"/>
  <c r="R255" i="8"/>
  <c r="S255" i="8" l="1"/>
  <c r="P256" i="8"/>
  <c r="T256" i="8" s="1"/>
  <c r="V256" i="8" s="1"/>
  <c r="I230" i="8"/>
  <c r="J230" i="8" l="1"/>
  <c r="G231" i="8"/>
  <c r="K231" i="8" s="1"/>
  <c r="M231" i="8" s="1"/>
  <c r="R256" i="8"/>
  <c r="P257" i="8" l="1"/>
  <c r="T257" i="8" s="1"/>
  <c r="V257" i="8" s="1"/>
  <c r="S256" i="8"/>
  <c r="I231" i="8"/>
  <c r="R257" i="8" l="1"/>
  <c r="G232" i="8"/>
  <c r="K232" i="8" s="1"/>
  <c r="M232" i="8" s="1"/>
  <c r="J231" i="8"/>
  <c r="I232" i="8"/>
  <c r="S257" i="8"/>
  <c r="P258" i="8"/>
  <c r="T258" i="8" s="1"/>
  <c r="V258" i="8" s="1"/>
  <c r="J232" i="8" l="1"/>
  <c r="G233" i="8"/>
  <c r="K233" i="8" s="1"/>
  <c r="M233" i="8" s="1"/>
  <c r="R258" i="8"/>
  <c r="S258" i="8" l="1"/>
  <c r="P259" i="8"/>
  <c r="T259" i="8" s="1"/>
  <c r="V259" i="8" s="1"/>
  <c r="I233" i="8"/>
  <c r="J233" i="8" l="1"/>
  <c r="G234" i="8"/>
  <c r="K234" i="8" s="1"/>
  <c r="M234" i="8" s="1"/>
  <c r="R259" i="8"/>
  <c r="S259" i="8" l="1"/>
  <c r="P260" i="8"/>
  <c r="T260" i="8" s="1"/>
  <c r="V260" i="8" s="1"/>
  <c r="I234" i="8"/>
  <c r="J234" i="8" l="1"/>
  <c r="G235" i="8"/>
  <c r="K235" i="8" s="1"/>
  <c r="M235" i="8" s="1"/>
  <c r="R260" i="8"/>
  <c r="P261" i="8" l="1"/>
  <c r="T261" i="8" s="1"/>
  <c r="V261" i="8" s="1"/>
  <c r="S260" i="8"/>
  <c r="I235" i="8"/>
  <c r="R261" i="8" l="1"/>
  <c r="P262" i="8" s="1"/>
  <c r="T262" i="8" s="1"/>
  <c r="V262" i="8" s="1"/>
  <c r="G236" i="8"/>
  <c r="K236" i="8" s="1"/>
  <c r="M236" i="8" s="1"/>
  <c r="J235" i="8"/>
  <c r="S261" i="8" l="1"/>
  <c r="I236" i="8"/>
  <c r="J236" i="8" s="1"/>
  <c r="G237" i="8"/>
  <c r="K237" i="8" s="1"/>
  <c r="M237" i="8" s="1"/>
  <c r="R262" i="8"/>
  <c r="S262" i="8" l="1"/>
  <c r="P263" i="8"/>
  <c r="T263" i="8" s="1"/>
  <c r="V263" i="8" s="1"/>
  <c r="I237" i="8"/>
  <c r="J237" i="8" l="1"/>
  <c r="G238" i="8"/>
  <c r="K238" i="8" s="1"/>
  <c r="M238" i="8" s="1"/>
  <c r="R263" i="8"/>
  <c r="I238" i="8" l="1"/>
  <c r="G239" i="8" s="1"/>
  <c r="K239" i="8" s="1"/>
  <c r="M239" i="8" s="1"/>
  <c r="S263" i="8"/>
  <c r="P264" i="8"/>
  <c r="T264" i="8" s="1"/>
  <c r="V264" i="8" s="1"/>
  <c r="J238" i="8"/>
  <c r="R264" i="8" l="1"/>
  <c r="I239" i="8"/>
  <c r="G240" i="8" l="1"/>
  <c r="K240" i="8" s="1"/>
  <c r="M240" i="8" s="1"/>
  <c r="J239" i="8"/>
  <c r="P265" i="8"/>
  <c r="T265" i="8" s="1"/>
  <c r="V265" i="8" s="1"/>
  <c r="S264" i="8"/>
  <c r="R265" i="8"/>
  <c r="I240" i="8" l="1"/>
  <c r="G241" i="8" s="1"/>
  <c r="K241" i="8" s="1"/>
  <c r="M241" i="8" s="1"/>
  <c r="S265" i="8"/>
  <c r="P266" i="8"/>
  <c r="T266" i="8" s="1"/>
  <c r="V266" i="8" s="1"/>
  <c r="J240" i="8" l="1"/>
  <c r="I241" i="8"/>
  <c r="R266" i="8"/>
  <c r="S266" i="8" l="1"/>
  <c r="P267" i="8"/>
  <c r="T267" i="8" s="1"/>
  <c r="V267" i="8" s="1"/>
  <c r="J241" i="8"/>
  <c r="G242" i="8"/>
  <c r="K242" i="8" s="1"/>
  <c r="M242" i="8" s="1"/>
  <c r="R267" i="8" l="1"/>
  <c r="S267" i="8"/>
  <c r="P268" i="8"/>
  <c r="T268" i="8" s="1"/>
  <c r="V268" i="8" s="1"/>
  <c r="I242" i="8"/>
  <c r="J242" i="8" l="1"/>
  <c r="G243" i="8"/>
  <c r="K243" i="8" s="1"/>
  <c r="M243" i="8" s="1"/>
  <c r="R268" i="8"/>
  <c r="P269" i="8" l="1"/>
  <c r="T269" i="8" s="1"/>
  <c r="V269" i="8" s="1"/>
  <c r="S268" i="8"/>
  <c r="R269" i="8"/>
  <c r="I243" i="8"/>
  <c r="G244" i="8" l="1"/>
  <c r="K244" i="8" s="1"/>
  <c r="M244" i="8" s="1"/>
  <c r="J243" i="8"/>
  <c r="S269" i="8"/>
  <c r="P270" i="8"/>
  <c r="T270" i="8" s="1"/>
  <c r="V270" i="8" s="1"/>
  <c r="I244" i="8" l="1"/>
  <c r="G245" i="8" s="1"/>
  <c r="K245" i="8" s="1"/>
  <c r="M245" i="8" s="1"/>
  <c r="J244" i="8"/>
  <c r="R270" i="8"/>
  <c r="S270" i="8" l="1"/>
  <c r="P271" i="8"/>
  <c r="T271" i="8" s="1"/>
  <c r="V271" i="8" s="1"/>
  <c r="I245" i="8"/>
  <c r="R271" i="8" l="1"/>
  <c r="J245" i="8"/>
  <c r="G246" i="8"/>
  <c r="K246" i="8" s="1"/>
  <c r="M246" i="8" s="1"/>
  <c r="S271" i="8"/>
  <c r="P272" i="8"/>
  <c r="T272" i="8" s="1"/>
  <c r="V272" i="8" s="1"/>
  <c r="I246" i="8" l="1"/>
  <c r="J246" i="8" s="1"/>
  <c r="R272" i="8"/>
  <c r="G247" i="8" l="1"/>
  <c r="K247" i="8" s="1"/>
  <c r="M247" i="8" s="1"/>
  <c r="P273" i="8"/>
  <c r="T273" i="8" s="1"/>
  <c r="V273" i="8" s="1"/>
  <c r="S272" i="8"/>
  <c r="R273" i="8"/>
  <c r="I247" i="8"/>
  <c r="J247" i="8" l="1"/>
  <c r="G248" i="8"/>
  <c r="K248" i="8" s="1"/>
  <c r="M248" i="8" s="1"/>
  <c r="S273" i="8"/>
  <c r="P274" i="8"/>
  <c r="T274" i="8" s="1"/>
  <c r="V274" i="8" s="1"/>
  <c r="R274" i="8" l="1"/>
  <c r="I248" i="8"/>
  <c r="G249" i="8" l="1"/>
  <c r="K249" i="8" s="1"/>
  <c r="M249" i="8" s="1"/>
  <c r="J248" i="8"/>
  <c r="S274" i="8"/>
  <c r="P275" i="8"/>
  <c r="T275" i="8" s="1"/>
  <c r="V275" i="8" s="1"/>
  <c r="I249" i="8" l="1"/>
  <c r="R275" i="8"/>
  <c r="S275" i="8"/>
  <c r="P276" i="8"/>
  <c r="T276" i="8" s="1"/>
  <c r="V276" i="8" s="1"/>
  <c r="J249" i="8"/>
  <c r="G250" i="8"/>
  <c r="K250" i="8" s="1"/>
  <c r="M250" i="8" s="1"/>
  <c r="I250" i="8"/>
  <c r="G251" i="8" l="1"/>
  <c r="K251" i="8" s="1"/>
  <c r="M251" i="8" s="1"/>
  <c r="J250" i="8"/>
  <c r="R276" i="8"/>
  <c r="P277" i="8" l="1"/>
  <c r="T277" i="8" s="1"/>
  <c r="V277" i="8" s="1"/>
  <c r="S276" i="8"/>
  <c r="R277" i="8"/>
  <c r="I251" i="8"/>
  <c r="P278" i="8" l="1"/>
  <c r="T278" i="8" s="1"/>
  <c r="S277" i="8"/>
  <c r="J251" i="8"/>
  <c r="G252" i="8"/>
  <c r="K252" i="8" s="1"/>
  <c r="M252" i="8" s="1"/>
  <c r="V278" i="8"/>
  <c r="I252" i="8" l="1"/>
  <c r="R278" i="8"/>
  <c r="S278" i="8" l="1"/>
  <c r="P279" i="8"/>
  <c r="T279" i="8" s="1"/>
  <c r="V279" i="8" s="1"/>
  <c r="G253" i="8"/>
  <c r="K253" i="8" s="1"/>
  <c r="M253" i="8" s="1"/>
  <c r="J252" i="8"/>
  <c r="I253" i="8" l="1"/>
  <c r="R279" i="8"/>
  <c r="S279" i="8" l="1"/>
  <c r="P280" i="8"/>
  <c r="T280" i="8" s="1"/>
  <c r="V280" i="8" s="1"/>
  <c r="J253" i="8"/>
  <c r="G254" i="8"/>
  <c r="K254" i="8" s="1"/>
  <c r="M254" i="8" s="1"/>
  <c r="I254" i="8" l="1"/>
  <c r="R280" i="8"/>
  <c r="P281" i="8" l="1"/>
  <c r="T281" i="8" s="1"/>
  <c r="V281" i="8" s="1"/>
  <c r="S280" i="8"/>
  <c r="R281" i="8"/>
  <c r="G255" i="8"/>
  <c r="K255" i="8" s="1"/>
  <c r="M255" i="8" s="1"/>
  <c r="J254" i="8"/>
  <c r="I255" i="8" l="1"/>
  <c r="S281" i="8"/>
  <c r="P282" i="8"/>
  <c r="T282" i="8" s="1"/>
  <c r="V282" i="8" s="1"/>
  <c r="R282" i="8" l="1"/>
  <c r="J255" i="8"/>
  <c r="G256" i="8"/>
  <c r="K256" i="8" s="1"/>
  <c r="M256" i="8" s="1"/>
  <c r="I256" i="8" l="1"/>
  <c r="S282" i="8"/>
  <c r="P283" i="8"/>
  <c r="T283" i="8" s="1"/>
  <c r="V283" i="8" s="1"/>
  <c r="R283" i="8" l="1"/>
  <c r="G257" i="8"/>
  <c r="K257" i="8" s="1"/>
  <c r="M257" i="8" s="1"/>
  <c r="J256" i="8"/>
  <c r="I257" i="8"/>
  <c r="G258" i="8" l="1"/>
  <c r="K258" i="8" s="1"/>
  <c r="J257" i="8"/>
  <c r="M258" i="8"/>
  <c r="P284" i="8"/>
  <c r="T284" i="8" s="1"/>
  <c r="V284" i="8" s="1"/>
  <c r="S283" i="8"/>
  <c r="R284" i="8" l="1"/>
  <c r="P285" i="8"/>
  <c r="T285" i="8" s="1"/>
  <c r="S284" i="8"/>
  <c r="V285" i="8"/>
  <c r="I258" i="8"/>
  <c r="G259" i="8" l="1"/>
  <c r="K259" i="8" s="1"/>
  <c r="M259" i="8" s="1"/>
  <c r="J258" i="8"/>
  <c r="R285" i="8"/>
  <c r="P286" i="8" l="1"/>
  <c r="T286" i="8" s="1"/>
  <c r="V286" i="8" s="1"/>
  <c r="S285" i="8"/>
  <c r="I259" i="8"/>
  <c r="J259" i="8" l="1"/>
  <c r="G260" i="8"/>
  <c r="K260" i="8" s="1"/>
  <c r="M260" i="8" s="1"/>
  <c r="R286" i="8"/>
  <c r="S286" i="8" l="1"/>
  <c r="P287" i="8"/>
  <c r="T287" i="8" s="1"/>
  <c r="V287" i="8" s="1"/>
  <c r="I260" i="8"/>
  <c r="G261" i="8" l="1"/>
  <c r="K261" i="8" s="1"/>
  <c r="M261" i="8" s="1"/>
  <c r="J260" i="8"/>
  <c r="R287" i="8"/>
  <c r="I261" i="8" l="1"/>
  <c r="J261" i="8" s="1"/>
  <c r="S287" i="8"/>
  <c r="P288" i="8"/>
  <c r="T288" i="8" s="1"/>
  <c r="V288" i="8" s="1"/>
  <c r="G262" i="8" l="1"/>
  <c r="K262" i="8" s="1"/>
  <c r="M262" i="8" s="1"/>
  <c r="R288" i="8"/>
  <c r="P289" i="8"/>
  <c r="T289" i="8" s="1"/>
  <c r="V289" i="8" s="1"/>
  <c r="S288" i="8"/>
  <c r="I262" i="8" l="1"/>
  <c r="G263" i="8" s="1"/>
  <c r="K263" i="8" s="1"/>
  <c r="M263" i="8" s="1"/>
  <c r="R289" i="8"/>
  <c r="J262" i="8" l="1"/>
  <c r="I263" i="8"/>
  <c r="P290" i="8"/>
  <c r="T290" i="8" s="1"/>
  <c r="V290" i="8" s="1"/>
  <c r="R290" i="8"/>
  <c r="S289" i="8"/>
  <c r="P291" i="8" l="1"/>
  <c r="T291" i="8" s="1"/>
  <c r="S290" i="8"/>
  <c r="V291" i="8"/>
  <c r="J263" i="8"/>
  <c r="G264" i="8"/>
  <c r="K264" i="8" s="1"/>
  <c r="M264" i="8" s="1"/>
  <c r="I264" i="8" l="1"/>
  <c r="G265" i="8" s="1"/>
  <c r="K265" i="8" s="1"/>
  <c r="M265" i="8" s="1"/>
  <c r="R291" i="8"/>
  <c r="J264" i="8" l="1"/>
  <c r="I265" i="8"/>
  <c r="S291" i="8"/>
  <c r="P292" i="8"/>
  <c r="T292" i="8" s="1"/>
  <c r="V292" i="8" s="1"/>
  <c r="G266" i="8"/>
  <c r="K266" i="8" s="1"/>
  <c r="M266" i="8" s="1"/>
  <c r="J265" i="8"/>
  <c r="I266" i="8" l="1"/>
  <c r="R292" i="8"/>
  <c r="S292" i="8" l="1"/>
  <c r="P293" i="8"/>
  <c r="T293" i="8" s="1"/>
  <c r="V293" i="8" s="1"/>
  <c r="G267" i="8"/>
  <c r="K267" i="8" s="1"/>
  <c r="M267" i="8" s="1"/>
  <c r="J266" i="8"/>
  <c r="I267" i="8" l="1"/>
  <c r="R293" i="8"/>
  <c r="P294" i="8" l="1"/>
  <c r="T294" i="8" s="1"/>
  <c r="V294" i="8" s="1"/>
  <c r="S293" i="8"/>
  <c r="R294" i="8"/>
  <c r="J267" i="8"/>
  <c r="G268" i="8"/>
  <c r="K268" i="8" s="1"/>
  <c r="M268" i="8" s="1"/>
  <c r="I268" i="8" l="1"/>
  <c r="P295" i="8"/>
  <c r="T295" i="8" s="1"/>
  <c r="V295" i="8" s="1"/>
  <c r="S294" i="8"/>
  <c r="R295" i="8" l="1"/>
  <c r="G269" i="8"/>
  <c r="K269" i="8" s="1"/>
  <c r="M269" i="8" s="1"/>
  <c r="J268" i="8"/>
  <c r="I269" i="8"/>
  <c r="G270" i="8" l="1"/>
  <c r="K270" i="8" s="1"/>
  <c r="J269" i="8"/>
  <c r="M270" i="8"/>
  <c r="S295" i="8"/>
  <c r="P296" i="8"/>
  <c r="T296" i="8" s="1"/>
  <c r="V296" i="8" s="1"/>
  <c r="R296" i="8" l="1"/>
  <c r="I270" i="8"/>
  <c r="G271" i="8" l="1"/>
  <c r="K271" i="8" s="1"/>
  <c r="M271" i="8" s="1"/>
  <c r="J270" i="8"/>
  <c r="S296" i="8"/>
  <c r="P297" i="8"/>
  <c r="T297" i="8" s="1"/>
  <c r="V297" i="8" s="1"/>
  <c r="R297" i="8" l="1"/>
  <c r="I271" i="8"/>
  <c r="J271" i="8" l="1"/>
  <c r="G272" i="8"/>
  <c r="K272" i="8" s="1"/>
  <c r="M272" i="8" s="1"/>
  <c r="P298" i="8"/>
  <c r="T298" i="8" s="1"/>
  <c r="V298" i="8" s="1"/>
  <c r="S297" i="8"/>
  <c r="R298" i="8" l="1"/>
  <c r="P299" i="8"/>
  <c r="T299" i="8" s="1"/>
  <c r="V299" i="8" s="1"/>
  <c r="S298" i="8"/>
  <c r="I272" i="8"/>
  <c r="G273" i="8" l="1"/>
  <c r="K273" i="8" s="1"/>
  <c r="M273" i="8" s="1"/>
  <c r="J272" i="8"/>
  <c r="I273" i="8"/>
  <c r="R299" i="8"/>
  <c r="G274" i="8" l="1"/>
  <c r="K274" i="8" s="1"/>
  <c r="J273" i="8"/>
  <c r="S299" i="8"/>
  <c r="P300" i="8"/>
  <c r="T300" i="8" s="1"/>
  <c r="V300" i="8" s="1"/>
  <c r="M274" i="8"/>
  <c r="R300" i="8" l="1"/>
  <c r="S300" i="8"/>
  <c r="P301" i="8"/>
  <c r="T301" i="8" s="1"/>
  <c r="V301" i="8"/>
  <c r="I274" i="8"/>
  <c r="G275" i="8" l="1"/>
  <c r="K275" i="8" s="1"/>
  <c r="M275" i="8" s="1"/>
  <c r="J274" i="8"/>
  <c r="R301" i="8"/>
  <c r="P302" i="8" l="1"/>
  <c r="T302" i="8" s="1"/>
  <c r="V302" i="8" s="1"/>
  <c r="S301" i="8"/>
  <c r="R302" i="8"/>
  <c r="I275" i="8"/>
  <c r="S302" i="8" l="1"/>
  <c r="P303" i="8"/>
  <c r="T303" i="8" s="1"/>
  <c r="J275" i="8"/>
  <c r="G276" i="8"/>
  <c r="K276" i="8" s="1"/>
  <c r="M276" i="8" s="1"/>
  <c r="V303" i="8"/>
  <c r="I276" i="8" l="1"/>
  <c r="R303" i="8"/>
  <c r="S303" i="8" l="1"/>
  <c r="P304" i="8"/>
  <c r="T304" i="8" s="1"/>
  <c r="V304" i="8" s="1"/>
  <c r="R304" i="8"/>
  <c r="G277" i="8"/>
  <c r="K277" i="8" s="1"/>
  <c r="M277" i="8" s="1"/>
  <c r="J276" i="8"/>
  <c r="S304" i="8" l="1"/>
  <c r="P305" i="8"/>
  <c r="T305" i="8" s="1"/>
  <c r="V305" i="8" s="1"/>
  <c r="I277" i="8"/>
  <c r="G278" i="8" l="1"/>
  <c r="K278" i="8" s="1"/>
  <c r="M278" i="8" s="1"/>
  <c r="J277" i="8"/>
  <c r="R305" i="8"/>
  <c r="P306" i="8" l="1"/>
  <c r="T306" i="8" s="1"/>
  <c r="V306" i="8" s="1"/>
  <c r="S305" i="8"/>
  <c r="R306" i="8"/>
  <c r="I278" i="8"/>
  <c r="P307" i="8" l="1"/>
  <c r="T307" i="8" s="1"/>
  <c r="S306" i="8"/>
  <c r="G279" i="8"/>
  <c r="K279" i="8" s="1"/>
  <c r="M279" i="8" s="1"/>
  <c r="J278" i="8"/>
  <c r="V307" i="8"/>
  <c r="I279" i="8" l="1"/>
  <c r="R307" i="8"/>
  <c r="S307" i="8" l="1"/>
  <c r="P308" i="8"/>
  <c r="T308" i="8" s="1"/>
  <c r="V308" i="8" s="1"/>
  <c r="J279" i="8"/>
  <c r="G280" i="8"/>
  <c r="K280" i="8" s="1"/>
  <c r="M280" i="8" s="1"/>
  <c r="R308" i="8" l="1"/>
  <c r="S308" i="8"/>
  <c r="P309" i="8"/>
  <c r="T309" i="8" s="1"/>
  <c r="I280" i="8"/>
  <c r="V309" i="8"/>
  <c r="G281" i="8" l="1"/>
  <c r="K281" i="8" s="1"/>
  <c r="M281" i="8" s="1"/>
  <c r="I281" i="8"/>
  <c r="J280" i="8"/>
  <c r="R309" i="8"/>
  <c r="P310" i="8" l="1"/>
  <c r="T310" i="8" s="1"/>
  <c r="V310" i="8" s="1"/>
  <c r="S309" i="8"/>
  <c r="R310" i="8"/>
  <c r="G282" i="8"/>
  <c r="K282" i="8" s="1"/>
  <c r="M282" i="8" s="1"/>
  <c r="J281" i="8"/>
  <c r="I282" i="8" l="1"/>
  <c r="P311" i="8"/>
  <c r="T311" i="8" s="1"/>
  <c r="V311" i="8" s="1"/>
  <c r="S310" i="8"/>
  <c r="R311" i="8" l="1"/>
  <c r="G283" i="8"/>
  <c r="K283" i="8" s="1"/>
  <c r="M283" i="8" s="1"/>
  <c r="J282" i="8"/>
  <c r="I283" i="8" l="1"/>
  <c r="S311" i="8"/>
  <c r="P312" i="8"/>
  <c r="T312" i="8" s="1"/>
  <c r="V312" i="8" s="1"/>
  <c r="R312" i="8" l="1"/>
  <c r="J283" i="8"/>
  <c r="G284" i="8"/>
  <c r="K284" i="8" s="1"/>
  <c r="M284" i="8" s="1"/>
  <c r="I284" i="8" l="1"/>
  <c r="S312" i="8"/>
  <c r="P313" i="8"/>
  <c r="T313" i="8" s="1"/>
  <c r="V313" i="8" s="1"/>
  <c r="R313" i="8" l="1"/>
  <c r="J284" i="8"/>
  <c r="G285" i="8"/>
  <c r="K285" i="8" s="1"/>
  <c r="M285" i="8" s="1"/>
  <c r="I285" i="8" l="1"/>
  <c r="P314" i="8"/>
  <c r="T314" i="8" s="1"/>
  <c r="V314" i="8" s="1"/>
  <c r="S313" i="8"/>
  <c r="R314" i="8"/>
  <c r="S314" i="8" l="1"/>
  <c r="P315" i="8"/>
  <c r="T315" i="8" s="1"/>
  <c r="V315" i="8" s="1"/>
  <c r="G286" i="8"/>
  <c r="K286" i="8" s="1"/>
  <c r="M286" i="8" s="1"/>
  <c r="J285" i="8"/>
  <c r="I286" i="8" l="1"/>
  <c r="J286" i="8" s="1"/>
  <c r="R315" i="8"/>
  <c r="G287" i="8" l="1"/>
  <c r="K287" i="8" s="1"/>
  <c r="M287" i="8" s="1"/>
  <c r="S315" i="8"/>
  <c r="P316" i="8"/>
  <c r="T316" i="8" s="1"/>
  <c r="V316" i="8" s="1"/>
  <c r="R316" i="8"/>
  <c r="I287" i="8"/>
  <c r="G288" i="8" l="1"/>
  <c r="K288" i="8" s="1"/>
  <c r="M288" i="8" s="1"/>
  <c r="J287" i="8"/>
  <c r="P317" i="8"/>
  <c r="T317" i="8" s="1"/>
  <c r="V317" i="8" s="1"/>
  <c r="S316" i="8"/>
  <c r="R317" i="8" l="1"/>
  <c r="S317" i="8"/>
  <c r="P318" i="8"/>
  <c r="T318" i="8" s="1"/>
  <c r="V318" i="8" s="1"/>
  <c r="I288" i="8"/>
  <c r="J288" i="8" l="1"/>
  <c r="G289" i="8"/>
  <c r="K289" i="8" s="1"/>
  <c r="M289" i="8" s="1"/>
  <c r="R318" i="8"/>
  <c r="S318" i="8" l="1"/>
  <c r="P319" i="8"/>
  <c r="T319" i="8" s="1"/>
  <c r="V319" i="8" s="1"/>
  <c r="R319" i="8"/>
  <c r="I289" i="8"/>
  <c r="G290" i="8" l="1"/>
  <c r="K290" i="8" s="1"/>
  <c r="M290" i="8" s="1"/>
  <c r="J289" i="8"/>
  <c r="S319" i="8"/>
  <c r="P320" i="8"/>
  <c r="T320" i="8" s="1"/>
  <c r="V320" i="8" s="1"/>
  <c r="I290" i="8" l="1"/>
  <c r="R320" i="8"/>
  <c r="G291" i="8"/>
  <c r="K291" i="8" s="1"/>
  <c r="M291" i="8" s="1"/>
  <c r="J290" i="8"/>
  <c r="I291" i="8" l="1"/>
  <c r="P321" i="8"/>
  <c r="T321" i="8" s="1"/>
  <c r="V321" i="8" s="1"/>
  <c r="S320" i="8"/>
  <c r="R321" i="8"/>
  <c r="S321" i="8" l="1"/>
  <c r="P322" i="8"/>
  <c r="T322" i="8" s="1"/>
  <c r="V322" i="8"/>
  <c r="G292" i="8"/>
  <c r="K292" i="8" s="1"/>
  <c r="M292" i="8" s="1"/>
  <c r="J291" i="8"/>
  <c r="I292" i="8" l="1"/>
  <c r="R322" i="8"/>
  <c r="P323" i="8" l="1"/>
  <c r="T323" i="8" s="1"/>
  <c r="V323" i="8" s="1"/>
  <c r="S322" i="8"/>
  <c r="R323" i="8"/>
  <c r="J292" i="8"/>
  <c r="G293" i="8"/>
  <c r="K293" i="8" s="1"/>
  <c r="M293" i="8" s="1"/>
  <c r="I293" i="8" l="1"/>
  <c r="S323" i="8"/>
  <c r="P324" i="8"/>
  <c r="T324" i="8" s="1"/>
  <c r="V324" i="8" s="1"/>
  <c r="R324" i="8" l="1"/>
  <c r="G294" i="8"/>
  <c r="K294" i="8" s="1"/>
  <c r="M294" i="8" s="1"/>
  <c r="I294" i="8"/>
  <c r="J293" i="8"/>
  <c r="G295" i="8" l="1"/>
  <c r="K295" i="8" s="1"/>
  <c r="J294" i="8"/>
  <c r="M295" i="8"/>
  <c r="P325" i="8"/>
  <c r="T325" i="8" s="1"/>
  <c r="V325" i="8" s="1"/>
  <c r="S324" i="8"/>
  <c r="R325" i="8" l="1"/>
  <c r="S325" i="8"/>
  <c r="P326" i="8"/>
  <c r="T326" i="8" s="1"/>
  <c r="V326" i="8" s="1"/>
  <c r="I295" i="8"/>
  <c r="G296" i="8" l="1"/>
  <c r="K296" i="8" s="1"/>
  <c r="M296" i="8" s="1"/>
  <c r="J295" i="8"/>
  <c r="R326" i="8"/>
  <c r="P327" i="8" l="1"/>
  <c r="T327" i="8" s="1"/>
  <c r="V327" i="8" s="1"/>
  <c r="S326" i="8"/>
  <c r="R327" i="8"/>
  <c r="I296" i="8"/>
  <c r="S327" i="8" l="1"/>
  <c r="P328" i="8"/>
  <c r="T328" i="8" s="1"/>
  <c r="J296" i="8"/>
  <c r="G297" i="8"/>
  <c r="K297" i="8" s="1"/>
  <c r="M297" i="8" s="1"/>
  <c r="V328" i="8"/>
  <c r="I297" i="8" l="1"/>
  <c r="R328" i="8"/>
  <c r="P329" i="8" l="1"/>
  <c r="T329" i="8" s="1"/>
  <c r="V329" i="8" s="1"/>
  <c r="S328" i="8"/>
  <c r="R329" i="8"/>
  <c r="G298" i="8"/>
  <c r="K298" i="8" s="1"/>
  <c r="M298" i="8" s="1"/>
  <c r="J297" i="8"/>
  <c r="I298" i="8" l="1"/>
  <c r="G299" i="8"/>
  <c r="K299" i="8" s="1"/>
  <c r="J298" i="8"/>
  <c r="M299" i="8"/>
  <c r="S329" i="8"/>
  <c r="P330" i="8"/>
  <c r="T330" i="8" s="1"/>
  <c r="V330" i="8" s="1"/>
  <c r="R330" i="8" l="1"/>
  <c r="I299" i="8"/>
  <c r="G300" i="8" l="1"/>
  <c r="K300" i="8" s="1"/>
  <c r="M300" i="8" s="1"/>
  <c r="J299" i="8"/>
  <c r="P331" i="8"/>
  <c r="T331" i="8" s="1"/>
  <c r="V331" i="8" s="1"/>
  <c r="S330" i="8"/>
  <c r="R331" i="8" l="1"/>
  <c r="S331" i="8"/>
  <c r="P332" i="8"/>
  <c r="T332" i="8" s="1"/>
  <c r="V332" i="8"/>
  <c r="I300" i="8"/>
  <c r="J300" i="8" l="1"/>
  <c r="G301" i="8"/>
  <c r="K301" i="8" s="1"/>
  <c r="M301" i="8" s="1"/>
  <c r="R332" i="8"/>
  <c r="P333" i="8" l="1"/>
  <c r="T333" i="8" s="1"/>
  <c r="V333" i="8" s="1"/>
  <c r="S332" i="8"/>
  <c r="R333" i="8"/>
  <c r="I301" i="8"/>
  <c r="G302" i="8" l="1"/>
  <c r="K302" i="8" s="1"/>
  <c r="M302" i="8" s="1"/>
  <c r="J301" i="8"/>
  <c r="I302" i="8"/>
  <c r="S333" i="8"/>
  <c r="P334" i="8"/>
  <c r="T334" i="8" s="1"/>
  <c r="V334" i="8" s="1"/>
  <c r="R334" i="8" l="1"/>
  <c r="G303" i="8"/>
  <c r="K303" i="8" s="1"/>
  <c r="M303" i="8" s="1"/>
  <c r="J302" i="8"/>
  <c r="I303" i="8" l="1"/>
  <c r="P335" i="8"/>
  <c r="T335" i="8" s="1"/>
  <c r="V335" i="8" s="1"/>
  <c r="S334" i="8"/>
  <c r="R335" i="8"/>
  <c r="S335" i="8" l="1"/>
  <c r="P336" i="8"/>
  <c r="T336" i="8" s="1"/>
  <c r="V336" i="8" s="1"/>
  <c r="G304" i="8"/>
  <c r="K304" i="8" s="1"/>
  <c r="M304" i="8" s="1"/>
  <c r="J303" i="8"/>
  <c r="I304" i="8" l="1"/>
  <c r="R336" i="8"/>
  <c r="P337" i="8" l="1"/>
  <c r="T337" i="8" s="1"/>
  <c r="V337" i="8" s="1"/>
  <c r="S336" i="8"/>
  <c r="R337" i="8"/>
  <c r="J304" i="8"/>
  <c r="G305" i="8"/>
  <c r="K305" i="8" s="1"/>
  <c r="M305" i="8" s="1"/>
  <c r="I305" i="8" l="1"/>
  <c r="S337" i="8"/>
  <c r="P338" i="8"/>
  <c r="T338" i="8" s="1"/>
  <c r="V338" i="8" s="1"/>
  <c r="R338" i="8" l="1"/>
  <c r="G306" i="8"/>
  <c r="K306" i="8" s="1"/>
  <c r="M306" i="8" s="1"/>
  <c r="J305" i="8"/>
  <c r="I306" i="8"/>
  <c r="G307" i="8" l="1"/>
  <c r="K307" i="8" s="1"/>
  <c r="M307" i="8" s="1"/>
  <c r="J306" i="8"/>
  <c r="P339" i="8"/>
  <c r="T339" i="8" s="1"/>
  <c r="V339" i="8" s="1"/>
  <c r="S338" i="8"/>
  <c r="R339" i="8" l="1"/>
  <c r="I307" i="8"/>
  <c r="G308" i="8" l="1"/>
  <c r="K308" i="8" s="1"/>
  <c r="M308" i="8" s="1"/>
  <c r="J307" i="8"/>
  <c r="S339" i="8"/>
  <c r="P340" i="8"/>
  <c r="T340" i="8" s="1"/>
  <c r="V340" i="8" s="1"/>
  <c r="R340" i="8" l="1"/>
  <c r="I308" i="8"/>
  <c r="J308" i="8" l="1"/>
  <c r="G309" i="8"/>
  <c r="K309" i="8" s="1"/>
  <c r="M309" i="8" s="1"/>
  <c r="P341" i="8"/>
  <c r="T341" i="8" s="1"/>
  <c r="V341" i="8" s="1"/>
  <c r="S340" i="8"/>
  <c r="I309" i="8" l="1"/>
  <c r="R341" i="8"/>
  <c r="S341" i="8" l="1"/>
  <c r="P342" i="8"/>
  <c r="T342" i="8" s="1"/>
  <c r="V342" i="8" s="1"/>
  <c r="G310" i="8"/>
  <c r="K310" i="8" s="1"/>
  <c r="M310" i="8" s="1"/>
  <c r="J309" i="8"/>
  <c r="I310" i="8" l="1"/>
  <c r="R342" i="8"/>
  <c r="G311" i="8"/>
  <c r="K311" i="8" s="1"/>
  <c r="M311" i="8" s="1"/>
  <c r="J310" i="8"/>
  <c r="I311" i="8" l="1"/>
  <c r="P343" i="8"/>
  <c r="T343" i="8" s="1"/>
  <c r="V343" i="8" s="1"/>
  <c r="S342" i="8"/>
  <c r="R343" i="8" l="1"/>
  <c r="S343" i="8"/>
  <c r="P344" i="8"/>
  <c r="T344" i="8" s="1"/>
  <c r="V344" i="8" s="1"/>
  <c r="G312" i="8"/>
  <c r="K312" i="8" s="1"/>
  <c r="M312" i="8" s="1"/>
  <c r="J311" i="8"/>
  <c r="I312" i="8" l="1"/>
  <c r="R344" i="8"/>
  <c r="P345" i="8" l="1"/>
  <c r="T345" i="8" s="1"/>
  <c r="V345" i="8" s="1"/>
  <c r="S344" i="8"/>
  <c r="R345" i="8"/>
  <c r="J312" i="8"/>
  <c r="G313" i="8"/>
  <c r="K313" i="8" s="1"/>
  <c r="M313" i="8" s="1"/>
  <c r="I313" i="8" l="1"/>
  <c r="S345" i="8"/>
  <c r="P346" i="8"/>
  <c r="T346" i="8" s="1"/>
  <c r="V346" i="8" s="1"/>
  <c r="R346" i="8" l="1"/>
  <c r="G314" i="8"/>
  <c r="K314" i="8" s="1"/>
  <c r="M314" i="8" s="1"/>
  <c r="J313" i="8"/>
  <c r="I314" i="8" l="1"/>
  <c r="G315" i="8" s="1"/>
  <c r="K315" i="8" s="1"/>
  <c r="M315" i="8" s="1"/>
  <c r="P347" i="8"/>
  <c r="T347" i="8" s="1"/>
  <c r="V347" i="8" s="1"/>
  <c r="S346" i="8"/>
  <c r="R347" i="8"/>
  <c r="J314" i="8" l="1"/>
  <c r="S347" i="8"/>
  <c r="P348" i="8"/>
  <c r="T348" i="8" s="1"/>
  <c r="V348" i="8" s="1"/>
  <c r="I315" i="8"/>
  <c r="G316" i="8" l="1"/>
  <c r="K316" i="8" s="1"/>
  <c r="M316" i="8" s="1"/>
  <c r="J315" i="8"/>
  <c r="R348" i="8"/>
  <c r="P349" i="8" l="1"/>
  <c r="T349" i="8" s="1"/>
  <c r="V349" i="8" s="1"/>
  <c r="S348" i="8"/>
  <c r="R349" i="8"/>
  <c r="I316" i="8"/>
  <c r="G317" i="8" l="1"/>
  <c r="K317" i="8" s="1"/>
  <c r="M317" i="8" s="1"/>
  <c r="J316" i="8"/>
  <c r="I317" i="8"/>
  <c r="S349" i="8"/>
  <c r="P350" i="8"/>
  <c r="T350" i="8" s="1"/>
  <c r="V350" i="8" s="1"/>
  <c r="R350" i="8" l="1"/>
  <c r="P351" i="8"/>
  <c r="T351" i="8" s="1"/>
  <c r="V351" i="8" s="1"/>
  <c r="S350" i="8"/>
  <c r="R351" i="8"/>
  <c r="G318" i="8"/>
  <c r="K318" i="8" s="1"/>
  <c r="M318" i="8" s="1"/>
  <c r="J317" i="8"/>
  <c r="I318" i="8" l="1"/>
  <c r="S351" i="8"/>
  <c r="P352" i="8"/>
  <c r="T352" i="8" s="1"/>
  <c r="V352" i="8" s="1"/>
  <c r="R352" i="8" l="1"/>
  <c r="G319" i="8"/>
  <c r="K319" i="8" s="1"/>
  <c r="M319" i="8" s="1"/>
  <c r="J318" i="8"/>
  <c r="I319" i="8" l="1"/>
  <c r="P353" i="8"/>
  <c r="T353" i="8" s="1"/>
  <c r="V353" i="8" s="1"/>
  <c r="S352" i="8"/>
  <c r="R353" i="8" l="1"/>
  <c r="G320" i="8"/>
  <c r="K320" i="8" s="1"/>
  <c r="M320" i="8" s="1"/>
  <c r="J319" i="8"/>
  <c r="I320" i="8"/>
  <c r="G321" i="8" l="1"/>
  <c r="K321" i="8" s="1"/>
  <c r="J320" i="8"/>
  <c r="M321" i="8"/>
  <c r="S353" i="8"/>
  <c r="P354" i="8"/>
  <c r="T354" i="8" s="1"/>
  <c r="V354" i="8" s="1"/>
  <c r="R354" i="8" l="1"/>
  <c r="P355" i="8"/>
  <c r="T355" i="8" s="1"/>
  <c r="V355" i="8" s="1"/>
  <c r="S354" i="8"/>
  <c r="R355" i="8"/>
  <c r="I321" i="8"/>
  <c r="J321" i="8" l="1"/>
  <c r="G322" i="8"/>
  <c r="K322" i="8" s="1"/>
  <c r="M322" i="8" s="1"/>
  <c r="S355" i="8"/>
  <c r="P356" i="8"/>
  <c r="T356" i="8" s="1"/>
  <c r="V356" i="8" s="1"/>
  <c r="R356" i="8" l="1"/>
  <c r="I322" i="8"/>
  <c r="G323" i="8" l="1"/>
  <c r="K323" i="8" s="1"/>
  <c r="M323" i="8" s="1"/>
  <c r="J322" i="8"/>
  <c r="P357" i="8"/>
  <c r="T357" i="8" s="1"/>
  <c r="V357" i="8" s="1"/>
  <c r="S356" i="8"/>
  <c r="R357" i="8" l="1"/>
  <c r="S357" i="8"/>
  <c r="P358" i="8"/>
  <c r="T358" i="8" s="1"/>
  <c r="V358" i="8" s="1"/>
  <c r="I323" i="8"/>
  <c r="G324" i="8" l="1"/>
  <c r="K324" i="8" s="1"/>
  <c r="M324" i="8" s="1"/>
  <c r="J323" i="8"/>
  <c r="R358" i="8"/>
  <c r="I324" i="8" l="1"/>
  <c r="P359" i="8"/>
  <c r="T359" i="8" s="1"/>
  <c r="V359" i="8" s="1"/>
  <c r="S358" i="8"/>
  <c r="R359" i="8"/>
  <c r="G325" i="8"/>
  <c r="K325" i="8" s="1"/>
  <c r="M325" i="8" s="1"/>
  <c r="J324" i="8"/>
  <c r="I325" i="8" l="1"/>
  <c r="S359" i="8"/>
  <c r="P360" i="8"/>
  <c r="T360" i="8" s="1"/>
  <c r="V360" i="8" s="1"/>
  <c r="R360" i="8" l="1"/>
  <c r="J325" i="8"/>
  <c r="G326" i="8"/>
  <c r="K326" i="8" s="1"/>
  <c r="M326" i="8" s="1"/>
  <c r="I326" i="8" l="1"/>
  <c r="J326" i="8"/>
  <c r="G327" i="8"/>
  <c r="K327" i="8" s="1"/>
  <c r="M327" i="8" s="1"/>
  <c r="P361" i="8"/>
  <c r="T361" i="8" s="1"/>
  <c r="V361" i="8" s="1"/>
  <c r="S360" i="8"/>
  <c r="R361" i="8" l="1"/>
  <c r="I327" i="8"/>
  <c r="G328" i="8" l="1"/>
  <c r="K328" i="8" s="1"/>
  <c r="M328" i="8" s="1"/>
  <c r="J327" i="8"/>
  <c r="S361" i="8"/>
  <c r="P362" i="8"/>
  <c r="T362" i="8" s="1"/>
  <c r="V362" i="8" s="1"/>
  <c r="I328" i="8" l="1"/>
  <c r="R362" i="8"/>
  <c r="G329" i="8"/>
  <c r="K329" i="8" s="1"/>
  <c r="J328" i="8"/>
  <c r="M329" i="8"/>
  <c r="I329" i="8" l="1"/>
  <c r="P363" i="8"/>
  <c r="T363" i="8" s="1"/>
  <c r="V363" i="8" s="1"/>
  <c r="S362" i="8"/>
  <c r="R363" i="8"/>
  <c r="S363" i="8" l="1"/>
  <c r="P364" i="8"/>
  <c r="T364" i="8" s="1"/>
  <c r="V364" i="8" s="1"/>
  <c r="J329" i="8"/>
  <c r="G330" i="8"/>
  <c r="K330" i="8" s="1"/>
  <c r="M330" i="8" s="1"/>
  <c r="I330" i="8" l="1"/>
  <c r="R364" i="8"/>
  <c r="P365" i="8" l="1"/>
  <c r="T365" i="8" s="1"/>
  <c r="V365" i="8" s="1"/>
  <c r="S364" i="8"/>
  <c r="J330" i="8"/>
  <c r="G331" i="8"/>
  <c r="K331" i="8" s="1"/>
  <c r="M331" i="8" s="1"/>
  <c r="R365" i="8" l="1"/>
  <c r="I331" i="8"/>
  <c r="S365" i="8"/>
  <c r="P366" i="8"/>
  <c r="T366" i="8" s="1"/>
  <c r="V366" i="8" s="1"/>
  <c r="R366" i="8" l="1"/>
  <c r="G332" i="8"/>
  <c r="K332" i="8" s="1"/>
  <c r="M332" i="8" s="1"/>
  <c r="J331" i="8"/>
  <c r="I332" i="8"/>
  <c r="G333" i="8" l="1"/>
  <c r="K333" i="8" s="1"/>
  <c r="J332" i="8"/>
  <c r="M333" i="8"/>
  <c r="P367" i="8"/>
  <c r="T367" i="8" s="1"/>
  <c r="V367" i="8" s="1"/>
  <c r="S366" i="8"/>
  <c r="R367" i="8" l="1"/>
  <c r="S367" i="8" s="1"/>
  <c r="I333" i="8"/>
  <c r="P368" i="8" l="1"/>
  <c r="T368" i="8" s="1"/>
  <c r="V368" i="8" s="1"/>
  <c r="J333" i="8"/>
  <c r="G334" i="8"/>
  <c r="K334" i="8" s="1"/>
  <c r="M334" i="8" s="1"/>
  <c r="R368" i="8"/>
  <c r="P369" i="8" l="1"/>
  <c r="T369" i="8" s="1"/>
  <c r="V369" i="8" s="1"/>
  <c r="S368" i="8"/>
  <c r="R369" i="8"/>
  <c r="I334" i="8"/>
  <c r="J334" i="8" l="1"/>
  <c r="G335" i="8"/>
  <c r="K335" i="8" s="1"/>
  <c r="M335" i="8" s="1"/>
  <c r="S369" i="8"/>
  <c r="P370" i="8"/>
  <c r="T370" i="8" s="1"/>
  <c r="V370" i="8" s="1"/>
  <c r="R370" i="8" l="1"/>
  <c r="I335" i="8"/>
  <c r="G336" i="8" l="1"/>
  <c r="K336" i="8" s="1"/>
  <c r="M336" i="8" s="1"/>
  <c r="J335" i="8"/>
  <c r="I336" i="8"/>
  <c r="P371" i="8"/>
  <c r="T371" i="8" s="1"/>
  <c r="V371" i="8" s="1"/>
  <c r="S370" i="8"/>
  <c r="R371" i="8" l="1"/>
  <c r="G337" i="8"/>
  <c r="K337" i="8" s="1"/>
  <c r="J336" i="8"/>
  <c r="S371" i="8"/>
  <c r="P372" i="8"/>
  <c r="T372" i="8" s="1"/>
  <c r="V372" i="8" s="1"/>
  <c r="M337" i="8"/>
  <c r="R372" i="8" l="1"/>
  <c r="I337" i="8"/>
  <c r="J337" i="8" l="1"/>
  <c r="G338" i="8"/>
  <c r="K338" i="8" s="1"/>
  <c r="M338" i="8" s="1"/>
  <c r="P373" i="8"/>
  <c r="T373" i="8" s="1"/>
  <c r="V373" i="8" s="1"/>
  <c r="O3" i="8" s="1"/>
  <c r="R373" i="8"/>
  <c r="S373" i="8" s="1"/>
  <c r="S372" i="8"/>
  <c r="I338" i="8" l="1"/>
  <c r="G339" i="8" l="1"/>
  <c r="K339" i="8" s="1"/>
  <c r="M339" i="8" s="1"/>
  <c r="J338" i="8"/>
  <c r="I339" i="8" l="1"/>
  <c r="G340" i="8" l="1"/>
  <c r="K340" i="8" s="1"/>
  <c r="M340" i="8" s="1"/>
  <c r="J339" i="8"/>
  <c r="I340" i="8"/>
  <c r="G341" i="8" l="1"/>
  <c r="K341" i="8" s="1"/>
  <c r="M341" i="8" s="1"/>
  <c r="J340" i="8"/>
  <c r="I341" i="8" l="1"/>
  <c r="J341" i="8" l="1"/>
  <c r="G342" i="8"/>
  <c r="K342" i="8" s="1"/>
  <c r="M342" i="8" s="1"/>
  <c r="I342" i="8" l="1"/>
  <c r="J342" i="8" l="1"/>
  <c r="G343" i="8"/>
  <c r="K343" i="8" s="1"/>
  <c r="M343" i="8" s="1"/>
  <c r="I343" i="8" l="1"/>
  <c r="G344" i="8" l="1"/>
  <c r="K344" i="8" s="1"/>
  <c r="M344" i="8" s="1"/>
  <c r="J343" i="8"/>
  <c r="I344" i="8"/>
  <c r="G345" i="8" l="1"/>
  <c r="K345" i="8" s="1"/>
  <c r="J344" i="8"/>
  <c r="M345" i="8"/>
  <c r="I345" i="8" l="1"/>
  <c r="J345" i="8" l="1"/>
  <c r="G346" i="8"/>
  <c r="K346" i="8" s="1"/>
  <c r="M346" i="8" s="1"/>
  <c r="I346" i="8" l="1"/>
  <c r="J346" i="8" l="1"/>
  <c r="G347" i="8"/>
  <c r="K347" i="8" s="1"/>
  <c r="M347" i="8" s="1"/>
  <c r="I347" i="8" l="1"/>
  <c r="G348" i="8" l="1"/>
  <c r="K348" i="8" s="1"/>
  <c r="M348" i="8" s="1"/>
  <c r="J347" i="8"/>
  <c r="I348" i="8" l="1"/>
  <c r="G349" i="8" s="1"/>
  <c r="K349" i="8" s="1"/>
  <c r="M349" i="8" s="1"/>
  <c r="J348" i="8" l="1"/>
  <c r="I349" i="8"/>
  <c r="J349" i="8" l="1"/>
  <c r="G350" i="8"/>
  <c r="K350" i="8" s="1"/>
  <c r="M350" i="8" s="1"/>
  <c r="I350" i="8" l="1"/>
  <c r="J350" i="8" l="1"/>
  <c r="G351" i="8"/>
  <c r="K351" i="8" s="1"/>
  <c r="M351" i="8" s="1"/>
  <c r="I351" i="8" l="1"/>
  <c r="G352" i="8" l="1"/>
  <c r="K352" i="8" s="1"/>
  <c r="M352" i="8" s="1"/>
  <c r="J351" i="8"/>
  <c r="I352" i="8"/>
  <c r="G353" i="8" l="1"/>
  <c r="K353" i="8" s="1"/>
  <c r="M353" i="8" s="1"/>
  <c r="J352" i="8"/>
  <c r="I353" i="8" l="1"/>
  <c r="J353" i="8" l="1"/>
  <c r="G354" i="8"/>
  <c r="K354" i="8" s="1"/>
  <c r="M354" i="8" s="1"/>
  <c r="I354" i="8" l="1"/>
  <c r="G355" i="8" l="1"/>
  <c r="K355" i="8" s="1"/>
  <c r="M355" i="8" s="1"/>
  <c r="J354" i="8"/>
  <c r="I355" i="8" l="1"/>
  <c r="G356" i="8" l="1"/>
  <c r="K356" i="8" s="1"/>
  <c r="M356" i="8" s="1"/>
  <c r="J355" i="8"/>
  <c r="I356" i="8"/>
  <c r="G357" i="8" l="1"/>
  <c r="K357" i="8" s="1"/>
  <c r="J356" i="8"/>
  <c r="M357" i="8"/>
  <c r="I357" i="8" l="1"/>
  <c r="J357" i="8" l="1"/>
  <c r="G358" i="8"/>
  <c r="K358" i="8" s="1"/>
  <c r="M358" i="8" s="1"/>
  <c r="I358" i="8" l="1"/>
  <c r="J358" i="8" l="1"/>
  <c r="G359" i="8"/>
  <c r="K359" i="8" s="1"/>
  <c r="M359" i="8" s="1"/>
  <c r="I359" i="8" l="1"/>
  <c r="G360" i="8" l="1"/>
  <c r="K360" i="8" s="1"/>
  <c r="M360" i="8" s="1"/>
  <c r="J359" i="8"/>
  <c r="I360" i="8"/>
  <c r="G361" i="8" l="1"/>
  <c r="K361" i="8" s="1"/>
  <c r="M361" i="8" s="1"/>
  <c r="J360" i="8"/>
  <c r="I361" i="8" l="1"/>
  <c r="J361" i="8" l="1"/>
  <c r="G362" i="8"/>
  <c r="K362" i="8" s="1"/>
  <c r="M362" i="8" s="1"/>
  <c r="I362" i="8" l="1"/>
  <c r="J362" i="8" l="1"/>
  <c r="G363" i="8"/>
  <c r="K363" i="8" s="1"/>
  <c r="M363" i="8" s="1"/>
  <c r="I363" i="8" l="1"/>
  <c r="G364" i="8" l="1"/>
  <c r="K364" i="8" s="1"/>
  <c r="M364" i="8" s="1"/>
  <c r="J363" i="8"/>
  <c r="I364" i="8"/>
  <c r="G365" i="8" l="1"/>
  <c r="K365" i="8" s="1"/>
  <c r="J364" i="8"/>
  <c r="M365" i="8"/>
  <c r="I365" i="8" l="1"/>
  <c r="J365" i="8" l="1"/>
  <c r="G366" i="8"/>
  <c r="K366" i="8" s="1"/>
  <c r="M366" i="8" s="1"/>
  <c r="I366" i="8" l="1"/>
  <c r="J366" i="8" l="1"/>
  <c r="G367" i="8"/>
  <c r="K367" i="8" s="1"/>
  <c r="M367" i="8" s="1"/>
  <c r="I367" i="8" l="1"/>
  <c r="G368" i="8" l="1"/>
  <c r="K368" i="8" s="1"/>
  <c r="M368" i="8" s="1"/>
  <c r="J367" i="8"/>
  <c r="I368" i="8"/>
  <c r="G369" i="8" l="1"/>
  <c r="K369" i="8" s="1"/>
  <c r="J368" i="8"/>
  <c r="M369" i="8"/>
  <c r="I369" i="8" l="1"/>
  <c r="J369" i="8" l="1"/>
  <c r="G370" i="8"/>
  <c r="K370" i="8" s="1"/>
  <c r="M370" i="8" s="1"/>
  <c r="I370" i="8" l="1"/>
  <c r="G371" i="8" l="1"/>
  <c r="K371" i="8" s="1"/>
  <c r="M371" i="8" s="1"/>
  <c r="J370" i="8"/>
  <c r="I371" i="8" l="1"/>
  <c r="G372" i="8" l="1"/>
  <c r="K372" i="8" s="1"/>
  <c r="M372" i="8" s="1"/>
  <c r="J371" i="8"/>
  <c r="I372" i="8"/>
  <c r="G373" i="8" l="1"/>
  <c r="K373" i="8" s="1"/>
  <c r="J372" i="8"/>
  <c r="M373" i="8"/>
  <c r="O2" i="8" s="1"/>
  <c r="I373" i="8" l="1"/>
  <c r="J373" i="8" s="1"/>
  <c r="B23" i="5" l="1"/>
  <c r="E23" i="5" s="1"/>
  <c r="D15" i="5"/>
  <c r="D16" i="5" s="1"/>
  <c r="B386" i="1" l="1"/>
  <c r="B382" i="1"/>
  <c r="B383" i="1" s="1"/>
  <c r="B384" i="1" s="1"/>
  <c r="B385" i="1" s="1"/>
  <c r="C20" i="7" l="1"/>
  <c r="D12" i="7"/>
  <c r="D20" i="7" s="1"/>
  <c r="C12" i="7"/>
  <c r="C15" i="7" s="1"/>
  <c r="C19" i="7" s="1"/>
  <c r="D141" i="7"/>
  <c r="D45" i="7"/>
  <c r="D37" i="7"/>
  <c r="B25" i="7"/>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24" i="7"/>
  <c r="C11" i="7"/>
  <c r="E20" i="7" l="1"/>
  <c r="D376" i="7"/>
  <c r="D368" i="7"/>
  <c r="D360" i="7"/>
  <c r="D352" i="7"/>
  <c r="D344" i="7"/>
  <c r="D336" i="7"/>
  <c r="D328" i="7"/>
  <c r="D320" i="7"/>
  <c r="D312" i="7"/>
  <c r="D304" i="7"/>
  <c r="D296" i="7"/>
  <c r="D288" i="7"/>
  <c r="D373" i="7"/>
  <c r="D369" i="7"/>
  <c r="D356" i="7"/>
  <c r="D343" i="7"/>
  <c r="D339" i="7"/>
  <c r="D326" i="7"/>
  <c r="D322" i="7"/>
  <c r="D309" i="7"/>
  <c r="D305" i="7"/>
  <c r="D292" i="7"/>
  <c r="D282" i="7"/>
  <c r="D274" i="7"/>
  <c r="D382" i="7"/>
  <c r="D378" i="7"/>
  <c r="D365" i="7"/>
  <c r="D361" i="7"/>
  <c r="D348" i="7"/>
  <c r="D335" i="7"/>
  <c r="D331" i="7"/>
  <c r="D318" i="7"/>
  <c r="D314" i="7"/>
  <c r="D301" i="7"/>
  <c r="D297" i="7"/>
  <c r="D283" i="7"/>
  <c r="D275" i="7"/>
  <c r="D379" i="7"/>
  <c r="D366" i="7"/>
  <c r="D362" i="7"/>
  <c r="D349" i="7"/>
  <c r="D345" i="7"/>
  <c r="D332" i="7"/>
  <c r="D319" i="7"/>
  <c r="D315" i="7"/>
  <c r="D302" i="7"/>
  <c r="D298" i="7"/>
  <c r="D285" i="7"/>
  <c r="D277" i="7"/>
  <c r="D363" i="7"/>
  <c r="D359" i="7"/>
  <c r="D340" i="7"/>
  <c r="D338" i="7"/>
  <c r="D334" i="7"/>
  <c r="D313" i="7"/>
  <c r="D294" i="7"/>
  <c r="D273" i="7"/>
  <c r="D266" i="7"/>
  <c r="D258" i="7"/>
  <c r="D250" i="7"/>
  <c r="D242" i="7"/>
  <c r="D371" i="7"/>
  <c r="D367" i="7"/>
  <c r="D346" i="7"/>
  <c r="D342" i="7"/>
  <c r="D323" i="7"/>
  <c r="D321" i="7"/>
  <c r="D317" i="7"/>
  <c r="D280" i="7"/>
  <c r="D278" i="7"/>
  <c r="D267" i="7"/>
  <c r="D259" i="7"/>
  <c r="D251" i="7"/>
  <c r="D243" i="7"/>
  <c r="D235" i="7"/>
  <c r="D377" i="7"/>
  <c r="D358" i="7"/>
  <c r="D337" i="7"/>
  <c r="D333" i="7"/>
  <c r="D310" i="7"/>
  <c r="D308" i="7"/>
  <c r="D289" i="7"/>
  <c r="D269" i="7"/>
  <c r="D261" i="7"/>
  <c r="D253" i="7"/>
  <c r="D245" i="7"/>
  <c r="D237" i="7"/>
  <c r="D355" i="7"/>
  <c r="D341" i="7"/>
  <c r="D291" i="7"/>
  <c r="D271" i="7"/>
  <c r="D260" i="7"/>
  <c r="D240" i="7"/>
  <c r="D238" i="7"/>
  <c r="D227" i="7"/>
  <c r="D219" i="7"/>
  <c r="D211" i="7"/>
  <c r="D203" i="7"/>
  <c r="D195" i="7"/>
  <c r="D187" i="7"/>
  <c r="D179" i="7"/>
  <c r="D171" i="7"/>
  <c r="D163" i="7"/>
  <c r="D155" i="7"/>
  <c r="D147" i="7"/>
  <c r="D139" i="7"/>
  <c r="D131" i="7"/>
  <c r="D123" i="7"/>
  <c r="D381" i="7"/>
  <c r="D354" i="7"/>
  <c r="D324" i="7"/>
  <c r="D311" i="7"/>
  <c r="D249" i="7"/>
  <c r="D247" i="7"/>
  <c r="D228" i="7"/>
  <c r="D220" i="7"/>
  <c r="D212" i="7"/>
  <c r="D204" i="7"/>
  <c r="D196" i="7"/>
  <c r="D188" i="7"/>
  <c r="D180" i="7"/>
  <c r="D172" i="7"/>
  <c r="D164" i="7"/>
  <c r="D156" i="7"/>
  <c r="D148" i="7"/>
  <c r="D140" i="7"/>
  <c r="D132" i="7"/>
  <c r="D124" i="7"/>
  <c r="D116" i="7"/>
  <c r="D108" i="7"/>
  <c r="D370" i="7"/>
  <c r="D357" i="7"/>
  <c r="D350" i="7"/>
  <c r="D347" i="7"/>
  <c r="D300" i="7"/>
  <c r="D293" i="7"/>
  <c r="D290" i="7"/>
  <c r="D265" i="7"/>
  <c r="D263" i="7"/>
  <c r="D252" i="7"/>
  <c r="D230" i="7"/>
  <c r="D222" i="7"/>
  <c r="D214" i="7"/>
  <c r="D206" i="7"/>
  <c r="D198" i="7"/>
  <c r="D190" i="7"/>
  <c r="D182" i="7"/>
  <c r="D174" i="7"/>
  <c r="D166" i="7"/>
  <c r="D158" i="7"/>
  <c r="D150" i="7"/>
  <c r="D142" i="7"/>
  <c r="D134" i="7"/>
  <c r="D126" i="7"/>
  <c r="D118" i="7"/>
  <c r="D110" i="7"/>
  <c r="D102" i="7"/>
  <c r="D306" i="7"/>
  <c r="D276" i="7"/>
  <c r="D254" i="7"/>
  <c r="D232" i="7"/>
  <c r="D217" i="7"/>
  <c r="D215" i="7"/>
  <c r="D186" i="7"/>
  <c r="D184" i="7"/>
  <c r="D173" i="7"/>
  <c r="D153" i="7"/>
  <c r="D151" i="7"/>
  <c r="D327" i="7"/>
  <c r="D316" i="7"/>
  <c r="D257" i="7"/>
  <c r="D248" i="7"/>
  <c r="D239" i="7"/>
  <c r="D234" i="7"/>
  <c r="D226" i="7"/>
  <c r="D224" i="7"/>
  <c r="D213" i="7"/>
  <c r="D193" i="7"/>
  <c r="D191" i="7"/>
  <c r="D162" i="7"/>
  <c r="D160" i="7"/>
  <c r="D149" i="7"/>
  <c r="D380" i="7"/>
  <c r="D375" i="7"/>
  <c r="D364" i="7"/>
  <c r="D353" i="7"/>
  <c r="D295" i="7"/>
  <c r="D284" i="7"/>
  <c r="D268" i="7"/>
  <c r="D236" i="7"/>
  <c r="D231" i="7"/>
  <c r="D202" i="7"/>
  <c r="D200" i="7"/>
  <c r="D189" i="7"/>
  <c r="D169" i="7"/>
  <c r="D167" i="7"/>
  <c r="D330" i="7"/>
  <c r="D325" i="7"/>
  <c r="D303" i="7"/>
  <c r="D287" i="7"/>
  <c r="D225" i="7"/>
  <c r="D223" i="7"/>
  <c r="D194" i="7"/>
  <c r="D192" i="7"/>
  <c r="D181" i="7"/>
  <c r="D161" i="7"/>
  <c r="D372" i="7"/>
  <c r="D307" i="7"/>
  <c r="D286" i="7"/>
  <c r="D208" i="7"/>
  <c r="D197" i="7"/>
  <c r="D175" i="7"/>
  <c r="D146" i="7"/>
  <c r="D143" i="7"/>
  <c r="D130" i="7"/>
  <c r="D128" i="7"/>
  <c r="D117" i="7"/>
  <c r="D244" i="7"/>
  <c r="D233" i="7"/>
  <c r="D218" i="7"/>
  <c r="D185" i="7"/>
  <c r="D145" i="7"/>
  <c r="D133" i="7"/>
  <c r="D115" i="7"/>
  <c r="D99" i="7"/>
  <c r="D91" i="7"/>
  <c r="D83" i="7"/>
  <c r="D75" i="7"/>
  <c r="D281" i="7"/>
  <c r="D272" i="7"/>
  <c r="D210" i="7"/>
  <c r="D177" i="7"/>
  <c r="D159" i="7"/>
  <c r="D129" i="7"/>
  <c r="D127" i="7"/>
  <c r="D113" i="7"/>
  <c r="D107" i="7"/>
  <c r="D270" i="7"/>
  <c r="D241" i="7"/>
  <c r="D216" i="7"/>
  <c r="D205" i="7"/>
  <c r="D183" i="7"/>
  <c r="D144" i="7"/>
  <c r="D111" i="7"/>
  <c r="D105" i="7"/>
  <c r="D95" i="7"/>
  <c r="D87" i="7"/>
  <c r="D262" i="7"/>
  <c r="D229" i="7"/>
  <c r="D207" i="7"/>
  <c r="D178" i="7"/>
  <c r="D135" i="7"/>
  <c r="D96" i="7"/>
  <c r="D93" i="7"/>
  <c r="D90" i="7"/>
  <c r="D81" i="7"/>
  <c r="D77" i="7"/>
  <c r="D66" i="7"/>
  <c r="D58" i="7"/>
  <c r="D50" i="7"/>
  <c r="D42" i="7"/>
  <c r="D374" i="7"/>
  <c r="D176" i="7"/>
  <c r="D138" i="7"/>
  <c r="D88" i="7"/>
  <c r="D85" i="7"/>
  <c r="D82" i="7"/>
  <c r="D78" i="7"/>
  <c r="D68" i="7"/>
  <c r="D60" i="7"/>
  <c r="D52" i="7"/>
  <c r="D44" i="7"/>
  <c r="D36" i="7"/>
  <c r="D28" i="7"/>
  <c r="D256" i="7"/>
  <c r="D137" i="7"/>
  <c r="D112" i="7"/>
  <c r="D109" i="7"/>
  <c r="D106" i="7"/>
  <c r="D79" i="7"/>
  <c r="D70" i="7"/>
  <c r="D62" i="7"/>
  <c r="D54" i="7"/>
  <c r="D46" i="7"/>
  <c r="D299" i="7"/>
  <c r="D279" i="7"/>
  <c r="D209" i="7"/>
  <c r="D165" i="7"/>
  <c r="D154" i="7"/>
  <c r="D136" i="7"/>
  <c r="D125" i="7"/>
  <c r="D101" i="7"/>
  <c r="D98" i="7"/>
  <c r="D80" i="7"/>
  <c r="D76" i="7"/>
  <c r="D64" i="7"/>
  <c r="D56" i="7"/>
  <c r="D48" i="7"/>
  <c r="D40" i="7"/>
  <c r="D32" i="7"/>
  <c r="D255" i="7"/>
  <c r="D92" i="7"/>
  <c r="D89" i="7"/>
  <c r="D86" i="7"/>
  <c r="D63" i="7"/>
  <c r="D47" i="7"/>
  <c r="D25" i="7"/>
  <c r="D201" i="7"/>
  <c r="D72" i="7"/>
  <c r="D65" i="7"/>
  <c r="D49" i="7"/>
  <c r="D29" i="7"/>
  <c r="D199" i="7"/>
  <c r="D170" i="7"/>
  <c r="D157" i="7"/>
  <c r="D104" i="7"/>
  <c r="D67" i="7"/>
  <c r="D51" i="7"/>
  <c r="D38" i="7"/>
  <c r="D35" i="7"/>
  <c r="D122" i="7"/>
  <c r="D103" i="7"/>
  <c r="D71" i="7"/>
  <c r="D55" i="7"/>
  <c r="D33" i="7"/>
  <c r="D30" i="7"/>
  <c r="D27" i="7"/>
  <c r="D23" i="7"/>
  <c r="D264" i="7"/>
  <c r="D121" i="7"/>
  <c r="D114" i="7"/>
  <c r="D84" i="7"/>
  <c r="D57" i="7"/>
  <c r="D41" i="7"/>
  <c r="D221" i="7"/>
  <c r="D152" i="7"/>
  <c r="D120" i="7"/>
  <c r="D73" i="7"/>
  <c r="D59" i="7"/>
  <c r="D43" i="7"/>
  <c r="D39" i="7"/>
  <c r="D24" i="7"/>
  <c r="D329" i="7"/>
  <c r="D119" i="7"/>
  <c r="D246" i="7"/>
  <c r="D26" i="7"/>
  <c r="D34" i="7"/>
  <c r="D351" i="7"/>
  <c r="D31" i="7"/>
  <c r="D61" i="7"/>
  <c r="D74" i="7"/>
  <c r="D97" i="7"/>
  <c r="D100" i="7"/>
  <c r="D69" i="7"/>
  <c r="D168" i="7"/>
  <c r="D53" i="7"/>
  <c r="D94" i="7"/>
  <c r="C23" i="7"/>
  <c r="D19" i="7"/>
  <c r="E19" i="7" s="1"/>
  <c r="E23" i="7" l="1"/>
  <c r="F23" i="7"/>
  <c r="D23" i="5"/>
  <c r="A24" i="5"/>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G23" i="5" l="1"/>
  <c r="B24" i="5"/>
  <c r="E24" i="5" s="1"/>
  <c r="G23" i="7"/>
  <c r="H23" i="7" s="1"/>
  <c r="C24" i="7"/>
  <c r="F24" i="7" s="1"/>
  <c r="B23" i="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D24" i="5" l="1"/>
  <c r="E24" i="7"/>
  <c r="B25" i="5" l="1"/>
  <c r="E25" i="5" s="1"/>
  <c r="G24" i="5"/>
  <c r="C25" i="7"/>
  <c r="F25" i="7" s="1"/>
  <c r="G24" i="7"/>
  <c r="H24" i="7" s="1"/>
  <c r="C15" i="6"/>
  <c r="A3" i="6"/>
  <c r="A4" i="6" s="1"/>
  <c r="A5" i="6" s="1"/>
  <c r="A6" i="6" s="1"/>
  <c r="A7" i="6" s="1"/>
  <c r="A8" i="6" s="1"/>
  <c r="A9" i="6" s="1"/>
  <c r="A10" i="6" s="1"/>
  <c r="A11" i="6" s="1"/>
  <c r="A12" i="6" s="1"/>
  <c r="A13" i="6" s="1"/>
  <c r="A14" i="6" s="1"/>
  <c r="D25" i="5" l="1"/>
  <c r="B26" i="5" s="1"/>
  <c r="E26" i="5" s="1"/>
  <c r="E25" i="7"/>
  <c r="B39" i="6"/>
  <c r="G25" i="5" l="1"/>
  <c r="C14" i="1"/>
  <c r="C22" i="1" s="1"/>
  <c r="C11" i="1"/>
  <c r="D26" i="5"/>
  <c r="G25" i="7"/>
  <c r="H25" i="7" s="1"/>
  <c r="C26" i="7"/>
  <c r="F26" i="7" s="1"/>
  <c r="D11" i="5"/>
  <c r="H6" i="5" s="1"/>
  <c r="H8" i="5" s="1"/>
  <c r="D22" i="1" l="1"/>
  <c r="E22" i="1" s="1"/>
  <c r="D23" i="1"/>
  <c r="D31" i="1"/>
  <c r="D39" i="1"/>
  <c r="D47" i="1"/>
  <c r="D55" i="1"/>
  <c r="D63" i="1"/>
  <c r="D71" i="1"/>
  <c r="D79" i="1"/>
  <c r="D87" i="1"/>
  <c r="D95" i="1"/>
  <c r="D103" i="1"/>
  <c r="D111" i="1"/>
  <c r="D119" i="1"/>
  <c r="D127" i="1"/>
  <c r="D135" i="1"/>
  <c r="D143" i="1"/>
  <c r="D151" i="1"/>
  <c r="D159" i="1"/>
  <c r="D167" i="1"/>
  <c r="D175" i="1"/>
  <c r="D183" i="1"/>
  <c r="D191" i="1"/>
  <c r="D199" i="1"/>
  <c r="D207" i="1"/>
  <c r="D215" i="1"/>
  <c r="D223" i="1"/>
  <c r="D231" i="1"/>
  <c r="D239" i="1"/>
  <c r="D247" i="1"/>
  <c r="D255" i="1"/>
  <c r="D263" i="1"/>
  <c r="D271" i="1"/>
  <c r="D279" i="1"/>
  <c r="D287" i="1"/>
  <c r="D295" i="1"/>
  <c r="D303" i="1"/>
  <c r="D311" i="1"/>
  <c r="D319" i="1"/>
  <c r="D327" i="1"/>
  <c r="D335" i="1"/>
  <c r="D343" i="1"/>
  <c r="D351" i="1"/>
  <c r="D359" i="1"/>
  <c r="D367" i="1"/>
  <c r="D375" i="1"/>
  <c r="D383" i="1"/>
  <c r="D32" i="1"/>
  <c r="D88" i="1"/>
  <c r="D104" i="1"/>
  <c r="D120" i="1"/>
  <c r="D128" i="1"/>
  <c r="D144" i="1"/>
  <c r="D160" i="1"/>
  <c r="D168" i="1"/>
  <c r="D184" i="1"/>
  <c r="D200" i="1"/>
  <c r="D216" i="1"/>
  <c r="D224" i="1"/>
  <c r="D240" i="1"/>
  <c r="D256" i="1"/>
  <c r="D272" i="1"/>
  <c r="D280" i="1"/>
  <c r="D296" i="1"/>
  <c r="D312" i="1"/>
  <c r="D328" i="1"/>
  <c r="D336" i="1"/>
  <c r="D352" i="1"/>
  <c r="D368" i="1"/>
  <c r="D384" i="1"/>
  <c r="D260" i="1"/>
  <c r="D300" i="1"/>
  <c r="D324" i="1"/>
  <c r="D356" i="1"/>
  <c r="D45" i="1"/>
  <c r="D77" i="1"/>
  <c r="D85" i="1"/>
  <c r="D101" i="1"/>
  <c r="D117" i="1"/>
  <c r="D157" i="1"/>
  <c r="D173" i="1"/>
  <c r="D213" i="1"/>
  <c r="D253" i="1"/>
  <c r="D293" i="1"/>
  <c r="D333" i="1"/>
  <c r="D365" i="1"/>
  <c r="D24" i="1"/>
  <c r="D40" i="1"/>
  <c r="D48" i="1"/>
  <c r="D56" i="1"/>
  <c r="D64" i="1"/>
  <c r="D72" i="1"/>
  <c r="D80" i="1"/>
  <c r="D96" i="1"/>
  <c r="D112" i="1"/>
  <c r="D136" i="1"/>
  <c r="D152" i="1"/>
  <c r="D176" i="1"/>
  <c r="D192" i="1"/>
  <c r="D208" i="1"/>
  <c r="D232" i="1"/>
  <c r="D248" i="1"/>
  <c r="D264" i="1"/>
  <c r="D288" i="1"/>
  <c r="D304" i="1"/>
  <c r="D320" i="1"/>
  <c r="D344" i="1"/>
  <c r="D360" i="1"/>
  <c r="D376" i="1"/>
  <c r="D53" i="1"/>
  <c r="D125" i="1"/>
  <c r="D181" i="1"/>
  <c r="D229" i="1"/>
  <c r="D269" i="1"/>
  <c r="D309" i="1"/>
  <c r="D349" i="1"/>
  <c r="D25" i="1"/>
  <c r="D33" i="1"/>
  <c r="D41" i="1"/>
  <c r="D49" i="1"/>
  <c r="D57" i="1"/>
  <c r="D65" i="1"/>
  <c r="D73" i="1"/>
  <c r="D81" i="1"/>
  <c r="D89" i="1"/>
  <c r="D97" i="1"/>
  <c r="D105" i="1"/>
  <c r="D113" i="1"/>
  <c r="D121" i="1"/>
  <c r="D129" i="1"/>
  <c r="D137" i="1"/>
  <c r="D145" i="1"/>
  <c r="D153" i="1"/>
  <c r="D161" i="1"/>
  <c r="D169" i="1"/>
  <c r="D177" i="1"/>
  <c r="D185" i="1"/>
  <c r="D193" i="1"/>
  <c r="D201" i="1"/>
  <c r="D209" i="1"/>
  <c r="D217" i="1"/>
  <c r="D225" i="1"/>
  <c r="D233" i="1"/>
  <c r="D241" i="1"/>
  <c r="D249" i="1"/>
  <c r="D257" i="1"/>
  <c r="D265" i="1"/>
  <c r="D273" i="1"/>
  <c r="D281" i="1"/>
  <c r="D289" i="1"/>
  <c r="D297" i="1"/>
  <c r="D305" i="1"/>
  <c r="D313" i="1"/>
  <c r="D321" i="1"/>
  <c r="D329" i="1"/>
  <c r="D337" i="1"/>
  <c r="D345" i="1"/>
  <c r="D353" i="1"/>
  <c r="D361" i="1"/>
  <c r="D369" i="1"/>
  <c r="D377" i="1"/>
  <c r="D385" i="1"/>
  <c r="D43" i="1"/>
  <c r="D91" i="1"/>
  <c r="D107" i="1"/>
  <c r="D123" i="1"/>
  <c r="D131" i="1"/>
  <c r="D155" i="1"/>
  <c r="D171" i="1"/>
  <c r="D195" i="1"/>
  <c r="D211" i="1"/>
  <c r="D227" i="1"/>
  <c r="D251" i="1"/>
  <c r="D267" i="1"/>
  <c r="D291" i="1"/>
  <c r="D299" i="1"/>
  <c r="D323" i="1"/>
  <c r="D339" i="1"/>
  <c r="D363" i="1"/>
  <c r="D252" i="1"/>
  <c r="D284" i="1"/>
  <c r="D316" i="1"/>
  <c r="D348" i="1"/>
  <c r="D380" i="1"/>
  <c r="D29" i="1"/>
  <c r="D69" i="1"/>
  <c r="D93" i="1"/>
  <c r="D109" i="1"/>
  <c r="D149" i="1"/>
  <c r="D189" i="1"/>
  <c r="D221" i="1"/>
  <c r="D261" i="1"/>
  <c r="D301" i="1"/>
  <c r="D341" i="1"/>
  <c r="D373" i="1"/>
  <c r="D38" i="1"/>
  <c r="D26" i="1"/>
  <c r="D34" i="1"/>
  <c r="D42" i="1"/>
  <c r="D50" i="1"/>
  <c r="D58" i="1"/>
  <c r="D66" i="1"/>
  <c r="D74" i="1"/>
  <c r="D82" i="1"/>
  <c r="D90" i="1"/>
  <c r="D98" i="1"/>
  <c r="D106" i="1"/>
  <c r="D114" i="1"/>
  <c r="D122" i="1"/>
  <c r="D130" i="1"/>
  <c r="D138" i="1"/>
  <c r="D146" i="1"/>
  <c r="D154" i="1"/>
  <c r="D162" i="1"/>
  <c r="D170" i="1"/>
  <c r="D178" i="1"/>
  <c r="D186" i="1"/>
  <c r="D194" i="1"/>
  <c r="D202" i="1"/>
  <c r="D210" i="1"/>
  <c r="D218" i="1"/>
  <c r="D226" i="1"/>
  <c r="D234" i="1"/>
  <c r="D242" i="1"/>
  <c r="D250" i="1"/>
  <c r="D258" i="1"/>
  <c r="D266" i="1"/>
  <c r="D274" i="1"/>
  <c r="D282" i="1"/>
  <c r="D290" i="1"/>
  <c r="D298" i="1"/>
  <c r="D306" i="1"/>
  <c r="D314" i="1"/>
  <c r="D322" i="1"/>
  <c r="D330" i="1"/>
  <c r="D338" i="1"/>
  <c r="D346" i="1"/>
  <c r="D354" i="1"/>
  <c r="D362" i="1"/>
  <c r="D370" i="1"/>
  <c r="D378" i="1"/>
  <c r="D386" i="1"/>
  <c r="D35" i="1"/>
  <c r="D147" i="1"/>
  <c r="D179" i="1"/>
  <c r="D219" i="1"/>
  <c r="D243" i="1"/>
  <c r="D259" i="1"/>
  <c r="D283" i="1"/>
  <c r="D307" i="1"/>
  <c r="D331" i="1"/>
  <c r="D355" i="1"/>
  <c r="D379" i="1"/>
  <c r="D276" i="1"/>
  <c r="D332" i="1"/>
  <c r="D372" i="1"/>
  <c r="D37" i="1"/>
  <c r="D141" i="1"/>
  <c r="D197" i="1"/>
  <c r="D237" i="1"/>
  <c r="D277" i="1"/>
  <c r="D325" i="1"/>
  <c r="D381" i="1"/>
  <c r="D27" i="1"/>
  <c r="D51" i="1"/>
  <c r="D59" i="1"/>
  <c r="D67" i="1"/>
  <c r="D75" i="1"/>
  <c r="D83" i="1"/>
  <c r="D99" i="1"/>
  <c r="D115" i="1"/>
  <c r="D139" i="1"/>
  <c r="D163" i="1"/>
  <c r="D187" i="1"/>
  <c r="D203" i="1"/>
  <c r="D235" i="1"/>
  <c r="D275" i="1"/>
  <c r="D315" i="1"/>
  <c r="D347" i="1"/>
  <c r="D371" i="1"/>
  <c r="D244" i="1"/>
  <c r="D268" i="1"/>
  <c r="D292" i="1"/>
  <c r="D308" i="1"/>
  <c r="D340" i="1"/>
  <c r="D364" i="1"/>
  <c r="D61" i="1"/>
  <c r="D133" i="1"/>
  <c r="D165" i="1"/>
  <c r="D205" i="1"/>
  <c r="D245" i="1"/>
  <c r="D285" i="1"/>
  <c r="D317" i="1"/>
  <c r="D357" i="1"/>
  <c r="D28" i="1"/>
  <c r="D36" i="1"/>
  <c r="D44" i="1"/>
  <c r="D52" i="1"/>
  <c r="D60" i="1"/>
  <c r="D68" i="1"/>
  <c r="D76" i="1"/>
  <c r="D84" i="1"/>
  <c r="D92" i="1"/>
  <c r="D100" i="1"/>
  <c r="D108" i="1"/>
  <c r="D116" i="1"/>
  <c r="D124" i="1"/>
  <c r="D132" i="1"/>
  <c r="D140" i="1"/>
  <c r="D148" i="1"/>
  <c r="D156" i="1"/>
  <c r="D164" i="1"/>
  <c r="D172" i="1"/>
  <c r="D180" i="1"/>
  <c r="D188" i="1"/>
  <c r="D196" i="1"/>
  <c r="D204" i="1"/>
  <c r="D212" i="1"/>
  <c r="D220" i="1"/>
  <c r="D228" i="1"/>
  <c r="D54" i="1"/>
  <c r="D118" i="1"/>
  <c r="D182" i="1"/>
  <c r="D238" i="1"/>
  <c r="D302" i="1"/>
  <c r="D366" i="1"/>
  <c r="D62" i="1"/>
  <c r="D126" i="1"/>
  <c r="D190" i="1"/>
  <c r="D246" i="1"/>
  <c r="D310" i="1"/>
  <c r="D374" i="1"/>
  <c r="D70" i="1"/>
  <c r="D134" i="1"/>
  <c r="D198" i="1"/>
  <c r="D254" i="1"/>
  <c r="D318" i="1"/>
  <c r="D382" i="1"/>
  <c r="D142" i="1"/>
  <c r="D206" i="1"/>
  <c r="D262" i="1"/>
  <c r="D326" i="1"/>
  <c r="D150" i="1"/>
  <c r="D214" i="1"/>
  <c r="D270" i="1"/>
  <c r="D334" i="1"/>
  <c r="D94" i="1"/>
  <c r="D278" i="1"/>
  <c r="D102" i="1"/>
  <c r="D286" i="1"/>
  <c r="D78" i="1"/>
  <c r="D222" i="1"/>
  <c r="D342" i="1"/>
  <c r="D166" i="1"/>
  <c r="D86" i="1"/>
  <c r="D158" i="1"/>
  <c r="D30" i="1"/>
  <c r="D230" i="1"/>
  <c r="D350" i="1"/>
  <c r="D46" i="1"/>
  <c r="D110" i="1"/>
  <c r="D174" i="1"/>
  <c r="D236" i="1"/>
  <c r="D294" i="1"/>
  <c r="D358" i="1"/>
  <c r="I9" i="1"/>
  <c r="I10" i="1"/>
  <c r="B27" i="5"/>
  <c r="E27" i="5" s="1"/>
  <c r="G26" i="5"/>
  <c r="D18" i="1"/>
  <c r="C18" i="1"/>
  <c r="E26" i="7"/>
  <c r="I8" i="5"/>
  <c r="H10" i="5" s="1"/>
  <c r="C23" i="1" l="1"/>
  <c r="F23" i="1" s="1"/>
  <c r="D27" i="5"/>
  <c r="C27" i="7"/>
  <c r="F27" i="7" s="1"/>
  <c r="G26" i="7"/>
  <c r="H26" i="7" s="1"/>
  <c r="B28" i="5" l="1"/>
  <c r="E28" i="5" s="1"/>
  <c r="G27" i="5"/>
  <c r="E23" i="1"/>
  <c r="C24" i="1" s="1"/>
  <c r="E27" i="7"/>
  <c r="G27" i="7" s="1"/>
  <c r="H27" i="7" s="1"/>
  <c r="D28" i="5" l="1"/>
  <c r="F24" i="1"/>
  <c r="G23" i="1"/>
  <c r="C28" i="7"/>
  <c r="F28" i="7" s="1"/>
  <c r="B29" i="5" l="1"/>
  <c r="E29" i="5" s="1"/>
  <c r="G28" i="5"/>
  <c r="E24" i="1"/>
  <c r="C25" i="1" s="1"/>
  <c r="E28" i="7"/>
  <c r="G28" i="7" s="1"/>
  <c r="H28" i="7" s="1"/>
  <c r="D29" i="5" l="1"/>
  <c r="G24" i="1"/>
  <c r="F25" i="1"/>
  <c r="C29" i="7"/>
  <c r="F29" i="7" s="1"/>
  <c r="E18" i="1"/>
  <c r="F22" i="1"/>
  <c r="B30" i="5" l="1"/>
  <c r="E30" i="5" s="1"/>
  <c r="G29" i="5"/>
  <c r="E25" i="1"/>
  <c r="C26" i="1" s="1"/>
  <c r="E29" i="7"/>
  <c r="G29" i="7" s="1"/>
  <c r="H29" i="7" s="1"/>
  <c r="G22" i="1"/>
  <c r="H22" i="1" s="1"/>
  <c r="H23" i="1" s="1"/>
  <c r="H24" i="1" s="1"/>
  <c r="D30" i="5" l="1"/>
  <c r="F26" i="1"/>
  <c r="G25" i="1"/>
  <c r="H25" i="1" s="1"/>
  <c r="C30" i="7"/>
  <c r="B31" i="5" l="1"/>
  <c r="E31" i="5" s="1"/>
  <c r="G30" i="5"/>
  <c r="E26" i="1"/>
  <c r="C27" i="1" s="1"/>
  <c r="F30" i="7"/>
  <c r="E30" i="7"/>
  <c r="D31" i="5" l="1"/>
  <c r="F27" i="1"/>
  <c r="G26" i="1"/>
  <c r="H26" i="1" s="1"/>
  <c r="C31" i="7"/>
  <c r="F31" i="7" s="1"/>
  <c r="G30" i="7"/>
  <c r="H30" i="7" s="1"/>
  <c r="E31" i="7"/>
  <c r="B32" i="5" l="1"/>
  <c r="E32" i="5" s="1"/>
  <c r="G31" i="5"/>
  <c r="E27" i="1"/>
  <c r="C28" i="1" s="1"/>
  <c r="G31" i="7"/>
  <c r="H31" i="7" s="1"/>
  <c r="C32" i="7"/>
  <c r="D32" i="5" l="1"/>
  <c r="G27" i="1"/>
  <c r="H27" i="1" s="1"/>
  <c r="F28" i="1"/>
  <c r="E28" i="1"/>
  <c r="C29" i="1" s="1"/>
  <c r="F32" i="7"/>
  <c r="E32" i="7"/>
  <c r="B33" i="5" l="1"/>
  <c r="E33" i="5" s="1"/>
  <c r="G32" i="5"/>
  <c r="G28" i="1"/>
  <c r="H28" i="1" s="1"/>
  <c r="F29" i="1"/>
  <c r="G32" i="7"/>
  <c r="H32" i="7" s="1"/>
  <c r="C33" i="7"/>
  <c r="D33" i="5" l="1"/>
  <c r="E29" i="1"/>
  <c r="C30" i="1" s="1"/>
  <c r="F33" i="7"/>
  <c r="E33" i="7"/>
  <c r="B34" i="5" l="1"/>
  <c r="E34" i="5" s="1"/>
  <c r="G33" i="5"/>
  <c r="F30" i="1"/>
  <c r="G29" i="1"/>
  <c r="H29" i="1" s="1"/>
  <c r="C34" i="7"/>
  <c r="F34" i="7" s="1"/>
  <c r="G33" i="7"/>
  <c r="H33" i="7" s="1"/>
  <c r="E30" i="1" l="1"/>
  <c r="C31" i="1" s="1"/>
  <c r="D34" i="5"/>
  <c r="E34" i="7"/>
  <c r="B35" i="5" l="1"/>
  <c r="E35" i="5" s="1"/>
  <c r="G34" i="5"/>
  <c r="G30" i="1"/>
  <c r="H30" i="1" s="1"/>
  <c r="F31" i="1"/>
  <c r="E31" i="1"/>
  <c r="C32" i="1" s="1"/>
  <c r="C35" i="7"/>
  <c r="F35" i="7" s="1"/>
  <c r="G34" i="7"/>
  <c r="H34" i="7" s="1"/>
  <c r="D35" i="5" l="1"/>
  <c r="G31" i="1"/>
  <c r="H31" i="1" s="1"/>
  <c r="E35" i="7"/>
  <c r="B36" i="5" l="1"/>
  <c r="E36" i="5" s="1"/>
  <c r="G35" i="5"/>
  <c r="F32" i="1"/>
  <c r="E32" i="1"/>
  <c r="C33" i="1" s="1"/>
  <c r="G35" i="7"/>
  <c r="H35" i="7" s="1"/>
  <c r="C36" i="7"/>
  <c r="F36" i="7" s="1"/>
  <c r="D36" i="5" l="1"/>
  <c r="F33" i="1"/>
  <c r="G32" i="1"/>
  <c r="H32" i="1" s="1"/>
  <c r="E36" i="7"/>
  <c r="B37" i="5" l="1"/>
  <c r="E37" i="5" s="1"/>
  <c r="G36" i="5"/>
  <c r="E33" i="1"/>
  <c r="C34" i="1" s="1"/>
  <c r="C37" i="7"/>
  <c r="F37" i="7" s="1"/>
  <c r="G36" i="7"/>
  <c r="H36" i="7" s="1"/>
  <c r="G33" i="1" l="1"/>
  <c r="H33" i="1" s="1"/>
  <c r="F34" i="1"/>
  <c r="D37" i="5"/>
  <c r="E37" i="7"/>
  <c r="B38" i="5" l="1"/>
  <c r="E38" i="5" s="1"/>
  <c r="G37" i="5"/>
  <c r="E34" i="1"/>
  <c r="C35" i="1" s="1"/>
  <c r="C38" i="7"/>
  <c r="F38" i="7" s="1"/>
  <c r="G37" i="7"/>
  <c r="H37" i="7" s="1"/>
  <c r="E38" i="7"/>
  <c r="G34" i="1" l="1"/>
  <c r="H34" i="1" s="1"/>
  <c r="F35" i="1"/>
  <c r="D38" i="5"/>
  <c r="C39" i="7"/>
  <c r="F39" i="7" s="1"/>
  <c r="G38" i="7"/>
  <c r="H38" i="7" s="1"/>
  <c r="E39" i="7"/>
  <c r="B39" i="5" l="1"/>
  <c r="E39" i="5" s="1"/>
  <c r="G38" i="5"/>
  <c r="E35" i="1"/>
  <c r="C36" i="1" s="1"/>
  <c r="G39" i="7"/>
  <c r="H39" i="7" s="1"/>
  <c r="C40" i="7"/>
  <c r="D39" i="5" l="1"/>
  <c r="G35" i="1"/>
  <c r="H35" i="1" s="1"/>
  <c r="F40" i="7"/>
  <c r="E40" i="7"/>
  <c r="B40" i="5" l="1"/>
  <c r="E40" i="5" s="1"/>
  <c r="G39" i="5"/>
  <c r="F36" i="1"/>
  <c r="E36" i="1"/>
  <c r="C37" i="1" s="1"/>
  <c r="C41" i="7"/>
  <c r="F41" i="7" s="1"/>
  <c r="G40" i="7"/>
  <c r="H40" i="7" s="1"/>
  <c r="D40" i="5" l="1"/>
  <c r="G36" i="1"/>
  <c r="H36" i="1" s="1"/>
  <c r="F37" i="1"/>
  <c r="E41" i="7"/>
  <c r="B41" i="5" l="1"/>
  <c r="E41" i="5" s="1"/>
  <c r="G40" i="5"/>
  <c r="E37" i="1"/>
  <c r="C38" i="1" s="1"/>
  <c r="G41" i="7"/>
  <c r="H41" i="7" s="1"/>
  <c r="C42" i="7"/>
  <c r="F42" i="7" s="1"/>
  <c r="E42" i="7"/>
  <c r="G37" i="1" l="1"/>
  <c r="H37" i="1" s="1"/>
  <c r="F38" i="1"/>
  <c r="D41" i="5"/>
  <c r="G42" i="7"/>
  <c r="H42" i="7" s="1"/>
  <c r="C43" i="7"/>
  <c r="F43" i="7" s="1"/>
  <c r="E43" i="7"/>
  <c r="B42" i="5" l="1"/>
  <c r="E42" i="5" s="1"/>
  <c r="G41" i="5"/>
  <c r="E38" i="1"/>
  <c r="C39" i="1" s="1"/>
  <c r="G43" i="7"/>
  <c r="H43" i="7" s="1"/>
  <c r="C44" i="7"/>
  <c r="F44" i="7" s="1"/>
  <c r="E44" i="7"/>
  <c r="C45" i="7"/>
  <c r="F45" i="7" s="1"/>
  <c r="G44" i="7"/>
  <c r="G38" i="1" l="1"/>
  <c r="H38" i="1" s="1"/>
  <c r="F39" i="1"/>
  <c r="D42" i="5"/>
  <c r="H44" i="7"/>
  <c r="E45" i="7"/>
  <c r="B43" i="5" l="1"/>
  <c r="E43" i="5" s="1"/>
  <c r="G42" i="5"/>
  <c r="E39" i="1"/>
  <c r="C40" i="1" s="1"/>
  <c r="G45" i="7"/>
  <c r="H45" i="7" s="1"/>
  <c r="C46" i="7"/>
  <c r="F46" i="7" s="1"/>
  <c r="G39" i="1" l="1"/>
  <c r="H39" i="1" s="1"/>
  <c r="F40" i="1"/>
  <c r="D43" i="5"/>
  <c r="E46" i="7"/>
  <c r="B44" i="5" l="1"/>
  <c r="E44" i="5" s="1"/>
  <c r="G43" i="5"/>
  <c r="E40" i="1"/>
  <c r="C41" i="1" s="1"/>
  <c r="C47" i="7"/>
  <c r="F47" i="7" s="1"/>
  <c r="G46" i="7"/>
  <c r="H46" i="7" s="1"/>
  <c r="F41" i="1" l="1"/>
  <c r="D44" i="5"/>
  <c r="G40" i="1"/>
  <c r="H40" i="1" s="1"/>
  <c r="E47" i="7"/>
  <c r="B45" i="5" l="1"/>
  <c r="E45" i="5" s="1"/>
  <c r="G44" i="5"/>
  <c r="E41" i="1"/>
  <c r="G47" i="7"/>
  <c r="H47" i="7" s="1"/>
  <c r="C48" i="7"/>
  <c r="F48" i="7" s="1"/>
  <c r="C42" i="1" l="1"/>
  <c r="F42" i="1" s="1"/>
  <c r="G41" i="1"/>
  <c r="H41" i="1" s="1"/>
  <c r="D45" i="5"/>
  <c r="E48" i="7"/>
  <c r="B46" i="5" l="1"/>
  <c r="E46" i="5" s="1"/>
  <c r="G45" i="5"/>
  <c r="E42" i="1"/>
  <c r="C43" i="1" s="1"/>
  <c r="F43" i="1" s="1"/>
  <c r="C49" i="7"/>
  <c r="F49" i="7" s="1"/>
  <c r="E49" i="7"/>
  <c r="G48" i="7"/>
  <c r="H48" i="7" s="1"/>
  <c r="E43" i="1" l="1"/>
  <c r="C44" i="1" s="1"/>
  <c r="F44" i="1" s="1"/>
  <c r="G42" i="1"/>
  <c r="H42" i="1" s="1"/>
  <c r="D46" i="5"/>
  <c r="G49" i="7"/>
  <c r="C50" i="7"/>
  <c r="F50" i="7" s="1"/>
  <c r="H49" i="7"/>
  <c r="B47" i="5" l="1"/>
  <c r="E47" i="5" s="1"/>
  <c r="G46" i="5"/>
  <c r="G43" i="1"/>
  <c r="H43" i="1" s="1"/>
  <c r="E44" i="1"/>
  <c r="C45" i="1" s="1"/>
  <c r="E50" i="7"/>
  <c r="D47" i="5" l="1"/>
  <c r="F45" i="1"/>
  <c r="G44" i="1"/>
  <c r="H44" i="1" s="1"/>
  <c r="C51" i="7"/>
  <c r="F51" i="7" s="1"/>
  <c r="G50" i="7"/>
  <c r="H50" i="7" s="1"/>
  <c r="B48" i="5" l="1"/>
  <c r="E48" i="5" s="1"/>
  <c r="G47" i="5"/>
  <c r="E45" i="1"/>
  <c r="C46" i="1" s="1"/>
  <c r="E51" i="7"/>
  <c r="G45" i="1" l="1"/>
  <c r="H45" i="1" s="1"/>
  <c r="F46" i="1"/>
  <c r="D48" i="5"/>
  <c r="G51" i="7"/>
  <c r="H51" i="7" s="1"/>
  <c r="C52" i="7"/>
  <c r="F52" i="7" s="1"/>
  <c r="B49" i="5" l="1"/>
  <c r="E49" i="5" s="1"/>
  <c r="G48" i="5"/>
  <c r="E46" i="1"/>
  <c r="C47" i="1" s="1"/>
  <c r="E52" i="7"/>
  <c r="G46" i="1" l="1"/>
  <c r="H46" i="1" s="1"/>
  <c r="F47" i="1"/>
  <c r="D49" i="5"/>
  <c r="C53" i="7"/>
  <c r="F53" i="7" s="1"/>
  <c r="G52" i="7"/>
  <c r="H52" i="7" s="1"/>
  <c r="B50" i="5" l="1"/>
  <c r="E50" i="5" s="1"/>
  <c r="G49" i="5"/>
  <c r="E47" i="1"/>
  <c r="C48" i="1" s="1"/>
  <c r="E53" i="7"/>
  <c r="G47" i="1" l="1"/>
  <c r="H47" i="1" s="1"/>
  <c r="F48" i="1"/>
  <c r="D50" i="5"/>
  <c r="G53" i="7"/>
  <c r="H53" i="7" s="1"/>
  <c r="C54" i="7"/>
  <c r="F54" i="7" s="1"/>
  <c r="B51" i="5" l="1"/>
  <c r="E51" i="5" s="1"/>
  <c r="G50" i="5"/>
  <c r="E48" i="1"/>
  <c r="C49" i="1" s="1"/>
  <c r="E54" i="7"/>
  <c r="G48" i="1" l="1"/>
  <c r="H48" i="1" s="1"/>
  <c r="F49" i="1"/>
  <c r="D51" i="5"/>
  <c r="C55" i="7"/>
  <c r="F55" i="7" s="1"/>
  <c r="G54" i="7"/>
  <c r="H54" i="7" s="1"/>
  <c r="B52" i="5" l="1"/>
  <c r="E52" i="5" s="1"/>
  <c r="G51" i="5"/>
  <c r="E49" i="1"/>
  <c r="C50" i="1" s="1"/>
  <c r="E55" i="7"/>
  <c r="F50" i="1" l="1"/>
  <c r="D52" i="5"/>
  <c r="G49" i="1"/>
  <c r="H49" i="1" s="1"/>
  <c r="G55" i="7"/>
  <c r="H55" i="7" s="1"/>
  <c r="C56" i="7"/>
  <c r="F56" i="7" s="1"/>
  <c r="B53" i="5" l="1"/>
  <c r="E53" i="5" s="1"/>
  <c r="G52" i="5"/>
  <c r="E50" i="1"/>
  <c r="E56" i="7"/>
  <c r="C51" i="1" l="1"/>
  <c r="F51" i="1" s="1"/>
  <c r="G50" i="1"/>
  <c r="H50" i="1" s="1"/>
  <c r="D53" i="5"/>
  <c r="C57" i="7"/>
  <c r="F57" i="7" s="1"/>
  <c r="G56" i="7"/>
  <c r="H56" i="7" s="1"/>
  <c r="B54" i="5" l="1"/>
  <c r="E54" i="5" s="1"/>
  <c r="G53" i="5"/>
  <c r="E51" i="1"/>
  <c r="C52" i="1" s="1"/>
  <c r="F52" i="1" s="1"/>
  <c r="E57" i="7"/>
  <c r="G57" i="7"/>
  <c r="H57" i="7" s="1"/>
  <c r="C58" i="7"/>
  <c r="F58" i="7" s="1"/>
  <c r="G51" i="1" l="1"/>
  <c r="H51" i="1" s="1"/>
  <c r="D54" i="5"/>
  <c r="E52" i="1"/>
  <c r="C53" i="1" s="1"/>
  <c r="E58" i="7"/>
  <c r="B55" i="5" l="1"/>
  <c r="E55" i="5" s="1"/>
  <c r="G54" i="5"/>
  <c r="G52" i="1"/>
  <c r="H52" i="1" s="1"/>
  <c r="F53" i="1"/>
  <c r="C59" i="7"/>
  <c r="F59" i="7" s="1"/>
  <c r="G58" i="7"/>
  <c r="H58" i="7" s="1"/>
  <c r="D55" i="5" l="1"/>
  <c r="E53" i="1"/>
  <c r="C54" i="1" s="1"/>
  <c r="E59" i="7"/>
  <c r="B56" i="5" l="1"/>
  <c r="E56" i="5" s="1"/>
  <c r="G55" i="5"/>
  <c r="G53" i="1"/>
  <c r="H53" i="1" s="1"/>
  <c r="F54" i="1"/>
  <c r="G59" i="7"/>
  <c r="H59" i="7" s="1"/>
  <c r="C60" i="7"/>
  <c r="F60" i="7" s="1"/>
  <c r="D56" i="5" l="1"/>
  <c r="E54" i="1"/>
  <c r="C55" i="1" s="1"/>
  <c r="E60" i="7"/>
  <c r="B57" i="5" l="1"/>
  <c r="E57" i="5" s="1"/>
  <c r="G56" i="5"/>
  <c r="G54" i="1"/>
  <c r="H54" i="1" s="1"/>
  <c r="F55" i="1"/>
  <c r="C61" i="7"/>
  <c r="F61" i="7" s="1"/>
  <c r="G60" i="7"/>
  <c r="H60" i="7" s="1"/>
  <c r="D57" i="5" l="1"/>
  <c r="E55" i="1"/>
  <c r="C56" i="1" s="1"/>
  <c r="E61" i="7"/>
  <c r="B58" i="5" l="1"/>
  <c r="E58" i="5" s="1"/>
  <c r="G57" i="5"/>
  <c r="G55" i="1"/>
  <c r="H55" i="1" s="1"/>
  <c r="F56" i="1"/>
  <c r="G61" i="7"/>
  <c r="H61" i="7" s="1"/>
  <c r="C62" i="7"/>
  <c r="F62" i="7" s="1"/>
  <c r="D58" i="5" l="1"/>
  <c r="E56" i="1"/>
  <c r="C57" i="1" s="1"/>
  <c r="E62" i="7"/>
  <c r="B59" i="5" l="1"/>
  <c r="E59" i="5" s="1"/>
  <c r="G58" i="5"/>
  <c r="G56" i="1"/>
  <c r="H56" i="1" s="1"/>
  <c r="F57" i="1"/>
  <c r="C63" i="7"/>
  <c r="F63" i="7" s="1"/>
  <c r="G62" i="7"/>
  <c r="H62" i="7" s="1"/>
  <c r="D59" i="5" l="1"/>
  <c r="E57" i="1"/>
  <c r="C58" i="1" s="1"/>
  <c r="E63" i="7"/>
  <c r="B60" i="5" l="1"/>
  <c r="E60" i="5" s="1"/>
  <c r="G59" i="5"/>
  <c r="G57" i="1"/>
  <c r="H57" i="1" s="1"/>
  <c r="F58" i="1"/>
  <c r="G63" i="7"/>
  <c r="H63" i="7" s="1"/>
  <c r="C64" i="7"/>
  <c r="F64" i="7" s="1"/>
  <c r="D60" i="5" l="1"/>
  <c r="E58" i="1"/>
  <c r="C59" i="1" s="1"/>
  <c r="E64" i="7"/>
  <c r="B61" i="5" l="1"/>
  <c r="E61" i="5" s="1"/>
  <c r="G60" i="5"/>
  <c r="G58" i="1"/>
  <c r="H58" i="1" s="1"/>
  <c r="F59" i="1"/>
  <c r="C65" i="7"/>
  <c r="F65" i="7" s="1"/>
  <c r="E65" i="7"/>
  <c r="G64" i="7"/>
  <c r="H64" i="7" s="1"/>
  <c r="D61" i="5" l="1"/>
  <c r="E59" i="1"/>
  <c r="C60" i="1" s="1"/>
  <c r="G65" i="7"/>
  <c r="H65" i="7" s="1"/>
  <c r="C66" i="7"/>
  <c r="F66" i="7" s="1"/>
  <c r="B62" i="5" l="1"/>
  <c r="E62" i="5" s="1"/>
  <c r="G61" i="5"/>
  <c r="G59" i="1"/>
  <c r="H59" i="1" s="1"/>
  <c r="F60" i="1"/>
  <c r="E66" i="7"/>
  <c r="D62" i="5" l="1"/>
  <c r="E60" i="1"/>
  <c r="C61" i="1" s="1"/>
  <c r="C67" i="7"/>
  <c r="F67" i="7" s="1"/>
  <c r="G66" i="7"/>
  <c r="H66" i="7" s="1"/>
  <c r="B63" i="5" l="1"/>
  <c r="E63" i="5" s="1"/>
  <c r="G62" i="5"/>
  <c r="G60" i="1"/>
  <c r="H60" i="1" s="1"/>
  <c r="E61" i="1"/>
  <c r="C62" i="1" s="1"/>
  <c r="E67" i="7"/>
  <c r="D63" i="5" l="1"/>
  <c r="F61" i="1"/>
  <c r="G61" i="1"/>
  <c r="G67" i="7"/>
  <c r="H67" i="7" s="1"/>
  <c r="C68" i="7"/>
  <c r="F68" i="7" s="1"/>
  <c r="B64" i="5" l="1"/>
  <c r="E64" i="5" s="1"/>
  <c r="G63" i="5"/>
  <c r="H61" i="1"/>
  <c r="E62" i="1"/>
  <c r="C63" i="1" s="1"/>
  <c r="F62" i="1"/>
  <c r="E68" i="7"/>
  <c r="D64" i="5" l="1"/>
  <c r="G62" i="1"/>
  <c r="H62" i="1" s="1"/>
  <c r="C69" i="7"/>
  <c r="F69" i="7" s="1"/>
  <c r="G68" i="7"/>
  <c r="H68" i="7" s="1"/>
  <c r="B65" i="5" l="1"/>
  <c r="E65" i="5" s="1"/>
  <c r="G64" i="5"/>
  <c r="F63" i="1"/>
  <c r="E63" i="1"/>
  <c r="C64" i="1" s="1"/>
  <c r="E69" i="7"/>
  <c r="D65" i="5" l="1"/>
  <c r="F64" i="1"/>
  <c r="G63" i="1"/>
  <c r="H63" i="1" s="1"/>
  <c r="G69" i="7"/>
  <c r="H69" i="7" s="1"/>
  <c r="C70" i="7"/>
  <c r="F70" i="7" s="1"/>
  <c r="B66" i="5" l="1"/>
  <c r="E66" i="5" s="1"/>
  <c r="G65" i="5"/>
  <c r="E64" i="1"/>
  <c r="C65" i="1" s="1"/>
  <c r="E70" i="7"/>
  <c r="D66" i="5" l="1"/>
  <c r="G64" i="1"/>
  <c r="H64" i="1" s="1"/>
  <c r="F65" i="1"/>
  <c r="C71" i="7"/>
  <c r="F71" i="7" s="1"/>
  <c r="G70" i="7"/>
  <c r="H70" i="7" s="1"/>
  <c r="B67" i="5" l="1"/>
  <c r="E67" i="5" s="1"/>
  <c r="G66" i="5"/>
  <c r="E65" i="1"/>
  <c r="C66" i="1" s="1"/>
  <c r="E71" i="7"/>
  <c r="D67" i="5" l="1"/>
  <c r="G65" i="1"/>
  <c r="H65" i="1" s="1"/>
  <c r="F66" i="1"/>
  <c r="C72" i="7"/>
  <c r="F72" i="7" s="1"/>
  <c r="G71" i="7"/>
  <c r="H71" i="7" s="1"/>
  <c r="E72" i="7"/>
  <c r="B68" i="5" l="1"/>
  <c r="E68" i="5" s="1"/>
  <c r="G67" i="5"/>
  <c r="E66" i="1"/>
  <c r="C67" i="1" s="1"/>
  <c r="C73" i="7"/>
  <c r="F73" i="7" s="1"/>
  <c r="G72" i="7"/>
  <c r="H72" i="7" s="1"/>
  <c r="F67" i="1" l="1"/>
  <c r="D68" i="5"/>
  <c r="E67" i="1"/>
  <c r="C68" i="1" s="1"/>
  <c r="G66" i="1"/>
  <c r="H66" i="1" s="1"/>
  <c r="E73" i="7"/>
  <c r="B69" i="5" l="1"/>
  <c r="E69" i="5" s="1"/>
  <c r="G68" i="5"/>
  <c r="G67" i="1"/>
  <c r="H67" i="1" s="1"/>
  <c r="F68" i="1"/>
  <c r="C74" i="7"/>
  <c r="F74" i="7" s="1"/>
  <c r="E74" i="7"/>
  <c r="G73" i="7"/>
  <c r="H73" i="7" s="1"/>
  <c r="D69" i="5" l="1"/>
  <c r="E68" i="1"/>
  <c r="C69" i="1" s="1"/>
  <c r="G74" i="7"/>
  <c r="H74" i="7" s="1"/>
  <c r="C75" i="7"/>
  <c r="F75" i="7" s="1"/>
  <c r="B70" i="5" l="1"/>
  <c r="E70" i="5" s="1"/>
  <c r="G69" i="5"/>
  <c r="G68" i="1"/>
  <c r="H68" i="1" s="1"/>
  <c r="E69" i="1"/>
  <c r="C70" i="1" s="1"/>
  <c r="F69" i="1"/>
  <c r="E75" i="7"/>
  <c r="D70" i="5" l="1"/>
  <c r="G69" i="1"/>
  <c r="H69" i="1" s="1"/>
  <c r="G75" i="7"/>
  <c r="H75" i="7" s="1"/>
  <c r="C76" i="7"/>
  <c r="F76" i="7" s="1"/>
  <c r="B71" i="5" l="1"/>
  <c r="E71" i="5" s="1"/>
  <c r="G70" i="5"/>
  <c r="F70" i="1"/>
  <c r="E70" i="1"/>
  <c r="C71" i="1" s="1"/>
  <c r="E76" i="7"/>
  <c r="D71" i="5" l="1"/>
  <c r="G70" i="1"/>
  <c r="H70" i="1" s="1"/>
  <c r="G76" i="7"/>
  <c r="H76" i="7" s="1"/>
  <c r="C77" i="7"/>
  <c r="F77" i="7" s="1"/>
  <c r="B72" i="5" l="1"/>
  <c r="E72" i="5" s="1"/>
  <c r="G71" i="5"/>
  <c r="E71" i="1"/>
  <c r="C72" i="1" s="1"/>
  <c r="F71" i="1"/>
  <c r="E77" i="7"/>
  <c r="D72" i="5" l="1"/>
  <c r="G71" i="1"/>
  <c r="H71" i="1" s="1"/>
  <c r="F72" i="1"/>
  <c r="G77" i="7"/>
  <c r="H77" i="7" s="1"/>
  <c r="C78" i="7"/>
  <c r="F78" i="7" s="1"/>
  <c r="B73" i="5" l="1"/>
  <c r="E73" i="5" s="1"/>
  <c r="G72" i="5"/>
  <c r="E72" i="1"/>
  <c r="C73" i="1" s="1"/>
  <c r="E78" i="7"/>
  <c r="D73" i="5" l="1"/>
  <c r="G72" i="1"/>
  <c r="H72" i="1" s="1"/>
  <c r="G78" i="7"/>
  <c r="H78" i="7" s="1"/>
  <c r="C79" i="7"/>
  <c r="F79" i="7" s="1"/>
  <c r="B74" i="5" l="1"/>
  <c r="E74" i="5" s="1"/>
  <c r="G73" i="5"/>
  <c r="F73" i="1"/>
  <c r="E73" i="1"/>
  <c r="C74" i="1" s="1"/>
  <c r="E79" i="7"/>
  <c r="D74" i="5" l="1"/>
  <c r="G74" i="5" s="1"/>
  <c r="G73" i="1"/>
  <c r="H73" i="1" s="1"/>
  <c r="C80" i="7"/>
  <c r="F80" i="7" s="1"/>
  <c r="G79" i="7"/>
  <c r="H79" i="7" s="1"/>
  <c r="E74" i="1" l="1"/>
  <c r="C75" i="1" s="1"/>
  <c r="F74" i="1"/>
  <c r="E80" i="7"/>
  <c r="F75" i="1" l="1"/>
  <c r="G74" i="1"/>
  <c r="H74" i="1" s="1"/>
  <c r="C81" i="7"/>
  <c r="F81" i="7" s="1"/>
  <c r="G80" i="7"/>
  <c r="H80" i="7" s="1"/>
  <c r="E75" i="1" l="1"/>
  <c r="C76" i="1" s="1"/>
  <c r="E81" i="7"/>
  <c r="F76" i="1" l="1"/>
  <c r="G75" i="1"/>
  <c r="H75" i="1" s="1"/>
  <c r="E76" i="1"/>
  <c r="C77" i="1" s="1"/>
  <c r="C82" i="7"/>
  <c r="F82" i="7" s="1"/>
  <c r="E82" i="7"/>
  <c r="G81" i="7"/>
  <c r="H81" i="7" s="1"/>
  <c r="G76" i="1" l="1"/>
  <c r="H76" i="1" s="1"/>
  <c r="F77" i="1"/>
  <c r="E77" i="1"/>
  <c r="C78" i="1" s="1"/>
  <c r="G82" i="7"/>
  <c r="H82" i="7" s="1"/>
  <c r="C83" i="7"/>
  <c r="F83" i="7" s="1"/>
  <c r="G77" i="1" l="1"/>
  <c r="H77" i="1" s="1"/>
  <c r="E83" i="7"/>
  <c r="F78" i="1" l="1"/>
  <c r="E78" i="1"/>
  <c r="C79" i="1" s="1"/>
  <c r="C84" i="7"/>
  <c r="F84" i="7" s="1"/>
  <c r="G83" i="7"/>
  <c r="H83" i="7" s="1"/>
  <c r="G78" i="1" l="1"/>
  <c r="H78" i="1" s="1"/>
  <c r="E84" i="7"/>
  <c r="F79" i="1" l="1"/>
  <c r="E79" i="1"/>
  <c r="C80" i="1" s="1"/>
  <c r="G84" i="7"/>
  <c r="H84" i="7" s="1"/>
  <c r="C85" i="7"/>
  <c r="F85" i="7" s="1"/>
  <c r="G79" i="1" l="1"/>
  <c r="H79" i="1" s="1"/>
  <c r="E85" i="7"/>
  <c r="F80" i="1" l="1"/>
  <c r="E80" i="1"/>
  <c r="C81" i="1" s="1"/>
  <c r="C86" i="7"/>
  <c r="F86" i="7" s="1"/>
  <c r="G85" i="7"/>
  <c r="H85" i="7" s="1"/>
  <c r="E86" i="7"/>
  <c r="G80" i="1" l="1"/>
  <c r="H80" i="1" s="1"/>
  <c r="G86" i="7"/>
  <c r="C87" i="7"/>
  <c r="F87" i="7" s="1"/>
  <c r="H86" i="7"/>
  <c r="F81" i="1" l="1"/>
  <c r="E81" i="1"/>
  <c r="C82" i="1" s="1"/>
  <c r="E87" i="7"/>
  <c r="G87" i="7"/>
  <c r="C88" i="7"/>
  <c r="F88" i="7" s="1"/>
  <c r="H87" i="7"/>
  <c r="G81" i="1" l="1"/>
  <c r="H81" i="1" s="1"/>
  <c r="E88" i="7"/>
  <c r="F82" i="1" l="1"/>
  <c r="E82" i="1"/>
  <c r="C83" i="1" s="1"/>
  <c r="G88" i="7"/>
  <c r="H88" i="7" s="1"/>
  <c r="C89" i="7"/>
  <c r="F89" i="7" s="1"/>
  <c r="G82" i="1" l="1"/>
  <c r="H82" i="1" s="1"/>
  <c r="E89" i="7"/>
  <c r="F83" i="1" l="1"/>
  <c r="E83" i="1"/>
  <c r="C84" i="1" s="1"/>
  <c r="C90" i="7"/>
  <c r="F90" i="7" s="1"/>
  <c r="E90" i="7"/>
  <c r="G89" i="7"/>
  <c r="H89" i="7" s="1"/>
  <c r="G83" i="1" l="1"/>
  <c r="H83" i="1" s="1"/>
  <c r="G90" i="7"/>
  <c r="H90" i="7" s="1"/>
  <c r="C91" i="7"/>
  <c r="F91" i="7" s="1"/>
  <c r="F84" i="1" l="1"/>
  <c r="E84" i="1"/>
  <c r="C85" i="1" s="1"/>
  <c r="E91" i="7"/>
  <c r="G84" i="1" l="1"/>
  <c r="H84" i="1" s="1"/>
  <c r="G91" i="7"/>
  <c r="H91" i="7" s="1"/>
  <c r="C92" i="7"/>
  <c r="F92" i="7" s="1"/>
  <c r="F85" i="1" l="1"/>
  <c r="E85" i="1"/>
  <c r="C86" i="1" s="1"/>
  <c r="E92" i="7"/>
  <c r="G85" i="1" l="1"/>
  <c r="H85" i="1" s="1"/>
  <c r="C93" i="7"/>
  <c r="F93" i="7" s="1"/>
  <c r="G92" i="7"/>
  <c r="H92" i="7" s="1"/>
  <c r="F86" i="1" l="1"/>
  <c r="E86" i="1"/>
  <c r="C87" i="1" s="1"/>
  <c r="E93" i="7"/>
  <c r="G86" i="1" l="1"/>
  <c r="H86" i="1" s="1"/>
  <c r="C94" i="7"/>
  <c r="F94" i="7" s="1"/>
  <c r="E94" i="7"/>
  <c r="G93" i="7"/>
  <c r="H93" i="7" s="1"/>
  <c r="F87" i="1" l="1"/>
  <c r="E87" i="1"/>
  <c r="C88" i="1" s="1"/>
  <c r="G94" i="7"/>
  <c r="H94" i="7" s="1"/>
  <c r="C95" i="7"/>
  <c r="F95" i="7" s="1"/>
  <c r="G87" i="1" l="1"/>
  <c r="H87" i="1" s="1"/>
  <c r="E95" i="7"/>
  <c r="C96" i="7"/>
  <c r="F96" i="7" s="1"/>
  <c r="G95" i="7"/>
  <c r="H95" i="7" s="1"/>
  <c r="F88" i="1" l="1"/>
  <c r="E88" i="1"/>
  <c r="C89" i="1" s="1"/>
  <c r="E96" i="7"/>
  <c r="G88" i="1" l="1"/>
  <c r="H88" i="1" s="1"/>
  <c r="F89" i="1"/>
  <c r="C97" i="7"/>
  <c r="F97" i="7" s="1"/>
  <c r="G96" i="7"/>
  <c r="H96" i="7" s="1"/>
  <c r="E89" i="1" l="1"/>
  <c r="C90" i="1" s="1"/>
  <c r="E97" i="7"/>
  <c r="G89" i="1" l="1"/>
  <c r="H89" i="1" s="1"/>
  <c r="F90" i="1"/>
  <c r="C98" i="7"/>
  <c r="F98" i="7" s="1"/>
  <c r="E98" i="7"/>
  <c r="G97" i="7"/>
  <c r="H97" i="7" s="1"/>
  <c r="E90" i="1" l="1"/>
  <c r="C91" i="1" s="1"/>
  <c r="G98" i="7"/>
  <c r="C99" i="7"/>
  <c r="F99" i="7" s="1"/>
  <c r="H98" i="7"/>
  <c r="F91" i="1" l="1"/>
  <c r="G90" i="1"/>
  <c r="H90" i="1" s="1"/>
  <c r="E91" i="1"/>
  <c r="C92" i="1" s="1"/>
  <c r="E99" i="7"/>
  <c r="F92" i="1" l="1"/>
  <c r="G91" i="1"/>
  <c r="H91" i="1" s="1"/>
  <c r="C100" i="7"/>
  <c r="F100" i="7" s="1"/>
  <c r="G99" i="7"/>
  <c r="H99" i="7" s="1"/>
  <c r="E92" i="1" l="1"/>
  <c r="C93" i="1" s="1"/>
  <c r="E100" i="7"/>
  <c r="F93" i="1" l="1"/>
  <c r="G92" i="1"/>
  <c r="H92" i="1" s="1"/>
  <c r="E93" i="1"/>
  <c r="C94" i="1" s="1"/>
  <c r="C101" i="7"/>
  <c r="F101" i="7" s="1"/>
  <c r="G100" i="7"/>
  <c r="H100" i="7" s="1"/>
  <c r="G93" i="1" l="1"/>
  <c r="H93" i="1" s="1"/>
  <c r="E101" i="7"/>
  <c r="F94" i="1" l="1"/>
  <c r="E94" i="1"/>
  <c r="C95" i="1" s="1"/>
  <c r="C102" i="7"/>
  <c r="F102" i="7" s="1"/>
  <c r="G101" i="7"/>
  <c r="H101" i="7" s="1"/>
  <c r="E102" i="7"/>
  <c r="G94" i="1" l="1"/>
  <c r="H94" i="1" s="1"/>
  <c r="G102" i="7"/>
  <c r="C103" i="7"/>
  <c r="F103" i="7" s="1"/>
  <c r="H102" i="7"/>
  <c r="F95" i="1" l="1"/>
  <c r="E95" i="1"/>
  <c r="C96" i="1" s="1"/>
  <c r="E103" i="7"/>
  <c r="G95" i="1" l="1"/>
  <c r="H95" i="1" s="1"/>
  <c r="G103" i="7"/>
  <c r="H103" i="7" s="1"/>
  <c r="C104" i="7"/>
  <c r="F104" i="7" s="1"/>
  <c r="F96" i="1" l="1"/>
  <c r="E96" i="1"/>
  <c r="C97" i="1" s="1"/>
  <c r="E104" i="7"/>
  <c r="G96" i="1" l="1"/>
  <c r="H96" i="1" s="1"/>
  <c r="G104" i="7"/>
  <c r="H104" i="7" s="1"/>
  <c r="C105" i="7"/>
  <c r="F105" i="7" s="1"/>
  <c r="F97" i="1" l="1"/>
  <c r="E97" i="1"/>
  <c r="C98" i="1" s="1"/>
  <c r="E105" i="7"/>
  <c r="G97" i="1" l="1"/>
  <c r="H97" i="1" s="1"/>
  <c r="G105" i="7"/>
  <c r="H105" i="7" s="1"/>
  <c r="C106" i="7"/>
  <c r="F106" i="7" s="1"/>
  <c r="F98" i="1" l="1"/>
  <c r="E98" i="1"/>
  <c r="C99" i="1" s="1"/>
  <c r="E106" i="7"/>
  <c r="G98" i="1" l="1"/>
  <c r="H98" i="1" s="1"/>
  <c r="C107" i="7"/>
  <c r="F107" i="7" s="1"/>
  <c r="G106" i="7"/>
  <c r="H106" i="7" s="1"/>
  <c r="E107" i="7"/>
  <c r="F99" i="1" l="1"/>
  <c r="E99" i="1"/>
  <c r="C100" i="1" s="1"/>
  <c r="G107" i="7"/>
  <c r="C108" i="7"/>
  <c r="F108" i="7" s="1"/>
  <c r="H107" i="7"/>
  <c r="G99" i="1" l="1"/>
  <c r="H99" i="1" s="1"/>
  <c r="E108" i="7"/>
  <c r="F100" i="1" l="1"/>
  <c r="E100" i="1"/>
  <c r="C101" i="1" s="1"/>
  <c r="C109" i="7"/>
  <c r="F109" i="7" s="1"/>
  <c r="G108" i="7"/>
  <c r="H108" i="7" s="1"/>
  <c r="G100" i="1" l="1"/>
  <c r="H100" i="1" s="1"/>
  <c r="E109" i="7"/>
  <c r="F101" i="1" l="1"/>
  <c r="E101" i="1"/>
  <c r="C102" i="1" s="1"/>
  <c r="C110" i="7"/>
  <c r="F110" i="7" s="1"/>
  <c r="E110" i="7"/>
  <c r="G109" i="7"/>
  <c r="H109" i="7" s="1"/>
  <c r="G101" i="1" l="1"/>
  <c r="H101" i="1" s="1"/>
  <c r="G110" i="7"/>
  <c r="H110" i="7" s="1"/>
  <c r="C111" i="7"/>
  <c r="F111" i="7" s="1"/>
  <c r="F102" i="1" l="1"/>
  <c r="E102" i="1"/>
  <c r="C103" i="1" s="1"/>
  <c r="E111" i="7"/>
  <c r="G102" i="1" l="1"/>
  <c r="H102" i="1" s="1"/>
  <c r="G111" i="7"/>
  <c r="H111" i="7" s="1"/>
  <c r="C112" i="7"/>
  <c r="F112" i="7" s="1"/>
  <c r="F103" i="1" l="1"/>
  <c r="E103" i="1"/>
  <c r="C104" i="1" s="1"/>
  <c r="E112" i="7"/>
  <c r="G103" i="1" l="1"/>
  <c r="H103" i="1" s="1"/>
  <c r="C113" i="7"/>
  <c r="F113" i="7" s="1"/>
  <c r="G112" i="7"/>
  <c r="H112" i="7" s="1"/>
  <c r="F104" i="1" l="1"/>
  <c r="E104" i="1"/>
  <c r="C105" i="1" s="1"/>
  <c r="E113" i="7"/>
  <c r="G113" i="7"/>
  <c r="H113" i="7" s="1"/>
  <c r="C114" i="7"/>
  <c r="F114" i="7" s="1"/>
  <c r="G104" i="1" l="1"/>
  <c r="H104" i="1" s="1"/>
  <c r="E114" i="7"/>
  <c r="C115" i="7"/>
  <c r="F115" i="7" s="1"/>
  <c r="G114" i="7"/>
  <c r="H114" i="7" s="1"/>
  <c r="E115" i="7"/>
  <c r="F105" i="1" l="1"/>
  <c r="E105" i="1"/>
  <c r="C106" i="1" s="1"/>
  <c r="C116" i="7"/>
  <c r="F116" i="7" s="1"/>
  <c r="G115" i="7"/>
  <c r="H115" i="7" s="1"/>
  <c r="G105" i="1" l="1"/>
  <c r="H105" i="1" s="1"/>
  <c r="E116" i="7"/>
  <c r="F106" i="1" l="1"/>
  <c r="E106" i="1"/>
  <c r="C107" i="1" s="1"/>
  <c r="C117" i="7"/>
  <c r="F117" i="7" s="1"/>
  <c r="G116" i="7"/>
  <c r="H116" i="7" s="1"/>
  <c r="G106" i="1" l="1"/>
  <c r="H106" i="1" s="1"/>
  <c r="E117" i="7"/>
  <c r="F107" i="1" l="1"/>
  <c r="E107" i="1"/>
  <c r="C108" i="1" s="1"/>
  <c r="C118" i="7"/>
  <c r="F118" i="7" s="1"/>
  <c r="E118" i="7"/>
  <c r="G117" i="7"/>
  <c r="H117" i="7" s="1"/>
  <c r="G107" i="1" l="1"/>
  <c r="H107" i="1" s="1"/>
  <c r="G118" i="7"/>
  <c r="H118" i="7" s="1"/>
  <c r="C119" i="7"/>
  <c r="F119" i="7" s="1"/>
  <c r="F108" i="1" l="1"/>
  <c r="E108" i="1"/>
  <c r="C109" i="1" s="1"/>
  <c r="E119" i="7"/>
  <c r="G108" i="1" l="1"/>
  <c r="H108" i="1" s="1"/>
  <c r="G119" i="7"/>
  <c r="H119" i="7" s="1"/>
  <c r="C120" i="7"/>
  <c r="F120" i="7" s="1"/>
  <c r="F109" i="1" l="1"/>
  <c r="E109" i="1"/>
  <c r="C110" i="1" s="1"/>
  <c r="E120" i="7"/>
  <c r="G109" i="1" l="1"/>
  <c r="H109" i="1" s="1"/>
  <c r="F110" i="1"/>
  <c r="C121" i="7"/>
  <c r="F121" i="7" s="1"/>
  <c r="E121" i="7"/>
  <c r="G120" i="7"/>
  <c r="H120" i="7" s="1"/>
  <c r="E110" i="1" l="1"/>
  <c r="C111" i="1" s="1"/>
  <c r="C122" i="7"/>
  <c r="F122" i="7" s="1"/>
  <c r="G121" i="7"/>
  <c r="H121" i="7" s="1"/>
  <c r="E122" i="7"/>
  <c r="G110" i="1" l="1"/>
  <c r="H110" i="1" s="1"/>
  <c r="F111" i="1"/>
  <c r="C123" i="7"/>
  <c r="F123" i="7" s="1"/>
  <c r="G122" i="7"/>
  <c r="H122" i="7" s="1"/>
  <c r="E123" i="7"/>
  <c r="E111" i="1" l="1"/>
  <c r="C112" i="1" s="1"/>
  <c r="C124" i="7"/>
  <c r="F124" i="7" s="1"/>
  <c r="G123" i="7"/>
  <c r="H123" i="7" s="1"/>
  <c r="G111" i="1" l="1"/>
  <c r="H111" i="1" s="1"/>
  <c r="F112" i="1"/>
  <c r="E124" i="7"/>
  <c r="E112" i="1" l="1"/>
  <c r="C113" i="1" s="1"/>
  <c r="C125" i="7"/>
  <c r="F125" i="7" s="1"/>
  <c r="G124" i="7"/>
  <c r="H124" i="7" s="1"/>
  <c r="G112" i="1" l="1"/>
  <c r="H112" i="1" s="1"/>
  <c r="F113" i="1"/>
  <c r="E125" i="7"/>
  <c r="E113" i="1" l="1"/>
  <c r="C114" i="1" s="1"/>
  <c r="G125" i="7"/>
  <c r="H125" i="7" s="1"/>
  <c r="C126" i="7"/>
  <c r="F126" i="7" s="1"/>
  <c r="G113" i="1" l="1"/>
  <c r="H113" i="1" s="1"/>
  <c r="F114" i="1"/>
  <c r="E114" i="1"/>
  <c r="C115" i="1" s="1"/>
  <c r="E126" i="7"/>
  <c r="G114" i="1" l="1"/>
  <c r="H114" i="1" s="1"/>
  <c r="G126" i="7"/>
  <c r="H126" i="7" s="1"/>
  <c r="C127" i="7"/>
  <c r="F127" i="7" s="1"/>
  <c r="F115" i="1" l="1"/>
  <c r="E115" i="1"/>
  <c r="C116" i="1" s="1"/>
  <c r="E127" i="7"/>
  <c r="G115" i="1" l="1"/>
  <c r="H115" i="1" s="1"/>
  <c r="G127" i="7"/>
  <c r="H127" i="7" s="1"/>
  <c r="C128" i="7"/>
  <c r="F128" i="7" s="1"/>
  <c r="F116" i="1" l="1"/>
  <c r="E116" i="1"/>
  <c r="C117" i="1" s="1"/>
  <c r="E128" i="7"/>
  <c r="G116" i="1" l="1"/>
  <c r="H116" i="1" s="1"/>
  <c r="G128" i="7"/>
  <c r="H128" i="7" s="1"/>
  <c r="C129" i="7"/>
  <c r="F129" i="7" s="1"/>
  <c r="F117" i="1" l="1"/>
  <c r="E117" i="1"/>
  <c r="C118" i="1" s="1"/>
  <c r="E129" i="7"/>
  <c r="G117" i="1" l="1"/>
  <c r="H117" i="1" s="1"/>
  <c r="C130" i="7"/>
  <c r="F130" i="7" s="1"/>
  <c r="G129" i="7"/>
  <c r="H129" i="7" s="1"/>
  <c r="E130" i="7"/>
  <c r="F118" i="1" l="1"/>
  <c r="E118" i="1"/>
  <c r="C119" i="1" s="1"/>
  <c r="C131" i="7"/>
  <c r="F131" i="7" s="1"/>
  <c r="G130" i="7"/>
  <c r="H130" i="7" s="1"/>
  <c r="E131" i="7"/>
  <c r="G118" i="1" l="1"/>
  <c r="H118" i="1" s="1"/>
  <c r="G131" i="7"/>
  <c r="C132" i="7"/>
  <c r="F132" i="7" s="1"/>
  <c r="H131" i="7"/>
  <c r="F119" i="1" l="1"/>
  <c r="E119" i="1"/>
  <c r="C120" i="1" s="1"/>
  <c r="E132" i="7"/>
  <c r="G119" i="1" l="1"/>
  <c r="H119" i="1" s="1"/>
  <c r="C133" i="7"/>
  <c r="F133" i="7" s="1"/>
  <c r="G132" i="7"/>
  <c r="H132" i="7" s="1"/>
  <c r="F120" i="1" l="1"/>
  <c r="E120" i="1"/>
  <c r="C121" i="1" s="1"/>
  <c r="E133" i="7"/>
  <c r="G120" i="1" l="1"/>
  <c r="H120" i="1" s="1"/>
  <c r="C134" i="7"/>
  <c r="F134" i="7" s="1"/>
  <c r="E134" i="7"/>
  <c r="G133" i="7"/>
  <c r="H133" i="7" s="1"/>
  <c r="F121" i="1" l="1"/>
  <c r="E121" i="1"/>
  <c r="C122" i="1" s="1"/>
  <c r="G134" i="7"/>
  <c r="H134" i="7" s="1"/>
  <c r="C135" i="7"/>
  <c r="F135" i="7" s="1"/>
  <c r="G121" i="1" l="1"/>
  <c r="H121" i="1" s="1"/>
  <c r="E135" i="7"/>
  <c r="F122" i="1" l="1"/>
  <c r="E122" i="1"/>
  <c r="C123" i="1" s="1"/>
  <c r="G135" i="7"/>
  <c r="H135" i="7" s="1"/>
  <c r="C136" i="7"/>
  <c r="F136" i="7" s="1"/>
  <c r="G122" i="1" l="1"/>
  <c r="H122" i="1" s="1"/>
  <c r="E136" i="7"/>
  <c r="F123" i="1" l="1"/>
  <c r="E123" i="1"/>
  <c r="C124" i="1" s="1"/>
  <c r="C137" i="7"/>
  <c r="F137" i="7" s="1"/>
  <c r="G136" i="7"/>
  <c r="H136" i="7" s="1"/>
  <c r="G123" i="1" l="1"/>
  <c r="H123" i="1" s="1"/>
  <c r="F124" i="1"/>
  <c r="E137" i="7"/>
  <c r="E124" i="1" l="1"/>
  <c r="C125" i="1" s="1"/>
  <c r="C138" i="7"/>
  <c r="F138" i="7" s="1"/>
  <c r="G137" i="7"/>
  <c r="H137" i="7" s="1"/>
  <c r="E138" i="7"/>
  <c r="G124" i="1" l="1"/>
  <c r="H124" i="1" s="1"/>
  <c r="C139" i="7"/>
  <c r="F139" i="7" s="1"/>
  <c r="E139" i="7"/>
  <c r="G138" i="7"/>
  <c r="H138" i="7" s="1"/>
  <c r="F125" i="1" l="1"/>
  <c r="E125" i="1"/>
  <c r="C126" i="1" s="1"/>
  <c r="C140" i="7"/>
  <c r="F140" i="7" s="1"/>
  <c r="G139" i="7"/>
  <c r="H139" i="7" s="1"/>
  <c r="G125" i="1" l="1"/>
  <c r="H125" i="1" s="1"/>
  <c r="E140" i="7"/>
  <c r="F126" i="1" l="1"/>
  <c r="E126" i="1"/>
  <c r="C127" i="1" s="1"/>
  <c r="C141" i="7"/>
  <c r="F141" i="7" s="1"/>
  <c r="G140" i="7"/>
  <c r="H140" i="7" s="1"/>
  <c r="G126" i="1" l="1"/>
  <c r="H126" i="1" s="1"/>
  <c r="E141" i="7"/>
  <c r="F127" i="1" l="1"/>
  <c r="E127" i="1"/>
  <c r="C128" i="1" s="1"/>
  <c r="C142" i="7"/>
  <c r="F142" i="7" s="1"/>
  <c r="G141" i="7"/>
  <c r="H141" i="7" s="1"/>
  <c r="G127" i="1" l="1"/>
  <c r="H127" i="1" s="1"/>
  <c r="E142" i="7"/>
  <c r="G142" i="7"/>
  <c r="H142" i="7" s="1"/>
  <c r="C143" i="7"/>
  <c r="F143" i="7" s="1"/>
  <c r="F128" i="1" l="1"/>
  <c r="E128" i="1"/>
  <c r="C129" i="1" s="1"/>
  <c r="E143" i="7"/>
  <c r="G128" i="1" l="1"/>
  <c r="H128" i="1" s="1"/>
  <c r="G143" i="7"/>
  <c r="H143" i="7" s="1"/>
  <c r="C144" i="7"/>
  <c r="F144" i="7" s="1"/>
  <c r="F129" i="1" l="1"/>
  <c r="E129" i="1"/>
  <c r="C130" i="1" s="1"/>
  <c r="E144" i="7"/>
  <c r="G129" i="1" l="1"/>
  <c r="H129" i="1" s="1"/>
  <c r="G144" i="7"/>
  <c r="H144" i="7" s="1"/>
  <c r="C145" i="7"/>
  <c r="F145" i="7" s="1"/>
  <c r="F130" i="1" l="1"/>
  <c r="E130" i="1"/>
  <c r="C131" i="1" s="1"/>
  <c r="E145" i="7"/>
  <c r="G130" i="1" l="1"/>
  <c r="H130" i="1" s="1"/>
  <c r="C146" i="7"/>
  <c r="F146" i="7" s="1"/>
  <c r="G145" i="7"/>
  <c r="H145" i="7" s="1"/>
  <c r="E146" i="7"/>
  <c r="F131" i="1" l="1"/>
  <c r="E131" i="1"/>
  <c r="C132" i="1" s="1"/>
  <c r="C147" i="7"/>
  <c r="F147" i="7" s="1"/>
  <c r="G146" i="7"/>
  <c r="E147" i="7"/>
  <c r="H146" i="7"/>
  <c r="G131" i="1" l="1"/>
  <c r="H131" i="1" s="1"/>
  <c r="G147" i="7"/>
  <c r="C148" i="7"/>
  <c r="F148" i="7" s="1"/>
  <c r="H147" i="7"/>
  <c r="F132" i="1" l="1"/>
  <c r="E132" i="1"/>
  <c r="C133" i="1" s="1"/>
  <c r="E148" i="7"/>
  <c r="G132" i="1" l="1"/>
  <c r="H132" i="1" s="1"/>
  <c r="C149" i="7"/>
  <c r="F149" i="7" s="1"/>
  <c r="G148" i="7"/>
  <c r="H148" i="7" s="1"/>
  <c r="F133" i="1" l="1"/>
  <c r="E133" i="1"/>
  <c r="C134" i="1" s="1"/>
  <c r="E149" i="7"/>
  <c r="G133" i="1" l="1"/>
  <c r="H133" i="1" s="1"/>
  <c r="G149" i="7"/>
  <c r="H149" i="7" s="1"/>
  <c r="C150" i="7"/>
  <c r="F150" i="7" s="1"/>
  <c r="F134" i="1" l="1"/>
  <c r="E134" i="1"/>
  <c r="C135" i="1" s="1"/>
  <c r="E150" i="7"/>
  <c r="F135" i="1" l="1"/>
  <c r="G134" i="1"/>
  <c r="H134" i="1" s="1"/>
  <c r="G150" i="7"/>
  <c r="H150" i="7" s="1"/>
  <c r="C151" i="7"/>
  <c r="F151" i="7" s="1"/>
  <c r="E135" i="1" l="1"/>
  <c r="C136" i="1" s="1"/>
  <c r="E151" i="7"/>
  <c r="F136" i="1" l="1"/>
  <c r="G135" i="1"/>
  <c r="H135" i="1" s="1"/>
  <c r="G151" i="7"/>
  <c r="H151" i="7" s="1"/>
  <c r="C152" i="7"/>
  <c r="F152" i="7" s="1"/>
  <c r="E136" i="1" l="1"/>
  <c r="C137" i="1" s="1"/>
  <c r="E152" i="7"/>
  <c r="G136" i="1" l="1"/>
  <c r="H136" i="1" s="1"/>
  <c r="C153" i="7"/>
  <c r="F153" i="7" s="1"/>
  <c r="G152" i="7"/>
  <c r="H152" i="7" s="1"/>
  <c r="F137" i="1" l="1"/>
  <c r="E137" i="1"/>
  <c r="C138" i="1" s="1"/>
  <c r="E153" i="7"/>
  <c r="C154" i="7"/>
  <c r="F154" i="7" s="1"/>
  <c r="G153" i="7"/>
  <c r="H153" i="7" s="1"/>
  <c r="G137" i="1" l="1"/>
  <c r="H137" i="1" s="1"/>
  <c r="F138" i="1"/>
  <c r="E154" i="7"/>
  <c r="C155" i="7"/>
  <c r="F155" i="7" s="1"/>
  <c r="G154" i="7"/>
  <c r="H154" i="7" s="1"/>
  <c r="E155" i="7"/>
  <c r="E138" i="1" l="1"/>
  <c r="C139" i="1" s="1"/>
  <c r="G155" i="7"/>
  <c r="H155" i="7" s="1"/>
  <c r="C156" i="7"/>
  <c r="F156" i="7" s="1"/>
  <c r="F139" i="1" l="1"/>
  <c r="G138" i="1"/>
  <c r="H138" i="1" s="1"/>
  <c r="E156" i="7"/>
  <c r="E139" i="1" l="1"/>
  <c r="C140" i="1" s="1"/>
  <c r="C157" i="7"/>
  <c r="F157" i="7" s="1"/>
  <c r="G156" i="7"/>
  <c r="H156" i="7" s="1"/>
  <c r="G139" i="1" l="1"/>
  <c r="H139" i="1" s="1"/>
  <c r="E157" i="7"/>
  <c r="F140" i="1" l="1"/>
  <c r="E140" i="1"/>
  <c r="C141" i="1" s="1"/>
  <c r="G157" i="7"/>
  <c r="H157" i="7" s="1"/>
  <c r="C158" i="7"/>
  <c r="F158" i="7" s="1"/>
  <c r="G140" i="1" l="1"/>
  <c r="H140" i="1" s="1"/>
  <c r="E158" i="7"/>
  <c r="F141" i="1" l="1"/>
  <c r="E141" i="1"/>
  <c r="C142" i="1" s="1"/>
  <c r="G158" i="7"/>
  <c r="H158" i="7" s="1"/>
  <c r="C159" i="7"/>
  <c r="F159" i="7" s="1"/>
  <c r="G141" i="1" l="1"/>
  <c r="H141" i="1" s="1"/>
  <c r="F142" i="1"/>
  <c r="E159" i="7"/>
  <c r="E142" i="1" l="1"/>
  <c r="C143" i="1" s="1"/>
  <c r="G159" i="7"/>
  <c r="H159" i="7" s="1"/>
  <c r="C160" i="7"/>
  <c r="F160" i="7" s="1"/>
  <c r="G142" i="1" l="1"/>
  <c r="H142" i="1" s="1"/>
  <c r="F143" i="1"/>
  <c r="E160" i="7"/>
  <c r="E143" i="1" l="1"/>
  <c r="C144" i="1" s="1"/>
  <c r="G160" i="7"/>
  <c r="H160" i="7" s="1"/>
  <c r="C161" i="7"/>
  <c r="F161" i="7" s="1"/>
  <c r="G143" i="1" l="1"/>
  <c r="H143" i="1" s="1"/>
  <c r="F144" i="1"/>
  <c r="E161" i="7"/>
  <c r="E144" i="1" l="1"/>
  <c r="C145" i="1" s="1"/>
  <c r="C162" i="7"/>
  <c r="F162" i="7" s="1"/>
  <c r="G161" i="7"/>
  <c r="H161" i="7" s="1"/>
  <c r="E162" i="7"/>
  <c r="G144" i="1" l="1"/>
  <c r="H144" i="1" s="1"/>
  <c r="C163" i="7"/>
  <c r="F163" i="7" s="1"/>
  <c r="G162" i="7"/>
  <c r="H162" i="7"/>
  <c r="F145" i="1" l="1"/>
  <c r="E145" i="1"/>
  <c r="C146" i="1" s="1"/>
  <c r="E163" i="7"/>
  <c r="C164" i="7"/>
  <c r="F164" i="7" s="1"/>
  <c r="G163" i="7"/>
  <c r="H163" i="7" s="1"/>
  <c r="F146" i="1" l="1"/>
  <c r="G145" i="1"/>
  <c r="H145" i="1" s="1"/>
  <c r="E164" i="7"/>
  <c r="E146" i="1" l="1"/>
  <c r="C147" i="1" s="1"/>
  <c r="C165" i="7"/>
  <c r="F165" i="7" s="1"/>
  <c r="G164" i="7"/>
  <c r="H164" i="7" s="1"/>
  <c r="F147" i="1" l="1"/>
  <c r="G146" i="1"/>
  <c r="H146" i="1" s="1"/>
  <c r="E165" i="7"/>
  <c r="E147" i="1" l="1"/>
  <c r="C148" i="1" s="1"/>
  <c r="G165" i="7"/>
  <c r="H165" i="7" s="1"/>
  <c r="C166" i="7"/>
  <c r="F166" i="7" s="1"/>
  <c r="F148" i="1" l="1"/>
  <c r="G147" i="1"/>
  <c r="H147" i="1" s="1"/>
  <c r="E148" i="1"/>
  <c r="C149" i="1" s="1"/>
  <c r="E166" i="7"/>
  <c r="G148" i="1" l="1"/>
  <c r="H148" i="1" s="1"/>
  <c r="F149" i="1"/>
  <c r="G166" i="7"/>
  <c r="H166" i="7" s="1"/>
  <c r="C167" i="7"/>
  <c r="F167" i="7" s="1"/>
  <c r="E149" i="1" l="1"/>
  <c r="C150" i="1" s="1"/>
  <c r="E167" i="7"/>
  <c r="F150" i="1" l="1"/>
  <c r="G149" i="1"/>
  <c r="H149" i="1" s="1"/>
  <c r="E150" i="1"/>
  <c r="C151" i="1" s="1"/>
  <c r="G167" i="7"/>
  <c r="H167" i="7" s="1"/>
  <c r="C168" i="7"/>
  <c r="F168" i="7" s="1"/>
  <c r="G150" i="1" l="1"/>
  <c r="H150" i="1" s="1"/>
  <c r="E168" i="7"/>
  <c r="F151" i="1" l="1"/>
  <c r="E151" i="1"/>
  <c r="C152" i="1" s="1"/>
  <c r="G168" i="7"/>
  <c r="H168" i="7" s="1"/>
  <c r="C169" i="7"/>
  <c r="F169" i="7" s="1"/>
  <c r="G151" i="1" l="1"/>
  <c r="H151" i="1" s="1"/>
  <c r="E169" i="7"/>
  <c r="F152" i="1" l="1"/>
  <c r="E152" i="1"/>
  <c r="C153" i="1" s="1"/>
  <c r="C170" i="7"/>
  <c r="F170" i="7" s="1"/>
  <c r="G169" i="7"/>
  <c r="H169" i="7" s="1"/>
  <c r="G152" i="1" l="1"/>
  <c r="H152" i="1" s="1"/>
  <c r="E170" i="7"/>
  <c r="C171" i="7"/>
  <c r="F171" i="7" s="1"/>
  <c r="G170" i="7"/>
  <c r="H170" i="7" s="1"/>
  <c r="F153" i="1" l="1"/>
  <c r="E153" i="1"/>
  <c r="C154" i="1" s="1"/>
  <c r="E171" i="7"/>
  <c r="C172" i="7"/>
  <c r="F172" i="7" s="1"/>
  <c r="G171" i="7"/>
  <c r="H171" i="7" s="1"/>
  <c r="G153" i="1" l="1"/>
  <c r="H153" i="1" s="1"/>
  <c r="E172" i="7"/>
  <c r="F154" i="1" l="1"/>
  <c r="E154" i="1"/>
  <c r="C155" i="1" s="1"/>
  <c r="C173" i="7"/>
  <c r="F173" i="7" s="1"/>
  <c r="G172" i="7"/>
  <c r="H172" i="7" s="1"/>
  <c r="F155" i="1" l="1"/>
  <c r="G154" i="1"/>
  <c r="H154" i="1" s="1"/>
  <c r="E173" i="7"/>
  <c r="E155" i="1" l="1"/>
  <c r="C156" i="1" s="1"/>
  <c r="C174" i="7"/>
  <c r="F174" i="7" s="1"/>
  <c r="G173" i="7"/>
  <c r="H173" i="7" s="1"/>
  <c r="E174" i="7"/>
  <c r="G155" i="1" l="1"/>
  <c r="H155" i="1" s="1"/>
  <c r="F156" i="1"/>
  <c r="G174" i="7"/>
  <c r="H174" i="7" s="1"/>
  <c r="C175" i="7"/>
  <c r="F175" i="7" s="1"/>
  <c r="E156" i="1" l="1"/>
  <c r="C157" i="1" s="1"/>
  <c r="E175" i="7"/>
  <c r="G156" i="1" l="1"/>
  <c r="H156" i="1" s="1"/>
  <c r="F157" i="1"/>
  <c r="E157" i="1"/>
  <c r="C158" i="1" s="1"/>
  <c r="G175" i="7"/>
  <c r="H175" i="7" s="1"/>
  <c r="C176" i="7"/>
  <c r="F176" i="7" s="1"/>
  <c r="G157" i="1" l="1"/>
  <c r="H157" i="1" s="1"/>
  <c r="E176" i="7"/>
  <c r="E158" i="1" l="1"/>
  <c r="C159" i="1" s="1"/>
  <c r="F158" i="1"/>
  <c r="C177" i="7"/>
  <c r="F177" i="7" s="1"/>
  <c r="G176" i="7"/>
  <c r="H176" i="7" s="1"/>
  <c r="E177" i="7"/>
  <c r="G158" i="1" l="1"/>
  <c r="H158" i="1" s="1"/>
  <c r="C178" i="7"/>
  <c r="F178" i="7" s="1"/>
  <c r="G177" i="7"/>
  <c r="H177" i="7" s="1"/>
  <c r="E178" i="7"/>
  <c r="F159" i="1" l="1"/>
  <c r="E159" i="1"/>
  <c r="C160" i="1" s="1"/>
  <c r="C179" i="7"/>
  <c r="F179" i="7" s="1"/>
  <c r="G178" i="7"/>
  <c r="H178" i="7" s="1"/>
  <c r="E179" i="7"/>
  <c r="G159" i="1" l="1"/>
  <c r="H159" i="1" s="1"/>
  <c r="C180" i="7"/>
  <c r="F180" i="7" s="1"/>
  <c r="G179" i="7"/>
  <c r="H179" i="7" s="1"/>
  <c r="F160" i="1" l="1"/>
  <c r="E160" i="1"/>
  <c r="C161" i="1" s="1"/>
  <c r="E180" i="7"/>
  <c r="G160" i="1" l="1"/>
  <c r="H160" i="1" s="1"/>
  <c r="C181" i="7"/>
  <c r="F181" i="7" s="1"/>
  <c r="G180" i="7"/>
  <c r="H180" i="7" s="1"/>
  <c r="F161" i="1" l="1"/>
  <c r="E161" i="1"/>
  <c r="C162" i="1" s="1"/>
  <c r="E181" i="7"/>
  <c r="G161" i="1" l="1"/>
  <c r="H161" i="1" s="1"/>
  <c r="C182" i="7"/>
  <c r="F182" i="7" s="1"/>
  <c r="G181" i="7"/>
  <c r="H181" i="7" s="1"/>
  <c r="F162" i="1" l="1"/>
  <c r="E162" i="1"/>
  <c r="C163" i="1" s="1"/>
  <c r="E182" i="7"/>
  <c r="G162" i="1" l="1"/>
  <c r="H162" i="1" s="1"/>
  <c r="G182" i="7"/>
  <c r="H182" i="7" s="1"/>
  <c r="C183" i="7"/>
  <c r="F183" i="7" s="1"/>
  <c r="F163" i="1" l="1"/>
  <c r="E163" i="1"/>
  <c r="C164" i="1" s="1"/>
  <c r="E183" i="7"/>
  <c r="G163" i="1" l="1"/>
  <c r="H163" i="1" s="1"/>
  <c r="G183" i="7"/>
  <c r="H183" i="7" s="1"/>
  <c r="C184" i="7"/>
  <c r="F184" i="7" s="1"/>
  <c r="F164" i="1" l="1"/>
  <c r="E164" i="1"/>
  <c r="C165" i="1" s="1"/>
  <c r="E184" i="7"/>
  <c r="G164" i="1" l="1"/>
  <c r="H164" i="1" s="1"/>
  <c r="C185" i="7"/>
  <c r="F185" i="7" s="1"/>
  <c r="G184" i="7"/>
  <c r="H184" i="7" s="1"/>
  <c r="F165" i="1" l="1"/>
  <c r="E165" i="1"/>
  <c r="C166" i="1" s="1"/>
  <c r="E185" i="7"/>
  <c r="F166" i="1" l="1"/>
  <c r="G165" i="1"/>
  <c r="H165" i="1" s="1"/>
  <c r="C186" i="7"/>
  <c r="F186" i="7" s="1"/>
  <c r="G185" i="7"/>
  <c r="H185" i="7" s="1"/>
  <c r="E186" i="7"/>
  <c r="E166" i="1" l="1"/>
  <c r="C167" i="1" s="1"/>
  <c r="C187" i="7"/>
  <c r="F187" i="7" s="1"/>
  <c r="G186" i="7"/>
  <c r="E187" i="7"/>
  <c r="H186" i="7"/>
  <c r="G166" i="1" l="1"/>
  <c r="H166" i="1" s="1"/>
  <c r="F167" i="1"/>
  <c r="G187" i="7"/>
  <c r="C188" i="7"/>
  <c r="F188" i="7" s="1"/>
  <c r="H187" i="7"/>
  <c r="E167" i="1" l="1"/>
  <c r="C168" i="1" s="1"/>
  <c r="E188" i="7"/>
  <c r="F168" i="1" l="1"/>
  <c r="G167" i="1"/>
  <c r="H167" i="1" s="1"/>
  <c r="E168" i="1"/>
  <c r="C169" i="1" s="1"/>
  <c r="C189" i="7"/>
  <c r="F189" i="7" s="1"/>
  <c r="G188" i="7"/>
  <c r="H188" i="7" s="1"/>
  <c r="G168" i="1" l="1"/>
  <c r="H168" i="1" s="1"/>
  <c r="F169" i="1"/>
  <c r="E189" i="7"/>
  <c r="E169" i="1" l="1"/>
  <c r="C170" i="1" s="1"/>
  <c r="G189" i="7"/>
  <c r="H189" i="7" s="1"/>
  <c r="C190" i="7"/>
  <c r="F190" i="7" s="1"/>
  <c r="G169" i="1" l="1"/>
  <c r="H169" i="1" s="1"/>
  <c r="F170" i="1"/>
  <c r="E190" i="7"/>
  <c r="E170" i="1" l="1"/>
  <c r="C171" i="1" s="1"/>
  <c r="G190" i="7"/>
  <c r="H190" i="7" s="1"/>
  <c r="C191" i="7"/>
  <c r="F191" i="7" s="1"/>
  <c r="G170" i="1" l="1"/>
  <c r="H170" i="1" s="1"/>
  <c r="F171" i="1"/>
  <c r="E191" i="7"/>
  <c r="E171" i="1" l="1"/>
  <c r="C172" i="1" s="1"/>
  <c r="G191" i="7"/>
  <c r="H191" i="7" s="1"/>
  <c r="C192" i="7"/>
  <c r="F192" i="7" s="1"/>
  <c r="G171" i="1" l="1"/>
  <c r="H171" i="1" s="1"/>
  <c r="F172" i="1"/>
  <c r="E172" i="1"/>
  <c r="C173" i="1" s="1"/>
  <c r="E192" i="7"/>
  <c r="G172" i="1" l="1"/>
  <c r="H172" i="1" s="1"/>
  <c r="C193" i="7"/>
  <c r="F193" i="7" s="1"/>
  <c r="G192" i="7"/>
  <c r="H192" i="7" s="1"/>
  <c r="F173" i="1" l="1"/>
  <c r="E173" i="1"/>
  <c r="C174" i="1" s="1"/>
  <c r="E193" i="7"/>
  <c r="G173" i="1" l="1"/>
  <c r="H173" i="1" s="1"/>
  <c r="C194" i="7"/>
  <c r="F194" i="7" s="1"/>
  <c r="G193" i="7"/>
  <c r="H193" i="7" s="1"/>
  <c r="E194" i="7"/>
  <c r="F174" i="1" l="1"/>
  <c r="E174" i="1"/>
  <c r="C175" i="1" s="1"/>
  <c r="C195" i="7"/>
  <c r="F195" i="7" s="1"/>
  <c r="G194" i="7"/>
  <c r="H194" i="7" s="1"/>
  <c r="G174" i="1" l="1"/>
  <c r="H174" i="1" s="1"/>
  <c r="E195" i="7"/>
  <c r="C196" i="7" s="1"/>
  <c r="F196" i="7" s="1"/>
  <c r="F175" i="1" l="1"/>
  <c r="E175" i="1"/>
  <c r="C176" i="1" s="1"/>
  <c r="G195" i="7"/>
  <c r="H195" i="7" s="1"/>
  <c r="E196" i="7"/>
  <c r="G175" i="1" l="1"/>
  <c r="H175" i="1" s="1"/>
  <c r="C197" i="7"/>
  <c r="F197" i="7" s="1"/>
  <c r="G196" i="7"/>
  <c r="H196" i="7" s="1"/>
  <c r="F176" i="1" l="1"/>
  <c r="E176" i="1"/>
  <c r="C177" i="1" s="1"/>
  <c r="E197" i="7"/>
  <c r="G176" i="1" l="1"/>
  <c r="H176" i="1" s="1"/>
  <c r="C198" i="7"/>
  <c r="F198" i="7" s="1"/>
  <c r="G197" i="7"/>
  <c r="H197" i="7" s="1"/>
  <c r="F177" i="1" l="1"/>
  <c r="E177" i="1"/>
  <c r="C178" i="1" s="1"/>
  <c r="E198" i="7"/>
  <c r="G198" i="7"/>
  <c r="C199" i="7"/>
  <c r="F199" i="7" s="1"/>
  <c r="H198" i="7"/>
  <c r="G177" i="1" l="1"/>
  <c r="H177" i="1" s="1"/>
  <c r="E199" i="7"/>
  <c r="F178" i="1" l="1"/>
  <c r="E178" i="1"/>
  <c r="C179" i="1" s="1"/>
  <c r="G199" i="7"/>
  <c r="H199" i="7" s="1"/>
  <c r="C200" i="7"/>
  <c r="F200" i="7" s="1"/>
  <c r="G178" i="1" l="1"/>
  <c r="H178" i="1" s="1"/>
  <c r="E200" i="7"/>
  <c r="F179" i="1" l="1"/>
  <c r="E179" i="1"/>
  <c r="C180" i="1" s="1"/>
  <c r="G200" i="7"/>
  <c r="H200" i="7" s="1"/>
  <c r="C201" i="7"/>
  <c r="F201" i="7" s="1"/>
  <c r="G179" i="1" l="1"/>
  <c r="H179" i="1" s="1"/>
  <c r="E201" i="7"/>
  <c r="F180" i="1" l="1"/>
  <c r="E180" i="1"/>
  <c r="C181" i="1" s="1"/>
  <c r="C202" i="7"/>
  <c r="F202" i="7" s="1"/>
  <c r="G201" i="7"/>
  <c r="H201" i="7" s="1"/>
  <c r="E202" i="7"/>
  <c r="G180" i="1" l="1"/>
  <c r="H180" i="1" s="1"/>
  <c r="C203" i="7"/>
  <c r="F203" i="7" s="1"/>
  <c r="E203" i="7"/>
  <c r="G202" i="7"/>
  <c r="H202" i="7" s="1"/>
  <c r="F181" i="1" l="1"/>
  <c r="E181" i="1"/>
  <c r="C182" i="1" s="1"/>
  <c r="C204" i="7"/>
  <c r="F204" i="7" s="1"/>
  <c r="G203" i="7"/>
  <c r="H203" i="7" s="1"/>
  <c r="G181" i="1" l="1"/>
  <c r="H181" i="1" s="1"/>
  <c r="E204" i="7"/>
  <c r="F182" i="1" l="1"/>
  <c r="E182" i="1"/>
  <c r="C183" i="1" s="1"/>
  <c r="C205" i="7"/>
  <c r="F205" i="7" s="1"/>
  <c r="G204" i="7"/>
  <c r="H204" i="7" s="1"/>
  <c r="G182" i="1" l="1"/>
  <c r="H182" i="1" s="1"/>
  <c r="F183" i="1"/>
  <c r="E205" i="7"/>
  <c r="E183" i="1" l="1"/>
  <c r="C184" i="1" s="1"/>
  <c r="C206" i="7"/>
  <c r="F206" i="7" s="1"/>
  <c r="E206" i="7"/>
  <c r="G205" i="7"/>
  <c r="H205" i="7" s="1"/>
  <c r="G183" i="1" l="1"/>
  <c r="H183" i="1" s="1"/>
  <c r="G206" i="7"/>
  <c r="H206" i="7" s="1"/>
  <c r="C207" i="7"/>
  <c r="F207" i="7" s="1"/>
  <c r="F184" i="1" l="1"/>
  <c r="E184" i="1"/>
  <c r="C185" i="1" s="1"/>
  <c r="E207" i="7"/>
  <c r="G184" i="1" l="1"/>
  <c r="H184" i="1" s="1"/>
  <c r="F185" i="1"/>
  <c r="G207" i="7"/>
  <c r="H207" i="7" s="1"/>
  <c r="C208" i="7"/>
  <c r="F208" i="7" s="1"/>
  <c r="E208" i="7"/>
  <c r="E185" i="1" l="1"/>
  <c r="C186" i="1" s="1"/>
  <c r="G208" i="7"/>
  <c r="H208" i="7" s="1"/>
  <c r="C209" i="7"/>
  <c r="F209" i="7" s="1"/>
  <c r="G185" i="1" l="1"/>
  <c r="H185" i="1" s="1"/>
  <c r="E209" i="7"/>
  <c r="F186" i="1" l="1"/>
  <c r="E186" i="1"/>
  <c r="C187" i="1" s="1"/>
  <c r="C210" i="7"/>
  <c r="F210" i="7" s="1"/>
  <c r="G209" i="7"/>
  <c r="H209" i="7" s="1"/>
  <c r="E210" i="7"/>
  <c r="G186" i="1" l="1"/>
  <c r="H186" i="1" s="1"/>
  <c r="C211" i="7"/>
  <c r="F211" i="7" s="1"/>
  <c r="E211" i="7"/>
  <c r="G210" i="7"/>
  <c r="H210" i="7"/>
  <c r="F187" i="1" l="1"/>
  <c r="E187" i="1"/>
  <c r="C188" i="1" s="1"/>
  <c r="G211" i="7"/>
  <c r="H211" i="7" s="1"/>
  <c r="C212" i="7"/>
  <c r="F212" i="7" s="1"/>
  <c r="F188" i="1" l="1"/>
  <c r="G187" i="1"/>
  <c r="H187" i="1" s="1"/>
  <c r="E212" i="7"/>
  <c r="E188" i="1" l="1"/>
  <c r="C189" i="1" s="1"/>
  <c r="C213" i="7"/>
  <c r="F213" i="7" s="1"/>
  <c r="G212" i="7"/>
  <c r="H212" i="7" s="1"/>
  <c r="G188" i="1" l="1"/>
  <c r="H188" i="1" s="1"/>
  <c r="E213" i="7"/>
  <c r="F189" i="1" l="1"/>
  <c r="E189" i="1"/>
  <c r="C190" i="1" s="1"/>
  <c r="G213" i="7"/>
  <c r="H213" i="7" s="1"/>
  <c r="C214" i="7"/>
  <c r="F214" i="7" s="1"/>
  <c r="F190" i="1" l="1"/>
  <c r="G189" i="1"/>
  <c r="H189" i="1" s="1"/>
  <c r="E214" i="7"/>
  <c r="G214" i="7"/>
  <c r="C215" i="7"/>
  <c r="F215" i="7" s="1"/>
  <c r="H214" i="7"/>
  <c r="E190" i="1" l="1"/>
  <c r="C191" i="1" s="1"/>
  <c r="E215" i="7"/>
  <c r="G190" i="1" l="1"/>
  <c r="H190" i="1" s="1"/>
  <c r="F191" i="1"/>
  <c r="E191" i="1"/>
  <c r="C192" i="1" s="1"/>
  <c r="G215" i="7"/>
  <c r="H215" i="7" s="1"/>
  <c r="C216" i="7"/>
  <c r="F216" i="7" s="1"/>
  <c r="G191" i="1" l="1"/>
  <c r="H191" i="1" s="1"/>
  <c r="E216" i="7"/>
  <c r="F192" i="1" l="1"/>
  <c r="E192" i="1"/>
  <c r="C193" i="1" s="1"/>
  <c r="C217" i="7"/>
  <c r="F217" i="7" s="1"/>
  <c r="G216" i="7"/>
  <c r="H216" i="7" s="1"/>
  <c r="E217" i="7"/>
  <c r="G192" i="1" l="1"/>
  <c r="H192" i="1" s="1"/>
  <c r="C218" i="7"/>
  <c r="F218" i="7" s="1"/>
  <c r="G217" i="7"/>
  <c r="H217" i="7" s="1"/>
  <c r="E218" i="7"/>
  <c r="F193" i="1" l="1"/>
  <c r="E193" i="1"/>
  <c r="C194" i="1" s="1"/>
  <c r="C219" i="7"/>
  <c r="F219" i="7" s="1"/>
  <c r="G218" i="7"/>
  <c r="H218" i="7" s="1"/>
  <c r="E219" i="7"/>
  <c r="G193" i="1" l="1"/>
  <c r="H193" i="1" s="1"/>
  <c r="G219" i="7"/>
  <c r="H219" i="7" s="1"/>
  <c r="C220" i="7"/>
  <c r="F220" i="7" s="1"/>
  <c r="F194" i="1" l="1"/>
  <c r="E194" i="1"/>
  <c r="C195" i="1" s="1"/>
  <c r="E220" i="7"/>
  <c r="G194" i="1" l="1"/>
  <c r="H194" i="1" s="1"/>
  <c r="C221" i="7"/>
  <c r="F221" i="7" s="1"/>
  <c r="G220" i="7"/>
  <c r="H220" i="7" s="1"/>
  <c r="F195" i="1" l="1"/>
  <c r="E195" i="1"/>
  <c r="C196" i="1" s="1"/>
  <c r="E221" i="7"/>
  <c r="G195" i="1" l="1"/>
  <c r="H195" i="1" s="1"/>
  <c r="C222" i="7"/>
  <c r="F222" i="7" s="1"/>
  <c r="G221" i="7"/>
  <c r="H221" i="7" s="1"/>
  <c r="F196" i="1" l="1"/>
  <c r="E196" i="1"/>
  <c r="C197" i="1" s="1"/>
  <c r="E222" i="7"/>
  <c r="G196" i="1" l="1"/>
  <c r="H196" i="1" s="1"/>
  <c r="G222" i="7"/>
  <c r="H222" i="7" s="1"/>
  <c r="C223" i="7"/>
  <c r="F223" i="7" s="1"/>
  <c r="F197" i="1" l="1"/>
  <c r="E197" i="1"/>
  <c r="C198" i="1" s="1"/>
  <c r="E223" i="7"/>
  <c r="G197" i="1" l="1"/>
  <c r="H197" i="1" s="1"/>
  <c r="G223" i="7"/>
  <c r="H223" i="7" s="1"/>
  <c r="C224" i="7"/>
  <c r="F224" i="7" s="1"/>
  <c r="F198" i="1" l="1"/>
  <c r="E198" i="1"/>
  <c r="C199" i="1" s="1"/>
  <c r="E224" i="7"/>
  <c r="G198" i="1" l="1"/>
  <c r="H198" i="1" s="1"/>
  <c r="G224" i="7"/>
  <c r="H224" i="7" s="1"/>
  <c r="C225" i="7"/>
  <c r="F225" i="7" s="1"/>
  <c r="F199" i="1" l="1"/>
  <c r="E199" i="1"/>
  <c r="C200" i="1" s="1"/>
  <c r="E225" i="7"/>
  <c r="G199" i="1" l="1"/>
  <c r="H199" i="1" s="1"/>
  <c r="F200" i="1"/>
  <c r="C226" i="7"/>
  <c r="F226" i="7" s="1"/>
  <c r="G225" i="7"/>
  <c r="H225" i="7" s="1"/>
  <c r="E226" i="7"/>
  <c r="E200" i="1" l="1"/>
  <c r="C201" i="1" s="1"/>
  <c r="C227" i="7"/>
  <c r="F227" i="7" s="1"/>
  <c r="E227" i="7"/>
  <c r="G226" i="7"/>
  <c r="H226" i="7" s="1"/>
  <c r="G200" i="1" l="1"/>
  <c r="H200" i="1" s="1"/>
  <c r="F201" i="1"/>
  <c r="C228" i="7"/>
  <c r="F228" i="7" s="1"/>
  <c r="G227" i="7"/>
  <c r="H227" i="7" s="1"/>
  <c r="E201" i="1" l="1"/>
  <c r="C202" i="1" s="1"/>
  <c r="E228" i="7"/>
  <c r="G201" i="1" l="1"/>
  <c r="H201" i="1" s="1"/>
  <c r="C229" i="7"/>
  <c r="F229" i="7" s="1"/>
  <c r="G228" i="7"/>
  <c r="H228" i="7" s="1"/>
  <c r="F202" i="1" l="1"/>
  <c r="E202" i="1"/>
  <c r="C203" i="1" s="1"/>
  <c r="E229" i="7"/>
  <c r="G202" i="1" l="1"/>
  <c r="H202" i="1" s="1"/>
  <c r="G229" i="7"/>
  <c r="H229" i="7" s="1"/>
  <c r="C230" i="7"/>
  <c r="F230" i="7" s="1"/>
  <c r="F203" i="1" l="1"/>
  <c r="E203" i="1"/>
  <c r="C204" i="1" s="1"/>
  <c r="E230" i="7"/>
  <c r="G203" i="1" l="1"/>
  <c r="H203" i="1" s="1"/>
  <c r="G230" i="7"/>
  <c r="H230" i="7" s="1"/>
  <c r="C231" i="7"/>
  <c r="F231" i="7" s="1"/>
  <c r="F204" i="1" l="1"/>
  <c r="E204" i="1"/>
  <c r="C205" i="1" s="1"/>
  <c r="E231" i="7"/>
  <c r="G204" i="1" l="1"/>
  <c r="H204" i="1" s="1"/>
  <c r="C232" i="7"/>
  <c r="F232" i="7" s="1"/>
  <c r="G231" i="7"/>
  <c r="H231" i="7" s="1"/>
  <c r="F205" i="1" l="1"/>
  <c r="E205" i="1"/>
  <c r="C206" i="1" s="1"/>
  <c r="E232" i="7"/>
  <c r="G232" i="7"/>
  <c r="H232" i="7" s="1"/>
  <c r="C233" i="7"/>
  <c r="F233" i="7" s="1"/>
  <c r="G205" i="1" l="1"/>
  <c r="H205" i="1" s="1"/>
  <c r="E233" i="7"/>
  <c r="F206" i="1" l="1"/>
  <c r="E206" i="1"/>
  <c r="C207" i="1" s="1"/>
  <c r="C234" i="7"/>
  <c r="F234" i="7" s="1"/>
  <c r="G233" i="7"/>
  <c r="H233" i="7" s="1"/>
  <c r="G206" i="1" l="1"/>
  <c r="H206" i="1" s="1"/>
  <c r="E234" i="7"/>
  <c r="C235" i="7"/>
  <c r="F235" i="7" s="1"/>
  <c r="G234" i="7"/>
  <c r="H234" i="7" s="1"/>
  <c r="F207" i="1" l="1"/>
  <c r="E207" i="1"/>
  <c r="C208" i="1" s="1"/>
  <c r="E235" i="7"/>
  <c r="C236" i="7"/>
  <c r="F236" i="7" s="1"/>
  <c r="G235" i="7"/>
  <c r="H235" i="7" s="1"/>
  <c r="G207" i="1" l="1"/>
  <c r="H207" i="1" s="1"/>
  <c r="E236" i="7"/>
  <c r="F208" i="1" l="1"/>
  <c r="E208" i="1"/>
  <c r="C209" i="1" s="1"/>
  <c r="G236" i="7"/>
  <c r="H236" i="7" s="1"/>
  <c r="C237" i="7"/>
  <c r="F237" i="7" s="1"/>
  <c r="G208" i="1" l="1"/>
  <c r="H208" i="1" s="1"/>
  <c r="E237" i="7"/>
  <c r="F209" i="1" l="1"/>
  <c r="E209" i="1"/>
  <c r="C210" i="1" s="1"/>
  <c r="G237" i="7"/>
  <c r="H237" i="7" s="1"/>
  <c r="C238" i="7"/>
  <c r="F238" i="7" s="1"/>
  <c r="G209" i="1" l="1"/>
  <c r="H209" i="1" s="1"/>
  <c r="E238" i="7"/>
  <c r="F210" i="1" l="1"/>
  <c r="E210" i="1"/>
  <c r="C211" i="1" s="1"/>
  <c r="G238" i="7"/>
  <c r="H238" i="7" s="1"/>
  <c r="C239" i="7"/>
  <c r="F239" i="7" s="1"/>
  <c r="F211" i="1" l="1"/>
  <c r="G210" i="1"/>
  <c r="H210" i="1" s="1"/>
  <c r="E239" i="7"/>
  <c r="E211" i="1" l="1"/>
  <c r="C212" i="1" s="1"/>
  <c r="C240" i="7"/>
  <c r="F240" i="7" s="1"/>
  <c r="G239" i="7"/>
  <c r="H239" i="7" s="1"/>
  <c r="E240" i="7"/>
  <c r="G211" i="1" l="1"/>
  <c r="H211" i="1" s="1"/>
  <c r="F212" i="1"/>
  <c r="C241" i="7"/>
  <c r="F241" i="7" s="1"/>
  <c r="G240" i="7"/>
  <c r="H240" i="7" s="1"/>
  <c r="E241" i="7"/>
  <c r="E212" i="1" l="1"/>
  <c r="C213" i="1" s="1"/>
  <c r="C242" i="7"/>
  <c r="F242" i="7" s="1"/>
  <c r="G241" i="7"/>
  <c r="H241" i="7" s="1"/>
  <c r="E242" i="7"/>
  <c r="F213" i="1" l="1"/>
  <c r="G212" i="1"/>
  <c r="H212" i="1" s="1"/>
  <c r="E213" i="1"/>
  <c r="C214" i="1" s="1"/>
  <c r="C243" i="7"/>
  <c r="F243" i="7" s="1"/>
  <c r="G242" i="7"/>
  <c r="H242" i="7" s="1"/>
  <c r="F214" i="1" l="1"/>
  <c r="E214" i="1"/>
  <c r="C215" i="1" s="1"/>
  <c r="G213" i="1"/>
  <c r="H213" i="1" s="1"/>
  <c r="E243" i="7"/>
  <c r="G214" i="1" l="1"/>
  <c r="H214" i="1" s="1"/>
  <c r="F215" i="1"/>
  <c r="C244" i="7"/>
  <c r="F244" i="7" s="1"/>
  <c r="G243" i="7"/>
  <c r="H243" i="7" s="1"/>
  <c r="E215" i="1" l="1"/>
  <c r="C216" i="1" s="1"/>
  <c r="E244" i="7"/>
  <c r="G215" i="1" l="1"/>
  <c r="H215" i="1" s="1"/>
  <c r="F216" i="1"/>
  <c r="C245" i="7"/>
  <c r="F245" i="7" s="1"/>
  <c r="G244" i="7"/>
  <c r="H244" i="7" s="1"/>
  <c r="E216" i="1" l="1"/>
  <c r="C217" i="1" s="1"/>
  <c r="E245" i="7"/>
  <c r="G216" i="1" l="1"/>
  <c r="H216" i="1" s="1"/>
  <c r="F217" i="1"/>
  <c r="G245" i="7"/>
  <c r="H245" i="7" s="1"/>
  <c r="C246" i="7"/>
  <c r="F246" i="7" s="1"/>
  <c r="E217" i="1" l="1"/>
  <c r="C218" i="1" s="1"/>
  <c r="E246" i="7"/>
  <c r="F218" i="1" l="1"/>
  <c r="G217" i="1"/>
  <c r="H217" i="1" s="1"/>
  <c r="E218" i="1"/>
  <c r="C219" i="1" s="1"/>
  <c r="G246" i="7"/>
  <c r="H246" i="7" s="1"/>
  <c r="C247" i="7"/>
  <c r="F247" i="7" s="1"/>
  <c r="G218" i="1" l="1"/>
  <c r="H218" i="1" s="1"/>
  <c r="F219" i="1"/>
  <c r="E247" i="7"/>
  <c r="E219" i="1" l="1"/>
  <c r="C220" i="1" s="1"/>
  <c r="C248" i="7"/>
  <c r="F248" i="7" s="1"/>
  <c r="G247" i="7"/>
  <c r="H247" i="7" s="1"/>
  <c r="G219" i="1" l="1"/>
  <c r="H219" i="1" s="1"/>
  <c r="F220" i="1"/>
  <c r="E248" i="7"/>
  <c r="E220" i="1" l="1"/>
  <c r="C221" i="1" s="1"/>
  <c r="C249" i="7"/>
  <c r="F249" i="7" s="1"/>
  <c r="G248" i="7"/>
  <c r="H248" i="7" s="1"/>
  <c r="E249" i="7"/>
  <c r="G220" i="1" l="1"/>
  <c r="H220" i="1" s="1"/>
  <c r="F221" i="1"/>
  <c r="C250" i="7"/>
  <c r="F250" i="7" s="1"/>
  <c r="G249" i="7"/>
  <c r="H249" i="7"/>
  <c r="E221" i="1" l="1"/>
  <c r="C222" i="1" s="1"/>
  <c r="E250" i="7"/>
  <c r="C251" i="7"/>
  <c r="F251" i="7" s="1"/>
  <c r="G250" i="7"/>
  <c r="H250" i="7" s="1"/>
  <c r="G221" i="1" l="1"/>
  <c r="H221" i="1" s="1"/>
  <c r="F222" i="1"/>
  <c r="E251" i="7"/>
  <c r="E222" i="1" l="1"/>
  <c r="C223" i="1" s="1"/>
  <c r="C252" i="7"/>
  <c r="F252" i="7" s="1"/>
  <c r="G251" i="7"/>
  <c r="H251" i="7" s="1"/>
  <c r="G222" i="1" l="1"/>
  <c r="H222" i="1" s="1"/>
  <c r="F223" i="1"/>
  <c r="E252" i="7"/>
  <c r="E223" i="1" l="1"/>
  <c r="C224" i="1" s="1"/>
  <c r="G252" i="7"/>
  <c r="H252" i="7" s="1"/>
  <c r="C253" i="7"/>
  <c r="F253" i="7" s="1"/>
  <c r="G223" i="1" l="1"/>
  <c r="H223" i="1" s="1"/>
  <c r="F224" i="1"/>
  <c r="E253" i="7"/>
  <c r="E224" i="1" l="1"/>
  <c r="C225" i="1" s="1"/>
  <c r="G253" i="7"/>
  <c r="H253" i="7" s="1"/>
  <c r="C254" i="7"/>
  <c r="F254" i="7" s="1"/>
  <c r="G224" i="1" l="1"/>
  <c r="H224" i="1" s="1"/>
  <c r="F225" i="1"/>
  <c r="E254" i="7"/>
  <c r="E225" i="1" l="1"/>
  <c r="C226" i="1" s="1"/>
  <c r="G254" i="7"/>
  <c r="H254" i="7" s="1"/>
  <c r="C255" i="7"/>
  <c r="F255" i="7" s="1"/>
  <c r="G225" i="1" l="1"/>
  <c r="H225" i="1" s="1"/>
  <c r="F226" i="1"/>
  <c r="E226" i="1"/>
  <c r="C227" i="1" s="1"/>
  <c r="E255" i="7"/>
  <c r="G226" i="1" l="1"/>
  <c r="H226" i="1" s="1"/>
  <c r="C256" i="7"/>
  <c r="F256" i="7" s="1"/>
  <c r="G255" i="7"/>
  <c r="H255" i="7" s="1"/>
  <c r="F227" i="1" l="1"/>
  <c r="E227" i="1"/>
  <c r="C228" i="1" s="1"/>
  <c r="E256" i="7"/>
  <c r="G227" i="1" l="1"/>
  <c r="H227" i="1" s="1"/>
  <c r="C257" i="7"/>
  <c r="F257" i="7" s="1"/>
  <c r="G256" i="7"/>
  <c r="H256" i="7" s="1"/>
  <c r="F228" i="1" l="1"/>
  <c r="E228" i="1"/>
  <c r="C229" i="1" s="1"/>
  <c r="E257" i="7"/>
  <c r="C258" i="7"/>
  <c r="F258" i="7" s="1"/>
  <c r="E258" i="7"/>
  <c r="G257" i="7"/>
  <c r="H257" i="7" s="1"/>
  <c r="G228" i="1" l="1"/>
  <c r="H228" i="1" s="1"/>
  <c r="G258" i="7"/>
  <c r="H258" i="7" s="1"/>
  <c r="C259" i="7"/>
  <c r="F259" i="7" s="1"/>
  <c r="F229" i="1" l="1"/>
  <c r="E229" i="1"/>
  <c r="C230" i="1" s="1"/>
  <c r="E259" i="7"/>
  <c r="G229" i="1" l="1"/>
  <c r="H229" i="1" s="1"/>
  <c r="C260" i="7"/>
  <c r="F260" i="7" s="1"/>
  <c r="G259" i="7"/>
  <c r="H259" i="7" s="1"/>
  <c r="F230" i="1" l="1"/>
  <c r="E230" i="1"/>
  <c r="C231" i="1" s="1"/>
  <c r="E260" i="7"/>
  <c r="G230" i="1" l="1"/>
  <c r="H230" i="1" s="1"/>
  <c r="G260" i="7"/>
  <c r="H260" i="7" s="1"/>
  <c r="C261" i="7"/>
  <c r="F261" i="7" s="1"/>
  <c r="F231" i="1" l="1"/>
  <c r="E231" i="1"/>
  <c r="C232" i="1" s="1"/>
  <c r="E261" i="7"/>
  <c r="G231" i="1" l="1"/>
  <c r="H231" i="1" s="1"/>
  <c r="G261" i="7"/>
  <c r="H261" i="7" s="1"/>
  <c r="C262" i="7"/>
  <c r="F262" i="7" s="1"/>
  <c r="F232" i="1" l="1"/>
  <c r="E232" i="1"/>
  <c r="C233" i="1" s="1"/>
  <c r="E262" i="7"/>
  <c r="G262" i="7"/>
  <c r="C263" i="7"/>
  <c r="F263" i="7" s="1"/>
  <c r="H262" i="7"/>
  <c r="G232" i="1" l="1"/>
  <c r="H232" i="1" s="1"/>
  <c r="E263" i="7"/>
  <c r="F233" i="1" l="1"/>
  <c r="E233" i="1"/>
  <c r="C234" i="1" s="1"/>
  <c r="C264" i="7"/>
  <c r="F264" i="7" s="1"/>
  <c r="G263" i="7"/>
  <c r="H263" i="7" s="1"/>
  <c r="E264" i="7"/>
  <c r="G233" i="1" l="1"/>
  <c r="H233" i="1" s="1"/>
  <c r="C265" i="7"/>
  <c r="F265" i="7" s="1"/>
  <c r="G264" i="7"/>
  <c r="H264" i="7" s="1"/>
  <c r="E265" i="7"/>
  <c r="F234" i="1" l="1"/>
  <c r="E234" i="1"/>
  <c r="C235" i="1" s="1"/>
  <c r="C266" i="7"/>
  <c r="F266" i="7" s="1"/>
  <c r="G265" i="7"/>
  <c r="H265" i="7" s="1"/>
  <c r="G234" i="1" l="1"/>
  <c r="H234" i="1" s="1"/>
  <c r="E266" i="7"/>
  <c r="C267" i="7"/>
  <c r="F267" i="7" s="1"/>
  <c r="G266" i="7"/>
  <c r="H266" i="7" s="1"/>
  <c r="F235" i="1" l="1"/>
  <c r="E235" i="1"/>
  <c r="C236" i="1" s="1"/>
  <c r="E267" i="7"/>
  <c r="G235" i="1" l="1"/>
  <c r="H235" i="1" s="1"/>
  <c r="C268" i="7"/>
  <c r="F268" i="7" s="1"/>
  <c r="G267" i="7"/>
  <c r="H267" i="7" s="1"/>
  <c r="F236" i="1" l="1"/>
  <c r="E236" i="1"/>
  <c r="C237" i="1" s="1"/>
  <c r="E268" i="7"/>
  <c r="G236" i="1" l="1"/>
  <c r="H236" i="1" s="1"/>
  <c r="C269" i="7"/>
  <c r="F269" i="7" s="1"/>
  <c r="G268" i="7"/>
  <c r="H268" i="7" s="1"/>
  <c r="F237" i="1" l="1"/>
  <c r="E237" i="1"/>
  <c r="C238" i="1" s="1"/>
  <c r="E269" i="7"/>
  <c r="G237" i="1" l="1"/>
  <c r="H237" i="1" s="1"/>
  <c r="G269" i="7"/>
  <c r="H269" i="7" s="1"/>
  <c r="C270" i="7"/>
  <c r="F270" i="7" s="1"/>
  <c r="F238" i="1" l="1"/>
  <c r="E238" i="1"/>
  <c r="C239" i="1" s="1"/>
  <c r="E270" i="7"/>
  <c r="G238" i="1" l="1"/>
  <c r="H238" i="1" s="1"/>
  <c r="G270" i="7"/>
  <c r="H270" i="7" s="1"/>
  <c r="C271" i="7"/>
  <c r="F271" i="7" s="1"/>
  <c r="F239" i="1" l="1"/>
  <c r="E239" i="1"/>
  <c r="C240" i="1" s="1"/>
  <c r="E271" i="7"/>
  <c r="G239" i="1" l="1"/>
  <c r="H239" i="1" s="1"/>
  <c r="C272" i="7"/>
  <c r="F272" i="7" s="1"/>
  <c r="G271" i="7"/>
  <c r="H271" i="7" s="1"/>
  <c r="F240" i="1" l="1"/>
  <c r="E240" i="1"/>
  <c r="C241" i="1" s="1"/>
  <c r="E272" i="7"/>
  <c r="G240" i="1" l="1"/>
  <c r="H240" i="1" s="1"/>
  <c r="G272" i="7"/>
  <c r="H272" i="7" s="1"/>
  <c r="C273" i="7"/>
  <c r="F273" i="7" s="1"/>
  <c r="F241" i="1" l="1"/>
  <c r="E241" i="1"/>
  <c r="C242" i="1" s="1"/>
  <c r="E273" i="7"/>
  <c r="C274" i="7"/>
  <c r="F274" i="7" s="1"/>
  <c r="G273" i="7"/>
  <c r="H273" i="7" s="1"/>
  <c r="G241" i="1" l="1"/>
  <c r="H241" i="1" s="1"/>
  <c r="E274" i="7"/>
  <c r="G274" i="7"/>
  <c r="H274" i="7" s="1"/>
  <c r="C275" i="7"/>
  <c r="F275" i="7" s="1"/>
  <c r="F242" i="1" l="1"/>
  <c r="E242" i="1"/>
  <c r="C243" i="1" s="1"/>
  <c r="E275" i="7"/>
  <c r="G242" i="1" l="1"/>
  <c r="H242" i="1" s="1"/>
  <c r="C276" i="7"/>
  <c r="F276" i="7" s="1"/>
  <c r="G275" i="7"/>
  <c r="H275" i="7" s="1"/>
  <c r="F243" i="1" l="1"/>
  <c r="E243" i="1"/>
  <c r="C244" i="1" s="1"/>
  <c r="E276" i="7"/>
  <c r="G243" i="1" l="1"/>
  <c r="H243" i="1" s="1"/>
  <c r="G276" i="7"/>
  <c r="H276" i="7" s="1"/>
  <c r="C277" i="7"/>
  <c r="F277" i="7" s="1"/>
  <c r="F244" i="1" l="1"/>
  <c r="E244" i="1"/>
  <c r="C245" i="1" s="1"/>
  <c r="E277" i="7"/>
  <c r="G244" i="1" l="1"/>
  <c r="H244" i="1" s="1"/>
  <c r="G277" i="7"/>
  <c r="H277" i="7" s="1"/>
  <c r="C278" i="7"/>
  <c r="F278" i="7" s="1"/>
  <c r="F245" i="1" l="1"/>
  <c r="E245" i="1"/>
  <c r="C246" i="1" s="1"/>
  <c r="E278" i="7"/>
  <c r="G245" i="1" l="1"/>
  <c r="H245" i="1" s="1"/>
  <c r="G278" i="7"/>
  <c r="H278" i="7" s="1"/>
  <c r="C279" i="7"/>
  <c r="F279" i="7" s="1"/>
  <c r="F246" i="1" l="1"/>
  <c r="E246" i="1"/>
  <c r="C247" i="1" s="1"/>
  <c r="E279" i="7"/>
  <c r="G246" i="1" l="1"/>
  <c r="H246" i="1" s="1"/>
  <c r="G279" i="7"/>
  <c r="H279" i="7" s="1"/>
  <c r="C280" i="7"/>
  <c r="F280" i="7" s="1"/>
  <c r="F247" i="1" l="1"/>
  <c r="E247" i="1"/>
  <c r="C248" i="1" s="1"/>
  <c r="E280" i="7"/>
  <c r="G247" i="1" l="1"/>
  <c r="H247" i="1" s="1"/>
  <c r="C281" i="7"/>
  <c r="F281" i="7" s="1"/>
  <c r="G280" i="7"/>
  <c r="H280" i="7" s="1"/>
  <c r="E281" i="7"/>
  <c r="F248" i="1" l="1"/>
  <c r="E248" i="1"/>
  <c r="C249" i="1" s="1"/>
  <c r="C282" i="7"/>
  <c r="F282" i="7" s="1"/>
  <c r="E282" i="7"/>
  <c r="G281" i="7"/>
  <c r="H281" i="7" s="1"/>
  <c r="G248" i="1" l="1"/>
  <c r="H248" i="1" s="1"/>
  <c r="G282" i="7"/>
  <c r="H282" i="7" s="1"/>
  <c r="C283" i="7"/>
  <c r="F283" i="7" s="1"/>
  <c r="F249" i="1" l="1"/>
  <c r="E249" i="1"/>
  <c r="C250" i="1" s="1"/>
  <c r="E283" i="7"/>
  <c r="G249" i="1" l="1"/>
  <c r="H249" i="1" s="1"/>
  <c r="C284" i="7"/>
  <c r="F284" i="7" s="1"/>
  <c r="G283" i="7"/>
  <c r="H283" i="7" s="1"/>
  <c r="F250" i="1" l="1"/>
  <c r="E250" i="1"/>
  <c r="C251" i="1" s="1"/>
  <c r="E284" i="7"/>
  <c r="G250" i="1" l="1"/>
  <c r="H250" i="1" s="1"/>
  <c r="C285" i="7"/>
  <c r="F285" i="7" s="1"/>
  <c r="G284" i="7"/>
  <c r="H284" i="7" s="1"/>
  <c r="E285" i="7"/>
  <c r="F251" i="1" l="1"/>
  <c r="E251" i="1"/>
  <c r="C252" i="1" s="1"/>
  <c r="G285" i="7"/>
  <c r="C286" i="7"/>
  <c r="F286" i="7" s="1"/>
  <c r="H285" i="7"/>
  <c r="G251" i="1" l="1"/>
  <c r="H251" i="1" s="1"/>
  <c r="E286" i="7"/>
  <c r="C287" i="7"/>
  <c r="F287" i="7" s="1"/>
  <c r="G286" i="7"/>
  <c r="H286" i="7" s="1"/>
  <c r="F252" i="1" l="1"/>
  <c r="E252" i="1"/>
  <c r="C253" i="1" s="1"/>
  <c r="E287" i="7"/>
  <c r="C288" i="7"/>
  <c r="F288" i="7" s="1"/>
  <c r="G287" i="7"/>
  <c r="H287" i="7" s="1"/>
  <c r="G252" i="1" l="1"/>
  <c r="H252" i="1" s="1"/>
  <c r="E288" i="7"/>
  <c r="F253" i="1" l="1"/>
  <c r="E253" i="1"/>
  <c r="C254" i="1" s="1"/>
  <c r="C289" i="7"/>
  <c r="F289" i="7" s="1"/>
  <c r="G288" i="7"/>
  <c r="H288" i="7" s="1"/>
  <c r="G253" i="1" l="1"/>
  <c r="H253" i="1" s="1"/>
  <c r="E289" i="7"/>
  <c r="G289" i="7"/>
  <c r="C290" i="7"/>
  <c r="F290" i="7" s="1"/>
  <c r="H289" i="7"/>
  <c r="F254" i="1" l="1"/>
  <c r="E254" i="1"/>
  <c r="C255" i="1" s="1"/>
  <c r="E290" i="7"/>
  <c r="G254" i="1" l="1"/>
  <c r="H254" i="1" s="1"/>
  <c r="C291" i="7"/>
  <c r="F291" i="7" s="1"/>
  <c r="G290" i="7"/>
  <c r="H290" i="7" s="1"/>
  <c r="F255" i="1" l="1"/>
  <c r="E255" i="1"/>
  <c r="C256" i="1" s="1"/>
  <c r="E291" i="7"/>
  <c r="G255" i="1" l="1"/>
  <c r="H255" i="1" s="1"/>
  <c r="G291" i="7"/>
  <c r="H291" i="7" s="1"/>
  <c r="C292" i="7"/>
  <c r="F292" i="7" s="1"/>
  <c r="F256" i="1" l="1"/>
  <c r="E256" i="1"/>
  <c r="C257" i="1" s="1"/>
  <c r="E292" i="7"/>
  <c r="C293" i="7"/>
  <c r="F293" i="7" s="1"/>
  <c r="G292" i="7"/>
  <c r="H292" i="7"/>
  <c r="G256" i="1" l="1"/>
  <c r="H256" i="1" s="1"/>
  <c r="E293" i="7"/>
  <c r="F257" i="1" l="1"/>
  <c r="E257" i="1"/>
  <c r="C258" i="1" s="1"/>
  <c r="C294" i="7"/>
  <c r="F294" i="7" s="1"/>
  <c r="G293" i="7"/>
  <c r="H293" i="7" s="1"/>
  <c r="G257" i="1" l="1"/>
  <c r="H257" i="1" s="1"/>
  <c r="E294" i="7"/>
  <c r="F258" i="1" l="1"/>
  <c r="E258" i="1"/>
  <c r="C259" i="1" s="1"/>
  <c r="C295" i="7"/>
  <c r="F295" i="7" s="1"/>
  <c r="G294" i="7"/>
  <c r="H294" i="7" s="1"/>
  <c r="E295" i="7"/>
  <c r="G258" i="1" l="1"/>
  <c r="H258" i="1" s="1"/>
  <c r="C296" i="7"/>
  <c r="F296" i="7" s="1"/>
  <c r="G295" i="7"/>
  <c r="E296" i="7"/>
  <c r="H295" i="7"/>
  <c r="F259" i="1" l="1"/>
  <c r="E259" i="1"/>
  <c r="C260" i="1" s="1"/>
  <c r="G296" i="7"/>
  <c r="C297" i="7"/>
  <c r="F297" i="7" s="1"/>
  <c r="H296" i="7"/>
  <c r="G259" i="1" l="1"/>
  <c r="H259" i="1" s="1"/>
  <c r="E297" i="7"/>
  <c r="F260" i="1" l="1"/>
  <c r="E260" i="1"/>
  <c r="C261" i="1" s="1"/>
  <c r="C298" i="7"/>
  <c r="F298" i="7" s="1"/>
  <c r="G297" i="7"/>
  <c r="H297" i="7" s="1"/>
  <c r="G260" i="1" l="1"/>
  <c r="H260" i="1" s="1"/>
  <c r="E298" i="7"/>
  <c r="G298" i="7"/>
  <c r="C299" i="7"/>
  <c r="F299" i="7" s="1"/>
  <c r="H298" i="7"/>
  <c r="F261" i="1" l="1"/>
  <c r="E261" i="1"/>
  <c r="C262" i="1" s="1"/>
  <c r="E299" i="7"/>
  <c r="G261" i="1" l="1"/>
  <c r="H261" i="1" s="1"/>
  <c r="G299" i="7"/>
  <c r="H299" i="7" s="1"/>
  <c r="C300" i="7"/>
  <c r="F300" i="7" s="1"/>
  <c r="F262" i="1" l="1"/>
  <c r="E262" i="1"/>
  <c r="C263" i="1" s="1"/>
  <c r="E300" i="7"/>
  <c r="C301" i="7"/>
  <c r="F301" i="7" s="1"/>
  <c r="G300" i="7"/>
  <c r="H300" i="7" s="1"/>
  <c r="G262" i="1" l="1"/>
  <c r="H262" i="1" s="1"/>
  <c r="E301" i="7"/>
  <c r="F263" i="1" l="1"/>
  <c r="E263" i="1"/>
  <c r="C264" i="1" s="1"/>
  <c r="G301" i="7"/>
  <c r="H301" i="7" s="1"/>
  <c r="C302" i="7"/>
  <c r="F302" i="7" s="1"/>
  <c r="G263" i="1" l="1"/>
  <c r="H263" i="1" s="1"/>
  <c r="E302" i="7"/>
  <c r="F264" i="1" l="1"/>
  <c r="E264" i="1"/>
  <c r="C265" i="1" s="1"/>
  <c r="C303" i="7"/>
  <c r="F303" i="7" s="1"/>
  <c r="G302" i="7"/>
  <c r="H302" i="7" s="1"/>
  <c r="E303" i="7"/>
  <c r="G264" i="1" l="1"/>
  <c r="H264" i="1" s="1"/>
  <c r="F265" i="1"/>
  <c r="C304" i="7"/>
  <c r="F304" i="7" s="1"/>
  <c r="E304" i="7"/>
  <c r="G303" i="7"/>
  <c r="H303" i="7" s="1"/>
  <c r="E265" i="1" l="1"/>
  <c r="C266" i="1" s="1"/>
  <c r="C305" i="7"/>
  <c r="F305" i="7" s="1"/>
  <c r="G304" i="7"/>
  <c r="H304" i="7" s="1"/>
  <c r="G265" i="1" l="1"/>
  <c r="H265" i="1" s="1"/>
  <c r="E305" i="7"/>
  <c r="F266" i="1" l="1"/>
  <c r="E266" i="1"/>
  <c r="C267" i="1" s="1"/>
  <c r="C306" i="7"/>
  <c r="F306" i="7" s="1"/>
  <c r="G305" i="7"/>
  <c r="H305" i="7" s="1"/>
  <c r="G266" i="1" l="1"/>
  <c r="H266" i="1" s="1"/>
  <c r="E306" i="7"/>
  <c r="F267" i="1" l="1"/>
  <c r="E267" i="1"/>
  <c r="C268" i="1" s="1"/>
  <c r="G306" i="7"/>
  <c r="H306" i="7" s="1"/>
  <c r="C307" i="7"/>
  <c r="F307" i="7" s="1"/>
  <c r="G267" i="1" l="1"/>
  <c r="H267" i="1" s="1"/>
  <c r="E307" i="7"/>
  <c r="F268" i="1" l="1"/>
  <c r="E268" i="1"/>
  <c r="C269" i="1" s="1"/>
  <c r="G307" i="7"/>
  <c r="H307" i="7" s="1"/>
  <c r="C308" i="7"/>
  <c r="F308" i="7" s="1"/>
  <c r="G268" i="1" l="1"/>
  <c r="H268" i="1" s="1"/>
  <c r="E308" i="7"/>
  <c r="F269" i="1" l="1"/>
  <c r="E269" i="1"/>
  <c r="C270" i="1" s="1"/>
  <c r="C309" i="7"/>
  <c r="F309" i="7" s="1"/>
  <c r="G308" i="7"/>
  <c r="H308" i="7" s="1"/>
  <c r="E309" i="7"/>
  <c r="G269" i="1" l="1"/>
  <c r="H269" i="1" s="1"/>
  <c r="C310" i="7"/>
  <c r="F310" i="7" s="1"/>
  <c r="G309" i="7"/>
  <c r="H309" i="7" s="1"/>
  <c r="F270" i="1" l="1"/>
  <c r="E270" i="1"/>
  <c r="C271" i="1" s="1"/>
  <c r="E310" i="7"/>
  <c r="G270" i="1" l="1"/>
  <c r="H270" i="1" s="1"/>
  <c r="C311" i="7"/>
  <c r="F311" i="7" s="1"/>
  <c r="E311" i="7"/>
  <c r="G310" i="7"/>
  <c r="H310" i="7" s="1"/>
  <c r="F271" i="1" l="1"/>
  <c r="E271" i="1"/>
  <c r="C272" i="1" s="1"/>
  <c r="G311" i="7"/>
  <c r="C312" i="7"/>
  <c r="F312" i="7" s="1"/>
  <c r="H311" i="7"/>
  <c r="G271" i="1" l="1"/>
  <c r="H271" i="1" s="1"/>
  <c r="E312" i="7"/>
  <c r="F272" i="1" l="1"/>
  <c r="E272" i="1"/>
  <c r="C273" i="1" s="1"/>
  <c r="C313" i="7"/>
  <c r="F313" i="7" s="1"/>
  <c r="G312" i="7"/>
  <c r="H312" i="7" s="1"/>
  <c r="G272" i="1" l="1"/>
  <c r="H272" i="1" s="1"/>
  <c r="E313" i="7"/>
  <c r="F273" i="1" l="1"/>
  <c r="E273" i="1"/>
  <c r="C274" i="1" s="1"/>
  <c r="C314" i="7"/>
  <c r="F314" i="7" s="1"/>
  <c r="G313" i="7"/>
  <c r="H313" i="7" s="1"/>
  <c r="G273" i="1" l="1"/>
  <c r="H273" i="1" s="1"/>
  <c r="E314" i="7"/>
  <c r="F274" i="1" l="1"/>
  <c r="E274" i="1"/>
  <c r="C275" i="1" s="1"/>
  <c r="C315" i="7"/>
  <c r="F315" i="7" s="1"/>
  <c r="G314" i="7"/>
  <c r="H314" i="7" s="1"/>
  <c r="E315" i="7"/>
  <c r="G274" i="1" l="1"/>
  <c r="H274" i="1" s="1"/>
  <c r="F275" i="1"/>
  <c r="G315" i="7"/>
  <c r="C316" i="7"/>
  <c r="F316" i="7" s="1"/>
  <c r="H315" i="7"/>
  <c r="E275" i="1" l="1"/>
  <c r="C276" i="1" s="1"/>
  <c r="E316" i="7"/>
  <c r="G275" i="1" l="1"/>
  <c r="H275" i="1" s="1"/>
  <c r="C317" i="7"/>
  <c r="F317" i="7" s="1"/>
  <c r="G316" i="7"/>
  <c r="H316" i="7" s="1"/>
  <c r="F276" i="1" l="1"/>
  <c r="E276" i="1"/>
  <c r="C277" i="1" s="1"/>
  <c r="E317" i="7"/>
  <c r="G276" i="1" l="1"/>
  <c r="H276" i="1" s="1"/>
  <c r="C318" i="7"/>
  <c r="F318" i="7" s="1"/>
  <c r="G317" i="7"/>
  <c r="H317" i="7" s="1"/>
  <c r="F277" i="1" l="1"/>
  <c r="E277" i="1"/>
  <c r="C278" i="1" s="1"/>
  <c r="E318" i="7"/>
  <c r="G277" i="1" l="1"/>
  <c r="H277" i="1" s="1"/>
  <c r="C319" i="7"/>
  <c r="F319" i="7" s="1"/>
  <c r="E319" i="7"/>
  <c r="G318" i="7"/>
  <c r="H318" i="7" s="1"/>
  <c r="F278" i="1" l="1"/>
  <c r="E278" i="1"/>
  <c r="C279" i="1" s="1"/>
  <c r="G319" i="7"/>
  <c r="H319" i="7" s="1"/>
  <c r="C320" i="7"/>
  <c r="F320" i="7" s="1"/>
  <c r="G278" i="1" l="1"/>
  <c r="H278" i="1" s="1"/>
  <c r="E320" i="7"/>
  <c r="G320" i="7"/>
  <c r="H320" i="7" s="1"/>
  <c r="C321" i="7"/>
  <c r="F321" i="7" s="1"/>
  <c r="F279" i="1" l="1"/>
  <c r="E279" i="1"/>
  <c r="C280" i="1" s="1"/>
  <c r="E321" i="7"/>
  <c r="G279" i="1" l="1"/>
  <c r="H279" i="1" s="1"/>
  <c r="C322" i="7"/>
  <c r="F322" i="7" s="1"/>
  <c r="G321" i="7"/>
  <c r="H321" i="7" s="1"/>
  <c r="F280" i="1" l="1"/>
  <c r="E280" i="1"/>
  <c r="C281" i="1" s="1"/>
  <c r="E322" i="7"/>
  <c r="C323" i="7"/>
  <c r="F323" i="7" s="1"/>
  <c r="G322" i="7"/>
  <c r="H322" i="7" s="1"/>
  <c r="G280" i="1" l="1"/>
  <c r="H280" i="1" s="1"/>
  <c r="F281" i="1"/>
  <c r="E323" i="7"/>
  <c r="E281" i="1" l="1"/>
  <c r="C282" i="1" s="1"/>
  <c r="G323" i="7"/>
  <c r="H323" i="7" s="1"/>
  <c r="C324" i="7"/>
  <c r="F324" i="7" s="1"/>
  <c r="G281" i="1" l="1"/>
  <c r="H281" i="1" s="1"/>
  <c r="E324" i="7"/>
  <c r="F282" i="1" l="1"/>
  <c r="E282" i="1"/>
  <c r="C283" i="1" s="1"/>
  <c r="G324" i="7"/>
  <c r="H324" i="7" s="1"/>
  <c r="C325" i="7"/>
  <c r="F325" i="7" s="1"/>
  <c r="G282" i="1" l="1"/>
  <c r="H282" i="1" s="1"/>
  <c r="E325" i="7"/>
  <c r="F283" i="1" l="1"/>
  <c r="E283" i="1"/>
  <c r="C284" i="1" s="1"/>
  <c r="C326" i="7"/>
  <c r="F326" i="7" s="1"/>
  <c r="G325" i="7"/>
  <c r="H325" i="7" s="1"/>
  <c r="E326" i="7"/>
  <c r="G283" i="1" l="1"/>
  <c r="H283" i="1" s="1"/>
  <c r="C327" i="7"/>
  <c r="F327" i="7" s="1"/>
  <c r="E327" i="7"/>
  <c r="G326" i="7"/>
  <c r="H326" i="7" s="1"/>
  <c r="F284" i="1" l="1"/>
  <c r="E284" i="1"/>
  <c r="C285" i="1" s="1"/>
  <c r="G327" i="7"/>
  <c r="H327" i="7" s="1"/>
  <c r="C328" i="7"/>
  <c r="F328" i="7" s="1"/>
  <c r="G284" i="1" l="1"/>
  <c r="H284" i="1" s="1"/>
  <c r="E328" i="7"/>
  <c r="F285" i="1" l="1"/>
  <c r="E285" i="1"/>
  <c r="C286" i="1" s="1"/>
  <c r="G328" i="7"/>
  <c r="H328" i="7" s="1"/>
  <c r="C329" i="7"/>
  <c r="F329" i="7" s="1"/>
  <c r="G285" i="1" l="1"/>
  <c r="H285" i="1" s="1"/>
  <c r="E329" i="7"/>
  <c r="F286" i="1" l="1"/>
  <c r="E286" i="1"/>
  <c r="C287" i="1" s="1"/>
  <c r="C330" i="7"/>
  <c r="F330" i="7" s="1"/>
  <c r="G329" i="7"/>
  <c r="H329" i="7" s="1"/>
  <c r="G286" i="1" l="1"/>
  <c r="H286" i="1" s="1"/>
  <c r="E330" i="7"/>
  <c r="F287" i="1" l="1"/>
  <c r="E287" i="1"/>
  <c r="C288" i="1" s="1"/>
  <c r="C331" i="7"/>
  <c r="F331" i="7" s="1"/>
  <c r="G330" i="7"/>
  <c r="H330" i="7" s="1"/>
  <c r="G287" i="1" l="1"/>
  <c r="H287" i="1" s="1"/>
  <c r="E331" i="7"/>
  <c r="F288" i="1" l="1"/>
  <c r="E288" i="1"/>
  <c r="C289" i="1" s="1"/>
  <c r="G331" i="7"/>
  <c r="H331" i="7" s="1"/>
  <c r="C332" i="7"/>
  <c r="F332" i="7" s="1"/>
  <c r="G288" i="1" l="1"/>
  <c r="H288" i="1" s="1"/>
  <c r="E332" i="7"/>
  <c r="F289" i="1" l="1"/>
  <c r="E289" i="1"/>
  <c r="C290" i="1" s="1"/>
  <c r="G332" i="7"/>
  <c r="H332" i="7" s="1"/>
  <c r="C333" i="7"/>
  <c r="F333" i="7" s="1"/>
  <c r="G289" i="1" l="1"/>
  <c r="H289" i="1" s="1"/>
  <c r="E333" i="7"/>
  <c r="F290" i="1" l="1"/>
  <c r="E290" i="1"/>
  <c r="C291" i="1" s="1"/>
  <c r="C334" i="7"/>
  <c r="F334" i="7" s="1"/>
  <c r="G333" i="7"/>
  <c r="H333" i="7" s="1"/>
  <c r="E334" i="7"/>
  <c r="G290" i="1" l="1"/>
  <c r="H290" i="1" s="1"/>
  <c r="C335" i="7"/>
  <c r="F335" i="7" s="1"/>
  <c r="G334" i="7"/>
  <c r="H334" i="7" s="1"/>
  <c r="F291" i="1" l="1"/>
  <c r="E291" i="1"/>
  <c r="C292" i="1" s="1"/>
  <c r="E335" i="7"/>
  <c r="C336" i="7"/>
  <c r="F336" i="7" s="1"/>
  <c r="G335" i="7"/>
  <c r="H335" i="7"/>
  <c r="G291" i="1" l="1"/>
  <c r="H291" i="1" s="1"/>
  <c r="E336" i="7"/>
  <c r="F292" i="1" l="1"/>
  <c r="E292" i="1"/>
  <c r="C293" i="1" s="1"/>
  <c r="G336" i="7"/>
  <c r="H336" i="7" s="1"/>
  <c r="C337" i="7"/>
  <c r="F337" i="7" s="1"/>
  <c r="G292" i="1" l="1"/>
  <c r="H292" i="1" s="1"/>
  <c r="E337" i="7"/>
  <c r="F293" i="1" l="1"/>
  <c r="E293" i="1"/>
  <c r="C294" i="1" s="1"/>
  <c r="C338" i="7"/>
  <c r="F338" i="7" s="1"/>
  <c r="E338" i="7"/>
  <c r="G337" i="7"/>
  <c r="H337" i="7" s="1"/>
  <c r="G293" i="1" l="1"/>
  <c r="H293" i="1" s="1"/>
  <c r="C339" i="7"/>
  <c r="F339" i="7" s="1"/>
  <c r="G338" i="7"/>
  <c r="H338" i="7" s="1"/>
  <c r="F294" i="1" l="1"/>
  <c r="E294" i="1"/>
  <c r="C295" i="1" s="1"/>
  <c r="E339" i="7"/>
  <c r="G339" i="7"/>
  <c r="H339" i="7" s="1"/>
  <c r="C340" i="7"/>
  <c r="F340" i="7" s="1"/>
  <c r="G294" i="1" l="1"/>
  <c r="H294" i="1" s="1"/>
  <c r="E340" i="7"/>
  <c r="F295" i="1" l="1"/>
  <c r="E295" i="1"/>
  <c r="C296" i="1" s="1"/>
  <c r="C341" i="7"/>
  <c r="F341" i="7" s="1"/>
  <c r="G340" i="7"/>
  <c r="H340" i="7" s="1"/>
  <c r="G295" i="1" l="1"/>
  <c r="H295" i="1" s="1"/>
  <c r="E341" i="7"/>
  <c r="F296" i="1" l="1"/>
  <c r="E296" i="1"/>
  <c r="C297" i="1" s="1"/>
  <c r="G341" i="7"/>
  <c r="H341" i="7" s="1"/>
  <c r="C342" i="7"/>
  <c r="F342" i="7" s="1"/>
  <c r="G296" i="1" l="1"/>
  <c r="H296" i="1" s="1"/>
  <c r="E342" i="7"/>
  <c r="F297" i="1" l="1"/>
  <c r="E297" i="1"/>
  <c r="C298" i="1" s="1"/>
  <c r="C343" i="7"/>
  <c r="F343" i="7" s="1"/>
  <c r="G342" i="7"/>
  <c r="H342" i="7" s="1"/>
  <c r="E343" i="7"/>
  <c r="G297" i="1" l="1"/>
  <c r="H297" i="1" s="1"/>
  <c r="C344" i="7"/>
  <c r="F344" i="7" s="1"/>
  <c r="G343" i="7"/>
  <c r="H343" i="7"/>
  <c r="F298" i="1" l="1"/>
  <c r="E298" i="1"/>
  <c r="C299" i="1" s="1"/>
  <c r="E344" i="7"/>
  <c r="G298" i="1" l="1"/>
  <c r="H298" i="1" s="1"/>
  <c r="G344" i="7"/>
  <c r="H344" i="7" s="1"/>
  <c r="C345" i="7"/>
  <c r="F345" i="7" s="1"/>
  <c r="F299" i="1" l="1"/>
  <c r="E299" i="1"/>
  <c r="C300" i="1" s="1"/>
  <c r="E345" i="7"/>
  <c r="G299" i="1" l="1"/>
  <c r="H299" i="1" s="1"/>
  <c r="G345" i="7"/>
  <c r="H345" i="7" s="1"/>
  <c r="C346" i="7"/>
  <c r="F346" i="7" s="1"/>
  <c r="F300" i="1" l="1"/>
  <c r="E300" i="1"/>
  <c r="C301" i="1" s="1"/>
  <c r="E346" i="7"/>
  <c r="G300" i="1" l="1"/>
  <c r="H300" i="1" s="1"/>
  <c r="C347" i="7"/>
  <c r="F347" i="7" s="1"/>
  <c r="G346" i="7"/>
  <c r="H346" i="7" s="1"/>
  <c r="E347" i="7"/>
  <c r="F301" i="1" l="1"/>
  <c r="E301" i="1"/>
  <c r="C302" i="1" s="1"/>
  <c r="G347" i="7"/>
  <c r="C348" i="7"/>
  <c r="F348" i="7" s="1"/>
  <c r="H347" i="7"/>
  <c r="G301" i="1" l="1"/>
  <c r="H301" i="1" s="1"/>
  <c r="E348" i="7"/>
  <c r="F302" i="1" l="1"/>
  <c r="E302" i="1"/>
  <c r="C303" i="1" s="1"/>
  <c r="G348" i="7"/>
  <c r="H348" i="7" s="1"/>
  <c r="C349" i="7"/>
  <c r="F349" i="7" s="1"/>
  <c r="G302" i="1" l="1"/>
  <c r="H302" i="1" s="1"/>
  <c r="E349" i="7"/>
  <c r="F303" i="1" l="1"/>
  <c r="E303" i="1"/>
  <c r="C304" i="1" s="1"/>
  <c r="G349" i="7"/>
  <c r="H349" i="7" s="1"/>
  <c r="C350" i="7"/>
  <c r="F350" i="7" s="1"/>
  <c r="G303" i="1" l="1"/>
  <c r="H303" i="1" s="1"/>
  <c r="E350" i="7"/>
  <c r="F304" i="1" l="1"/>
  <c r="E304" i="1"/>
  <c r="C305" i="1" s="1"/>
  <c r="C351" i="7"/>
  <c r="F351" i="7" s="1"/>
  <c r="G350" i="7"/>
  <c r="H350" i="7" s="1"/>
  <c r="E351" i="7"/>
  <c r="G304" i="1" l="1"/>
  <c r="H304" i="1" s="1"/>
  <c r="C352" i="7"/>
  <c r="F352" i="7" s="1"/>
  <c r="G351" i="7"/>
  <c r="H351" i="7" s="1"/>
  <c r="F305" i="1" l="1"/>
  <c r="E305" i="1"/>
  <c r="C306" i="1" s="1"/>
  <c r="E352" i="7"/>
  <c r="G305" i="1" l="1"/>
  <c r="H305" i="1" s="1"/>
  <c r="C353" i="7"/>
  <c r="F353" i="7" s="1"/>
  <c r="G352" i="7"/>
  <c r="H352" i="7" s="1"/>
  <c r="F306" i="1" l="1"/>
  <c r="E306" i="1"/>
  <c r="C307" i="1" s="1"/>
  <c r="E353" i="7"/>
  <c r="G306" i="1" l="1"/>
  <c r="H306" i="1" s="1"/>
  <c r="G353" i="7"/>
  <c r="H353" i="7" s="1"/>
  <c r="C354" i="7"/>
  <c r="F354" i="7" s="1"/>
  <c r="F307" i="1" l="1"/>
  <c r="E307" i="1"/>
  <c r="C308" i="1" s="1"/>
  <c r="E354" i="7"/>
  <c r="G307" i="1" l="1"/>
  <c r="H307" i="1" s="1"/>
  <c r="C355" i="7"/>
  <c r="F355" i="7" s="1"/>
  <c r="G354" i="7"/>
  <c r="H354" i="7" s="1"/>
  <c r="E355" i="7"/>
  <c r="F308" i="1" l="1"/>
  <c r="E308" i="1"/>
  <c r="C309" i="1" s="1"/>
  <c r="G355" i="7"/>
  <c r="C356" i="7"/>
  <c r="F356" i="7" s="1"/>
  <c r="E356" i="7"/>
  <c r="H355" i="7"/>
  <c r="G308" i="1" l="1"/>
  <c r="H308" i="1" s="1"/>
  <c r="C357" i="7"/>
  <c r="F357" i="7" s="1"/>
  <c r="G356" i="7"/>
  <c r="H356" i="7" s="1"/>
  <c r="F309" i="1" l="1"/>
  <c r="E309" i="1"/>
  <c r="C310" i="1" s="1"/>
  <c r="E357" i="7"/>
  <c r="G309" i="1" l="1"/>
  <c r="H309" i="1" s="1"/>
  <c r="F310" i="1"/>
  <c r="C358" i="7"/>
  <c r="F358" i="7" s="1"/>
  <c r="G357" i="7"/>
  <c r="H357" i="7" s="1"/>
  <c r="E310" i="1" l="1"/>
  <c r="C311" i="1" s="1"/>
  <c r="E358" i="7"/>
  <c r="G310" i="1" l="1"/>
  <c r="H310" i="1" s="1"/>
  <c r="C359" i="7"/>
  <c r="F359" i="7" s="1"/>
  <c r="G358" i="7"/>
  <c r="H358" i="7" s="1"/>
  <c r="E359" i="7"/>
  <c r="F311" i="1" l="1"/>
  <c r="E311" i="1"/>
  <c r="C312" i="1" s="1"/>
  <c r="C360" i="7"/>
  <c r="F360" i="7" s="1"/>
  <c r="G359" i="7"/>
  <c r="E360" i="7"/>
  <c r="H359" i="7"/>
  <c r="G311" i="1" l="1"/>
  <c r="H311" i="1" s="1"/>
  <c r="C361" i="7"/>
  <c r="F361" i="7" s="1"/>
  <c r="G360" i="7"/>
  <c r="H360" i="7" s="1"/>
  <c r="F312" i="1" l="1"/>
  <c r="E312" i="1"/>
  <c r="C313" i="1" s="1"/>
  <c r="E361" i="7"/>
  <c r="G312" i="1" l="1"/>
  <c r="H312" i="1" s="1"/>
  <c r="G361" i="7"/>
  <c r="H361" i="7" s="1"/>
  <c r="C362" i="7"/>
  <c r="F362" i="7" s="1"/>
  <c r="F313" i="1" l="1"/>
  <c r="E313" i="1"/>
  <c r="C314" i="1" s="1"/>
  <c r="E362" i="7"/>
  <c r="G313" i="1" l="1"/>
  <c r="H313" i="1" s="1"/>
  <c r="G362" i="7"/>
  <c r="H362" i="7" s="1"/>
  <c r="C363" i="7"/>
  <c r="F363" i="7" s="1"/>
  <c r="F314" i="1" l="1"/>
  <c r="E314" i="1"/>
  <c r="C315" i="1" s="1"/>
  <c r="E363" i="7"/>
  <c r="G363" i="7"/>
  <c r="C364" i="7"/>
  <c r="F364" i="7" s="1"/>
  <c r="E364" i="7"/>
  <c r="H363" i="7"/>
  <c r="G314" i="1" l="1"/>
  <c r="H314" i="1" s="1"/>
  <c r="C365" i="7"/>
  <c r="F365" i="7" s="1"/>
  <c r="G364" i="7"/>
  <c r="H364" i="7" s="1"/>
  <c r="F315" i="1" l="1"/>
  <c r="E315" i="1"/>
  <c r="C316" i="1" s="1"/>
  <c r="E365" i="7"/>
  <c r="G315" i="1" l="1"/>
  <c r="H315" i="1" s="1"/>
  <c r="F316" i="1"/>
  <c r="G365" i="7"/>
  <c r="H365" i="7" s="1"/>
  <c r="C366" i="7"/>
  <c r="F366" i="7" s="1"/>
  <c r="E316" i="1" l="1"/>
  <c r="C317" i="1" s="1"/>
  <c r="E366" i="7"/>
  <c r="F317" i="1" l="1"/>
  <c r="G316" i="1"/>
  <c r="H316" i="1" s="1"/>
  <c r="C367" i="7"/>
  <c r="F367" i="7" s="1"/>
  <c r="G366" i="7"/>
  <c r="H366" i="7" s="1"/>
  <c r="E317" i="1"/>
  <c r="C318" i="1" s="1"/>
  <c r="E367" i="7" l="1"/>
  <c r="C368" i="7"/>
  <c r="F368" i="7" s="1"/>
  <c r="G367" i="7"/>
  <c r="H367" i="7" s="1"/>
  <c r="G317" i="1"/>
  <c r="H317" i="1" s="1"/>
  <c r="E318" i="1"/>
  <c r="C319" i="1" s="1"/>
  <c r="E368" i="7" l="1"/>
  <c r="F319" i="1"/>
  <c r="G318" i="1"/>
  <c r="F318" i="1"/>
  <c r="C369" i="7" l="1"/>
  <c r="F369" i="7" s="1"/>
  <c r="G368" i="7"/>
  <c r="H368" i="7" s="1"/>
  <c r="E319" i="1"/>
  <c r="C320" i="1" s="1"/>
  <c r="H318" i="1"/>
  <c r="E369" i="7" l="1"/>
  <c r="G319" i="1"/>
  <c r="H319" i="1" s="1"/>
  <c r="F320" i="1"/>
  <c r="C370" i="7" l="1"/>
  <c r="F370" i="7" s="1"/>
  <c r="G369" i="7"/>
  <c r="H369" i="7" s="1"/>
  <c r="E320" i="1"/>
  <c r="C321" i="1" s="1"/>
  <c r="E370" i="7" l="1"/>
  <c r="E321" i="1"/>
  <c r="C322" i="1" s="1"/>
  <c r="G320" i="1"/>
  <c r="H320" i="1" s="1"/>
  <c r="G370" i="7" l="1"/>
  <c r="H370" i="7" s="1"/>
  <c r="C371" i="7"/>
  <c r="F371" i="7" s="1"/>
  <c r="F321" i="1"/>
  <c r="F322" i="1"/>
  <c r="G321" i="1"/>
  <c r="E371" i="7" l="1"/>
  <c r="H321" i="1"/>
  <c r="E322" i="1"/>
  <c r="C323" i="1" s="1"/>
  <c r="G371" i="7" l="1"/>
  <c r="H371" i="7" s="1"/>
  <c r="C372" i="7"/>
  <c r="F372" i="7" s="1"/>
  <c r="F323" i="1"/>
  <c r="G322" i="1"/>
  <c r="H322" i="1" s="1"/>
  <c r="E372" i="7" l="1"/>
  <c r="E323" i="1"/>
  <c r="C324" i="1" s="1"/>
  <c r="C373" i="7" l="1"/>
  <c r="F373" i="7" s="1"/>
  <c r="G372" i="7"/>
  <c r="H372" i="7" s="1"/>
  <c r="E373" i="7"/>
  <c r="F324" i="1"/>
  <c r="G323" i="1"/>
  <c r="H323" i="1" s="1"/>
  <c r="C374" i="7" l="1"/>
  <c r="F374" i="7" s="1"/>
  <c r="G373" i="7"/>
  <c r="H373" i="7" s="1"/>
  <c r="E324" i="1"/>
  <c r="C325" i="1" s="1"/>
  <c r="E374" i="7" l="1"/>
  <c r="F325" i="1"/>
  <c r="G324" i="1"/>
  <c r="H324" i="1" s="1"/>
  <c r="C375" i="7" l="1"/>
  <c r="F375" i="7" s="1"/>
  <c r="E375" i="7"/>
  <c r="G374" i="7"/>
  <c r="H374" i="7" s="1"/>
  <c r="E325" i="1"/>
  <c r="C326" i="1" s="1"/>
  <c r="G375" i="7" l="1"/>
  <c r="H375" i="7" s="1"/>
  <c r="C376" i="7"/>
  <c r="F376" i="7" s="1"/>
  <c r="F326" i="1"/>
  <c r="G325" i="1"/>
  <c r="H325" i="1" s="1"/>
  <c r="E376" i="7" l="1"/>
  <c r="E326" i="1"/>
  <c r="C327" i="1" s="1"/>
  <c r="C377" i="7" l="1"/>
  <c r="F377" i="7" s="1"/>
  <c r="G376" i="7"/>
  <c r="H376" i="7" s="1"/>
  <c r="F327" i="1"/>
  <c r="G326" i="1"/>
  <c r="H326" i="1" s="1"/>
  <c r="E377" i="7" l="1"/>
  <c r="E327" i="1"/>
  <c r="C328" i="1" s="1"/>
  <c r="G377" i="7" l="1"/>
  <c r="H377" i="7" s="1"/>
  <c r="C378" i="7"/>
  <c r="F378" i="7" s="1"/>
  <c r="F328" i="1"/>
  <c r="G327" i="1"/>
  <c r="H327" i="1" s="1"/>
  <c r="E378" i="7" l="1"/>
  <c r="E328" i="1"/>
  <c r="C329" i="1" s="1"/>
  <c r="C379" i="7" l="1"/>
  <c r="F379" i="7" s="1"/>
  <c r="G378" i="7"/>
  <c r="H378" i="7" s="1"/>
  <c r="E379" i="7"/>
  <c r="F329" i="1"/>
  <c r="G328" i="1"/>
  <c r="H328" i="1" s="1"/>
  <c r="G379" i="7" l="1"/>
  <c r="C380" i="7"/>
  <c r="F380" i="7" s="1"/>
  <c r="E380" i="7"/>
  <c r="H379" i="7"/>
  <c r="E329" i="1"/>
  <c r="C330" i="1" s="1"/>
  <c r="C381" i="7" l="1"/>
  <c r="F381" i="7" s="1"/>
  <c r="G380" i="7"/>
  <c r="H380" i="7"/>
  <c r="F330" i="1"/>
  <c r="G329" i="1"/>
  <c r="H329" i="1" s="1"/>
  <c r="E381" i="7" l="1"/>
  <c r="C382" i="7"/>
  <c r="F382" i="7" s="1"/>
  <c r="G381" i="7"/>
  <c r="H381" i="7" s="1"/>
  <c r="E330" i="1"/>
  <c r="C331" i="1" s="1"/>
  <c r="E382" i="7" l="1"/>
  <c r="G382" i="7" s="1"/>
  <c r="H382" i="7" s="1"/>
  <c r="F19" i="7" s="1"/>
  <c r="F331" i="1"/>
  <c r="G330" i="1"/>
  <c r="H330" i="1" s="1"/>
  <c r="E331" i="1" l="1"/>
  <c r="C332" i="1" s="1"/>
  <c r="F332" i="1" l="1"/>
  <c r="G331" i="1"/>
  <c r="H331" i="1" s="1"/>
  <c r="E332" i="1" l="1"/>
  <c r="C333" i="1" s="1"/>
  <c r="F333" i="1" l="1"/>
  <c r="G332" i="1"/>
  <c r="H332" i="1" s="1"/>
  <c r="E333" i="1" l="1"/>
  <c r="C334" i="1" s="1"/>
  <c r="F334" i="1" l="1"/>
  <c r="G333" i="1"/>
  <c r="H333" i="1" s="1"/>
  <c r="E334" i="1" l="1"/>
  <c r="C335" i="1" s="1"/>
  <c r="F335" i="1" l="1"/>
  <c r="G334" i="1"/>
  <c r="H334" i="1" s="1"/>
  <c r="E335" i="1" l="1"/>
  <c r="C336" i="1" s="1"/>
  <c r="F336" i="1" l="1"/>
  <c r="G335" i="1"/>
  <c r="H335" i="1" s="1"/>
  <c r="E336" i="1" l="1"/>
  <c r="C337" i="1" s="1"/>
  <c r="F337" i="1" l="1"/>
  <c r="G336" i="1"/>
  <c r="H336" i="1" s="1"/>
  <c r="E337" i="1" l="1"/>
  <c r="C338" i="1" s="1"/>
  <c r="F338" i="1" l="1"/>
  <c r="G337" i="1"/>
  <c r="H337" i="1" s="1"/>
  <c r="E338" i="1" l="1"/>
  <c r="C339" i="1" s="1"/>
  <c r="F339" i="1" l="1"/>
  <c r="G338" i="1"/>
  <c r="H338" i="1" s="1"/>
  <c r="E339" i="1" l="1"/>
  <c r="C340" i="1" s="1"/>
  <c r="F340" i="1" l="1"/>
  <c r="G339" i="1"/>
  <c r="H339" i="1" s="1"/>
  <c r="E340" i="1" l="1"/>
  <c r="C341" i="1" s="1"/>
  <c r="F341" i="1" l="1"/>
  <c r="G340" i="1"/>
  <c r="H340" i="1" s="1"/>
  <c r="E341" i="1" l="1"/>
  <c r="C342" i="1" s="1"/>
  <c r="F342" i="1" l="1"/>
  <c r="G341" i="1"/>
  <c r="H341" i="1" s="1"/>
  <c r="E342" i="1" l="1"/>
  <c r="C343" i="1" s="1"/>
  <c r="F343" i="1" l="1"/>
  <c r="G342" i="1"/>
  <c r="H342" i="1" s="1"/>
  <c r="E343" i="1" l="1"/>
  <c r="C344" i="1" s="1"/>
  <c r="F344" i="1" l="1"/>
  <c r="G343" i="1"/>
  <c r="H343" i="1" s="1"/>
  <c r="E344" i="1" l="1"/>
  <c r="C345" i="1" s="1"/>
  <c r="F345" i="1" l="1"/>
  <c r="G344" i="1"/>
  <c r="H344" i="1" s="1"/>
  <c r="E345" i="1" l="1"/>
  <c r="C346" i="1" s="1"/>
  <c r="F346" i="1" l="1"/>
  <c r="G345" i="1"/>
  <c r="H345" i="1" s="1"/>
  <c r="E346" i="1" l="1"/>
  <c r="C347" i="1" s="1"/>
  <c r="F347" i="1" l="1"/>
  <c r="G346" i="1"/>
  <c r="H346" i="1" s="1"/>
  <c r="E347" i="1" l="1"/>
  <c r="C348" i="1" s="1"/>
  <c r="F348" i="1" l="1"/>
  <c r="G347" i="1"/>
  <c r="H347" i="1" s="1"/>
  <c r="E348" i="1" l="1"/>
  <c r="C349" i="1" s="1"/>
  <c r="G348" i="1" l="1"/>
  <c r="H348" i="1" s="1"/>
  <c r="F349" i="1"/>
  <c r="E349" i="1" l="1"/>
  <c r="C350" i="1" s="1"/>
  <c r="G349" i="1" l="1"/>
  <c r="H349" i="1" s="1"/>
  <c r="F350" i="1"/>
  <c r="E350" i="1" l="1"/>
  <c r="C351" i="1" s="1"/>
  <c r="G350" i="1" l="1"/>
  <c r="H350" i="1" s="1"/>
  <c r="F351" i="1"/>
  <c r="E351" i="1" l="1"/>
  <c r="C352" i="1" s="1"/>
  <c r="G351" i="1" l="1"/>
  <c r="H351" i="1" s="1"/>
  <c r="F352" i="1"/>
  <c r="E352" i="1" l="1"/>
  <c r="C353" i="1" s="1"/>
  <c r="G352" i="1" l="1"/>
  <c r="H352" i="1" s="1"/>
  <c r="F353" i="1"/>
  <c r="E353" i="1" l="1"/>
  <c r="C354" i="1" s="1"/>
  <c r="G353" i="1" l="1"/>
  <c r="H353" i="1" s="1"/>
  <c r="F354" i="1"/>
  <c r="E354" i="1" l="1"/>
  <c r="C355" i="1" s="1"/>
  <c r="G354" i="1" l="1"/>
  <c r="H354" i="1" s="1"/>
  <c r="F355" i="1"/>
  <c r="E355" i="1" l="1"/>
  <c r="C356" i="1" s="1"/>
  <c r="G355" i="1" l="1"/>
  <c r="H355" i="1" s="1"/>
  <c r="F356" i="1"/>
  <c r="E356" i="1" l="1"/>
  <c r="C357" i="1" s="1"/>
  <c r="G356" i="1" l="1"/>
  <c r="H356" i="1" s="1"/>
  <c r="F357" i="1"/>
  <c r="E357" i="1" l="1"/>
  <c r="C358" i="1" s="1"/>
  <c r="G357" i="1" l="1"/>
  <c r="H357" i="1" s="1"/>
  <c r="F358" i="1"/>
  <c r="E358" i="1" l="1"/>
  <c r="C359" i="1" s="1"/>
  <c r="G358" i="1" l="1"/>
  <c r="H358" i="1" s="1"/>
  <c r="F359" i="1"/>
  <c r="E359" i="1" l="1"/>
  <c r="C360" i="1" s="1"/>
  <c r="G359" i="1" l="1"/>
  <c r="H359" i="1" s="1"/>
  <c r="F360" i="1"/>
  <c r="E360" i="1" l="1"/>
  <c r="C361" i="1" s="1"/>
  <c r="F361" i="1" l="1"/>
  <c r="G360" i="1"/>
  <c r="H360" i="1" s="1"/>
  <c r="E361" i="1" l="1"/>
  <c r="C362" i="1" s="1"/>
  <c r="G361" i="1" l="1"/>
  <c r="H361" i="1" s="1"/>
  <c r="E362" i="1"/>
  <c r="C363" i="1" s="1"/>
  <c r="G362" i="1" l="1"/>
  <c r="E363" i="1"/>
  <c r="C364" i="1" s="1"/>
  <c r="F362" i="1"/>
  <c r="H362" i="1" l="1"/>
  <c r="G363" i="1"/>
  <c r="F364" i="1"/>
  <c r="F363" i="1"/>
  <c r="H363" i="1" l="1"/>
  <c r="E364" i="1"/>
  <c r="C365" i="1" s="1"/>
  <c r="G364" i="1" l="1"/>
  <c r="H364" i="1" s="1"/>
  <c r="E365" i="1"/>
  <c r="C366" i="1" s="1"/>
  <c r="G365" i="1" l="1"/>
  <c r="F366" i="1"/>
  <c r="F365" i="1"/>
  <c r="H365" i="1" l="1"/>
  <c r="E366" i="1"/>
  <c r="C367" i="1" s="1"/>
  <c r="F367" i="1" l="1"/>
  <c r="G366" i="1"/>
  <c r="H366" i="1" s="1"/>
  <c r="E367" i="1" l="1"/>
  <c r="C368" i="1" s="1"/>
  <c r="G367" i="1" l="1"/>
  <c r="H367" i="1" s="1"/>
  <c r="E368" i="1"/>
  <c r="C369" i="1" s="1"/>
  <c r="G368" i="1" l="1"/>
  <c r="E369" i="1"/>
  <c r="C370" i="1" s="1"/>
  <c r="F368" i="1"/>
  <c r="F369" i="1"/>
  <c r="F370" i="1" l="1"/>
  <c r="H368" i="1"/>
  <c r="G369" i="1"/>
  <c r="E370" i="1"/>
  <c r="C371" i="1" s="1"/>
  <c r="H369" i="1" l="1"/>
  <c r="F371" i="1"/>
  <c r="G370" i="1"/>
  <c r="H370" i="1" l="1"/>
  <c r="E371" i="1"/>
  <c r="C372" i="1" s="1"/>
  <c r="F372" i="1" l="1"/>
  <c r="G371" i="1"/>
  <c r="H371" i="1" s="1"/>
  <c r="E372" i="1"/>
  <c r="C373" i="1" s="1"/>
  <c r="F373" i="1" l="1"/>
  <c r="G372" i="1"/>
  <c r="H372" i="1" s="1"/>
  <c r="E373" i="1" l="1"/>
  <c r="C374" i="1" s="1"/>
  <c r="F374" i="1" l="1"/>
  <c r="G373" i="1"/>
  <c r="H373" i="1" s="1"/>
  <c r="E374" i="1" l="1"/>
  <c r="C375" i="1" s="1"/>
  <c r="F375" i="1" l="1"/>
  <c r="G374" i="1"/>
  <c r="H374" i="1" s="1"/>
  <c r="E375" i="1" l="1"/>
  <c r="C376" i="1" s="1"/>
  <c r="E376" i="1" l="1"/>
  <c r="C377" i="1" s="1"/>
  <c r="G375" i="1"/>
  <c r="H375" i="1" s="1"/>
  <c r="F376" i="1" l="1"/>
  <c r="F377" i="1"/>
  <c r="G376" i="1"/>
  <c r="H376" i="1" l="1"/>
  <c r="E377" i="1"/>
  <c r="C378" i="1" s="1"/>
  <c r="F378" i="1" l="1"/>
  <c r="G377" i="1"/>
  <c r="H377" i="1" s="1"/>
  <c r="E378" i="1" l="1"/>
  <c r="C379" i="1" s="1"/>
  <c r="F379" i="1" l="1"/>
  <c r="G378" i="1"/>
  <c r="H378" i="1" s="1"/>
  <c r="E379" i="1" l="1"/>
  <c r="C380" i="1" s="1"/>
  <c r="F380" i="1" l="1"/>
  <c r="G379" i="1"/>
  <c r="H379" i="1" s="1"/>
  <c r="E380" i="1" l="1"/>
  <c r="C381" i="1" s="1"/>
  <c r="F381" i="1" l="1"/>
  <c r="G380" i="1"/>
  <c r="H380" i="1" s="1"/>
  <c r="E381" i="1" l="1"/>
  <c r="C382" i="1" s="1"/>
  <c r="F382" i="1" l="1"/>
  <c r="G381" i="1"/>
  <c r="H381" i="1" s="1"/>
  <c r="E382" i="1" l="1"/>
  <c r="C383" i="1" s="1"/>
  <c r="G382" i="1" l="1"/>
  <c r="H382" i="1" s="1"/>
  <c r="F383" i="1"/>
  <c r="E383" i="1" l="1"/>
  <c r="C384" i="1" s="1"/>
  <c r="G383" i="1" l="1"/>
  <c r="H383" i="1" s="1"/>
  <c r="F384" i="1"/>
  <c r="E384" i="1" l="1"/>
  <c r="C385" i="1" s="1"/>
  <c r="G384" i="1" l="1"/>
  <c r="H384" i="1" s="1"/>
  <c r="F385" i="1"/>
  <c r="E385" i="1" l="1"/>
  <c r="C386" i="1" s="1"/>
  <c r="G385" i="1" l="1"/>
  <c r="H385" i="1" s="1"/>
  <c r="F386" i="1"/>
  <c r="E386" i="1" l="1"/>
  <c r="G386" i="1" s="1"/>
  <c r="H386" i="1" s="1"/>
  <c r="F18" i="1" s="1"/>
  <c r="H18" i="1" s="1"/>
</calcChain>
</file>

<file path=xl/comments1.xml><?xml version="1.0" encoding="utf-8"?>
<comments xmlns="http://schemas.openxmlformats.org/spreadsheetml/2006/main">
  <authors>
    <author>MARTHA</author>
  </authors>
  <commentList>
    <comment ref="A1" authorId="0" shapeId="0">
      <text>
        <r>
          <rPr>
            <b/>
            <sz val="9"/>
            <color indexed="81"/>
            <rFont val="Tahoma"/>
            <family val="2"/>
          </rPr>
          <t>1. El propietario de un supermercado abre durante 52 semanas/año y tiene la política de ordenar un cierto frasco de aceite de cocina de alta rotación y demanda prácticamente constante, pidiendo en cada ocasión 4 semanas de demanda (2,000 frascos). Usted está seguro de que se puede mejorar esta política, con respecto del costo de ordenamiento + el costo de mantenimiento del inventario, aplicando un sistema de control basado en el EOQ. Se recopilan los siguientes datos acerca de este ítem:  D = 500 frascos/semana (constante)   A = $10,000/pedido    v = 4,500 $/frasco r = 24% anual</t>
        </r>
      </text>
    </comment>
    <comment ref="A3" authorId="0" shapeId="0">
      <text>
        <r>
          <rPr>
            <b/>
            <sz val="9"/>
            <color indexed="81"/>
            <rFont val="Tahoma"/>
            <family val="2"/>
          </rPr>
          <t>a. Como el propietario del supermercado insiste en que su política de pedido de 4 semanas de demanda es mejor, arguyendo que la estimación del valor de A puede no ser muy precisa, ¿cómo podría usted demostrarle que, independientemente del valor de A, siempre la política del EOQ será mejor? ¿Para qué valor de A las dos políticas son equivalentes?</t>
        </r>
      </text>
    </comment>
    <comment ref="A5" authorId="0" shapeId="0">
      <text>
        <r>
          <rPr>
            <sz val="9"/>
            <color indexed="81"/>
            <rFont val="Tahoma"/>
            <family val="2"/>
          </rPr>
          <t xml:space="preserve">b. Repita el literal anterior si el argumento del propietario del supermercado es                
Con respecto a la precisión de la estimación de r.
</t>
        </r>
      </text>
    </comment>
    <comment ref="A7" authorId="0" shapeId="0">
      <text>
        <r>
          <rPr>
            <b/>
            <sz val="9"/>
            <color indexed="81"/>
            <rFont val="Tahoma"/>
            <family val="2"/>
          </rPr>
          <t>Si el argumento del propietario del supermercado es con respecto a ambas estimaciones, de A y de r simultáneamente, construya una gráfica de parejas de valores (A, r) que hagan las dos políticas equivalentes. Discuta sobre la probabilidad de que cada pareja de valores ocurra simultáneamente en la práctica, haciendo equivalentes a las dos políticas</t>
        </r>
      </text>
    </comment>
  </commentList>
</comments>
</file>

<file path=xl/sharedStrings.xml><?xml version="1.0" encoding="utf-8"?>
<sst xmlns="http://schemas.openxmlformats.org/spreadsheetml/2006/main" count="125" uniqueCount="84">
  <si>
    <t>Costo de pedido</t>
  </si>
  <si>
    <t>pedido</t>
  </si>
  <si>
    <t>Demanda diaria</t>
  </si>
  <si>
    <t>DEMANDA</t>
  </si>
  <si>
    <t>Costo mantenimiento</t>
  </si>
  <si>
    <t>Costo /unidad</t>
  </si>
  <si>
    <t>EOQ</t>
  </si>
  <si>
    <t>UNIDADES</t>
  </si>
  <si>
    <t>COSTO ORDENAR</t>
  </si>
  <si>
    <t>COSTO MANTRENER</t>
  </si>
  <si>
    <t>AD/Q</t>
  </si>
  <si>
    <t>HQ/2</t>
  </si>
  <si>
    <t>C TOTAL</t>
  </si>
  <si>
    <t>PROBLEMA</t>
  </si>
  <si>
    <t>PUNTO A</t>
  </si>
  <si>
    <t>PUNTO B</t>
  </si>
  <si>
    <t>PUNTO C</t>
  </si>
  <si>
    <t>TRC</t>
  </si>
  <si>
    <t>NUMERO DE SEMANAS</t>
  </si>
  <si>
    <t>PESOS</t>
  </si>
  <si>
    <t>TRC 1</t>
  </si>
  <si>
    <t>promedio</t>
  </si>
  <si>
    <t>PRONOSTICO</t>
  </si>
  <si>
    <t xml:space="preserve">MES </t>
  </si>
  <si>
    <t>DEMANDA ANUAL</t>
  </si>
  <si>
    <t>dias del año</t>
  </si>
  <si>
    <t>Pedido</t>
  </si>
  <si>
    <t>Consumo diario</t>
  </si>
  <si>
    <t>Inventario</t>
  </si>
  <si>
    <t xml:space="preserve">Costo de </t>
  </si>
  <si>
    <t>Pedir</t>
  </si>
  <si>
    <t>mant</t>
  </si>
  <si>
    <t xml:space="preserve">costo </t>
  </si>
  <si>
    <t xml:space="preserve">Costo </t>
  </si>
  <si>
    <t>Total</t>
  </si>
  <si>
    <t>1. Encuentre la Cantidad Económica del Pedido y el punto del nuevo pedido si: Demanda anual (D) =  unidades al año.  Costo de los Pedidos (S) = $ 5 por pedido Demanda promedio diaria (d) = 1.000/365, Costo de mantenimiento (H) = $2,88 por unidad por año. Plazo (L) = 5 días.  Costo por unidad (C) = $ 12.50</t>
  </si>
  <si>
    <t>No semanas</t>
  </si>
  <si>
    <t>pedidos</t>
  </si>
  <si>
    <t>Demanda</t>
  </si>
  <si>
    <t>COSTO DE PEDIDO</t>
  </si>
  <si>
    <t>COST MANT POR SEMANAS</t>
  </si>
  <si>
    <t>COST TOTAL SEMANA</t>
  </si>
  <si>
    <t>sin descuento</t>
  </si>
  <si>
    <t>con descuento0</t>
  </si>
  <si>
    <t>DECUENTO</t>
  </si>
  <si>
    <t>PORCEN MANTE®</t>
  </si>
  <si>
    <t>SD/Q</t>
  </si>
  <si>
    <t>Costo de pedido (S)</t>
  </si>
  <si>
    <t>Costo mantenimiento (H)</t>
  </si>
  <si>
    <t>COSTO MANTENER</t>
  </si>
  <si>
    <t>COSTO DE ORDENAR  (S)</t>
  </si>
  <si>
    <t>COSTO DEL ITEM (v)</t>
  </si>
  <si>
    <t>% MANTENIMIENTO ANUAL  r</t>
  </si>
  <si>
    <t>QH/2</t>
  </si>
  <si>
    <t>MANTENIMIENTO SEMANAL</t>
  </si>
  <si>
    <t>Costo mantenimiento (H) AÑO</t>
  </si>
  <si>
    <t>UNIDADES A PEDIR</t>
  </si>
  <si>
    <t>CT</t>
  </si>
  <si>
    <t>A*13+(1500*H1+1000*H1+500*H1)*13</t>
  </si>
  <si>
    <t>Costo  Total Acumulado</t>
  </si>
  <si>
    <t xml:space="preserve">Un  proveedor  ofrece un descuento del 10% sobre el valor del  ítem para tamaños de órdenes mayores o iguales a 150 unidades. Determinar el tamaño óptimo de pedido, asi como su punto de quiebre.
</t>
  </si>
  <si>
    <t>ITEM 1</t>
  </si>
  <si>
    <t>COST ITEM</t>
  </si>
  <si>
    <t>PEDIR</t>
  </si>
  <si>
    <t>COST DE OREDENAR</t>
  </si>
  <si>
    <t>% AÑO</t>
  </si>
  <si>
    <t>Q</t>
  </si>
  <si>
    <t>H</t>
  </si>
  <si>
    <t>CONS DIA</t>
  </si>
  <si>
    <t>INVE</t>
  </si>
  <si>
    <t>COSTO INV</t>
  </si>
  <si>
    <t>COSTO PEDIR</t>
  </si>
  <si>
    <t>COST VENTA</t>
  </si>
  <si>
    <t>COST TOTAL</t>
  </si>
  <si>
    <t>COSTO 1 SIN DESCUENTO</t>
  </si>
  <si>
    <t>C TOTAL 1</t>
  </si>
  <si>
    <t>C TOTAL 2</t>
  </si>
  <si>
    <r>
      <t>(AD/Qe)+(QeV</t>
    </r>
    <r>
      <rPr>
        <sz val="8"/>
        <color theme="1"/>
        <rFont val="Calibri"/>
        <family val="2"/>
        <scheme val="minor"/>
      </rPr>
      <t>0r</t>
    </r>
    <r>
      <rPr>
        <sz val="16"/>
        <color theme="1"/>
        <rFont val="Calibri"/>
        <family val="2"/>
        <scheme val="minor"/>
      </rPr>
      <t>/2)</t>
    </r>
  </si>
  <si>
    <t>(AD/Q)+(QVnr/2)</t>
  </si>
  <si>
    <t>No pedi</t>
  </si>
  <si>
    <t>D/Q</t>
  </si>
  <si>
    <t>T</t>
  </si>
  <si>
    <t>Q/d</t>
  </si>
  <si>
    <t>COSTO 2 CON DESCUENTO PARA MAYOR A 150 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</si>
</sst>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 #,##0_);[Red]\(&quot;$&quot;\ #,##0\)"/>
    <numFmt numFmtId="165" formatCode="&quot;$&quot;\ #,##0.00_);[Red]\(&quot;$&quot;\ #,##0.00\)"/>
    <numFmt numFmtId="166" formatCode="0.0"/>
    <numFmt numFmtId="167" formatCode="&quot;$&quot;\ #,##0.0"/>
    <numFmt numFmtId="168" formatCode="&quot;$&quot;\ #,##0"/>
    <numFmt numFmtId="169" formatCode="#,##0.0"/>
    <numFmt numFmtId="170" formatCode="&quot;$&quot;\ #,##0.00000"/>
  </numFmts>
  <fonts count="16" x14ac:knownFonts="1">
    <font>
      <sz val="11"/>
      <color theme="1"/>
      <name val="Calibri"/>
      <family val="2"/>
      <scheme val="minor"/>
    </font>
    <font>
      <sz val="16"/>
      <color theme="1"/>
      <name val="Calibri"/>
      <family val="2"/>
      <scheme val="minor"/>
    </font>
    <font>
      <sz val="20"/>
      <color theme="1"/>
      <name val="Calibri"/>
      <family val="2"/>
      <scheme val="minor"/>
    </font>
    <font>
      <b/>
      <sz val="9"/>
      <color indexed="81"/>
      <name val="Tahoma"/>
      <family val="2"/>
    </font>
    <font>
      <sz val="9"/>
      <color indexed="81"/>
      <name val="Tahoma"/>
      <family val="2"/>
    </font>
    <font>
      <b/>
      <sz val="18"/>
      <color theme="1"/>
      <name val="Calibri"/>
      <family val="2"/>
      <scheme val="minor"/>
    </font>
    <font>
      <b/>
      <sz val="14"/>
      <color theme="1"/>
      <name val="Calibri"/>
      <family val="2"/>
      <scheme val="minor"/>
    </font>
    <font>
      <sz val="12"/>
      <color theme="1"/>
      <name val="Arial"/>
      <family val="2"/>
    </font>
    <font>
      <sz val="11"/>
      <color theme="1"/>
      <name val="Calibri"/>
      <family val="2"/>
      <scheme val="minor"/>
    </font>
    <font>
      <sz val="9"/>
      <color theme="1"/>
      <name val="Calibri"/>
      <family val="2"/>
      <scheme val="minor"/>
    </font>
    <font>
      <sz val="18"/>
      <color theme="1"/>
      <name val="Calibri"/>
      <family val="2"/>
      <scheme val="minor"/>
    </font>
    <font>
      <sz val="14"/>
      <color theme="1"/>
      <name val="Calibri"/>
      <family val="2"/>
      <scheme val="minor"/>
    </font>
    <font>
      <sz val="16"/>
      <color theme="1"/>
      <name val="Arial"/>
      <family val="2"/>
    </font>
    <font>
      <sz val="8"/>
      <color theme="1"/>
      <name val="Calibri"/>
      <family val="2"/>
      <scheme val="minor"/>
    </font>
    <font>
      <b/>
      <sz val="16"/>
      <color theme="1"/>
      <name val="Calibri"/>
      <family val="2"/>
      <scheme val="minor"/>
    </font>
    <font>
      <b/>
      <sz val="18"/>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112">
    <xf numFmtId="0" fontId="0" fillId="0" borderId="0" xfId="0"/>
    <xf numFmtId="164" fontId="0" fillId="0" borderId="0" xfId="0" applyNumberFormat="1"/>
    <xf numFmtId="166" fontId="0" fillId="0" borderId="0" xfId="0" applyNumberFormat="1"/>
    <xf numFmtId="165"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xf numFmtId="166" fontId="0" fillId="0" borderId="0" xfId="0" applyNumberFormat="1" applyAlignment="1">
      <alignment horizontal="center"/>
    </xf>
    <xf numFmtId="9" fontId="0" fillId="0" borderId="0" xfId="0" applyNumberFormat="1"/>
    <xf numFmtId="2" fontId="2" fillId="0" borderId="0" xfId="0" applyNumberFormat="1" applyFont="1"/>
    <xf numFmtId="166" fontId="2" fillId="0" borderId="0" xfId="0" applyNumberFormat="1" applyFont="1" applyAlignment="1">
      <alignment horizontal="center" vertical="center"/>
    </xf>
    <xf numFmtId="2" fontId="2" fillId="0" borderId="0" xfId="0" applyNumberFormat="1" applyFont="1" applyAlignment="1">
      <alignment horizontal="center" vertical="center"/>
    </xf>
    <xf numFmtId="0" fontId="1" fillId="0" borderId="0" xfId="0" applyFont="1"/>
    <xf numFmtId="167" fontId="0" fillId="0" borderId="0" xfId="0" applyNumberFormat="1"/>
    <xf numFmtId="167" fontId="1" fillId="0" borderId="0" xfId="0" applyNumberFormat="1" applyFont="1"/>
    <xf numFmtId="0" fontId="0" fillId="0" borderId="0" xfId="0" applyAlignment="1">
      <alignment horizontal="center"/>
    </xf>
    <xf numFmtId="0" fontId="0" fillId="0" borderId="0" xfId="0" quotePrefix="1" applyAlignment="1">
      <alignment horizontal="center"/>
    </xf>
    <xf numFmtId="0" fontId="0" fillId="0" borderId="0" xfId="0" applyAlignment="1">
      <alignment horizontal="left"/>
    </xf>
    <xf numFmtId="0" fontId="5" fillId="0" borderId="1" xfId="0" applyFont="1" applyBorder="1" applyAlignment="1">
      <alignment horizontal="center"/>
    </xf>
    <xf numFmtId="166" fontId="5" fillId="0" borderId="1" xfId="0" applyNumberFormat="1" applyFont="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2" fontId="2" fillId="2" borderId="0" xfId="0" applyNumberFormat="1" applyFont="1" applyFill="1"/>
    <xf numFmtId="0" fontId="0" fillId="3" borderId="0" xfId="0" applyFill="1" applyAlignment="1">
      <alignment horizontal="center" vertical="center"/>
    </xf>
    <xf numFmtId="166" fontId="0" fillId="3" borderId="0" xfId="0" applyNumberFormat="1" applyFill="1" applyAlignment="1">
      <alignment horizontal="center" vertical="center"/>
    </xf>
    <xf numFmtId="2" fontId="0" fillId="3" borderId="0" xfId="0" applyNumberFormat="1" applyFill="1" applyAlignment="1">
      <alignment horizontal="center" vertical="center"/>
    </xf>
    <xf numFmtId="2" fontId="0" fillId="3" borderId="0" xfId="0" applyNumberFormat="1" applyFill="1"/>
    <xf numFmtId="165" fontId="0" fillId="3" borderId="0" xfId="0" applyNumberFormat="1" applyFill="1" applyAlignment="1">
      <alignment horizontal="center"/>
    </xf>
    <xf numFmtId="166" fontId="0" fillId="3" borderId="0" xfId="0" applyNumberFormat="1" applyFill="1" applyAlignment="1">
      <alignment horizontal="center"/>
    </xf>
    <xf numFmtId="0" fontId="0" fillId="0" borderId="1" xfId="0" applyBorder="1"/>
    <xf numFmtId="169" fontId="0" fillId="0" borderId="1" xfId="0" applyNumberFormat="1" applyBorder="1"/>
    <xf numFmtId="2" fontId="6" fillId="0" borderId="0" xfId="0" applyNumberFormat="1" applyFont="1"/>
    <xf numFmtId="0" fontId="6" fillId="0" borderId="0" xfId="0" applyFont="1"/>
    <xf numFmtId="166" fontId="5" fillId="5" borderId="1" xfId="0" applyNumberFormat="1" applyFont="1" applyFill="1" applyBorder="1" applyAlignment="1">
      <alignment horizontal="center" vertical="center"/>
    </xf>
    <xf numFmtId="166" fontId="2" fillId="0" borderId="1" xfId="0" applyNumberFormat="1" applyFont="1" applyBorder="1" applyAlignment="1">
      <alignment horizontal="center" vertical="center"/>
    </xf>
    <xf numFmtId="0" fontId="0" fillId="0" borderId="2" xfId="0" applyBorder="1" applyAlignment="1">
      <alignment horizontal="center" vertical="center"/>
    </xf>
    <xf numFmtId="2" fontId="2" fillId="5" borderId="0" xfId="0" applyNumberFormat="1" applyFont="1" applyFill="1"/>
    <xf numFmtId="166" fontId="2" fillId="3" borderId="1" xfId="0" applyNumberFormat="1" applyFont="1" applyFill="1" applyBorder="1" applyAlignment="1">
      <alignment horizontal="center" vertical="center"/>
    </xf>
    <xf numFmtId="1" fontId="0" fillId="0" borderId="0" xfId="0" applyNumberFormat="1" applyAlignment="1">
      <alignment horizontal="center"/>
    </xf>
    <xf numFmtId="1" fontId="6" fillId="0" borderId="0" xfId="0" applyNumberFormat="1" applyFont="1"/>
    <xf numFmtId="166" fontId="0" fillId="4" borderId="0" xfId="0" applyNumberFormat="1" applyFill="1"/>
    <xf numFmtId="0" fontId="0" fillId="0" borderId="0" xfId="0" applyFill="1" applyAlignment="1">
      <alignment horizontal="center" vertical="center"/>
    </xf>
    <xf numFmtId="166" fontId="0" fillId="0" borderId="0" xfId="0" applyNumberFormat="1" applyFill="1" applyAlignment="1">
      <alignment horizontal="center" vertical="center"/>
    </xf>
    <xf numFmtId="2" fontId="0" fillId="0" borderId="0" xfId="0" applyNumberFormat="1" applyFill="1"/>
    <xf numFmtId="165" fontId="0" fillId="0" borderId="0" xfId="0" applyNumberFormat="1" applyFill="1" applyAlignment="1">
      <alignment horizontal="center"/>
    </xf>
    <xf numFmtId="166" fontId="0" fillId="0" borderId="0" xfId="0" applyNumberFormat="1" applyFill="1" applyAlignment="1">
      <alignment horizontal="center"/>
    </xf>
    <xf numFmtId="166" fontId="0" fillId="0" borderId="0" xfId="0" applyNumberFormat="1" applyFill="1"/>
    <xf numFmtId="168" fontId="0" fillId="0" borderId="0" xfId="0" applyNumberFormat="1"/>
    <xf numFmtId="0" fontId="0" fillId="0" borderId="1" xfId="0" applyBorder="1" applyAlignment="1">
      <alignment horizontal="center"/>
    </xf>
    <xf numFmtId="0" fontId="1" fillId="0" borderId="1" xfId="0" applyFont="1" applyBorder="1" applyAlignment="1">
      <alignment horizontal="center"/>
    </xf>
    <xf numFmtId="167" fontId="1" fillId="0" borderId="1" xfId="0" applyNumberFormat="1" applyFont="1" applyBorder="1" applyAlignment="1">
      <alignment horizontal="center"/>
    </xf>
    <xf numFmtId="0" fontId="1" fillId="5" borderId="0" xfId="0" applyFont="1" applyFill="1"/>
    <xf numFmtId="168" fontId="1" fillId="5" borderId="0" xfId="0" applyNumberFormat="1" applyFont="1" applyFill="1"/>
    <xf numFmtId="0" fontId="0" fillId="2" borderId="1" xfId="0" applyFill="1" applyBorder="1"/>
    <xf numFmtId="166" fontId="1" fillId="0" borderId="1" xfId="0" applyNumberFormat="1" applyFont="1" applyBorder="1"/>
    <xf numFmtId="0" fontId="1" fillId="0" borderId="1" xfId="0" applyFont="1" applyBorder="1" applyAlignment="1">
      <alignment horizontal="center" vertical="center"/>
    </xf>
    <xf numFmtId="168" fontId="1" fillId="6" borderId="1" xfId="0" applyNumberFormat="1" applyFont="1" applyFill="1" applyBorder="1"/>
    <xf numFmtId="0" fontId="7" fillId="2" borderId="1" xfId="0" applyFont="1" applyFill="1" applyBorder="1"/>
    <xf numFmtId="9" fontId="7" fillId="2" borderId="1" xfId="0" applyNumberFormat="1" applyFont="1" applyFill="1" applyBorder="1"/>
    <xf numFmtId="168" fontId="7" fillId="2" borderId="1" xfId="0" applyNumberFormat="1" applyFont="1" applyFill="1" applyBorder="1"/>
    <xf numFmtId="167" fontId="0" fillId="2" borderId="1" xfId="0" applyNumberFormat="1" applyFill="1" applyBorder="1"/>
    <xf numFmtId="3" fontId="0" fillId="0" borderId="1" xfId="0" applyNumberFormat="1" applyBorder="1" applyAlignment="1">
      <alignment horizontal="center" vertical="center"/>
    </xf>
    <xf numFmtId="0" fontId="0" fillId="7" borderId="0" xfId="0" applyFill="1" applyBorder="1"/>
    <xf numFmtId="167" fontId="0" fillId="7" borderId="0" xfId="0" applyNumberFormat="1" applyFill="1" applyBorder="1"/>
    <xf numFmtId="0" fontId="0" fillId="7" borderId="0" xfId="0" applyFill="1"/>
    <xf numFmtId="0" fontId="7" fillId="8" borderId="1" xfId="0" applyFont="1" applyFill="1" applyBorder="1"/>
    <xf numFmtId="10" fontId="0" fillId="0" borderId="0" xfId="1" applyNumberFormat="1" applyFont="1" applyAlignment="1">
      <alignment horizontal="center"/>
    </xf>
    <xf numFmtId="0" fontId="0" fillId="5" borderId="0" xfId="0" applyFill="1"/>
    <xf numFmtId="0" fontId="11" fillId="0" borderId="0" xfId="0" applyFont="1" applyAlignment="1">
      <alignment vertical="top"/>
    </xf>
    <xf numFmtId="0" fontId="11" fillId="0" borderId="0" xfId="0" applyFont="1" applyAlignment="1">
      <alignment horizontal="center" vertical="center"/>
    </xf>
    <xf numFmtId="0" fontId="1" fillId="0" borderId="0" xfId="0" applyFont="1" applyAlignment="1">
      <alignment horizontal="center" vertical="center"/>
    </xf>
    <xf numFmtId="0" fontId="12" fillId="3" borderId="2" xfId="0" applyFont="1" applyFill="1" applyBorder="1" applyAlignment="1">
      <alignment horizontal="center" vertical="center"/>
    </xf>
    <xf numFmtId="166" fontId="12" fillId="3" borderId="2" xfId="0" applyNumberFormat="1" applyFont="1" applyFill="1" applyBorder="1" applyAlignment="1">
      <alignment horizontal="center" vertical="center"/>
    </xf>
    <xf numFmtId="166" fontId="0" fillId="0" borderId="1" xfId="0" applyNumberFormat="1" applyBorder="1"/>
    <xf numFmtId="0" fontId="0" fillId="0" borderId="1" xfId="0" applyBorder="1" applyAlignment="1">
      <alignment horizontal="center" vertical="center"/>
    </xf>
    <xf numFmtId="166" fontId="0" fillId="0" borderId="1" xfId="0" applyNumberFormat="1" applyBorder="1" applyAlignment="1">
      <alignment horizontal="center" vertical="center"/>
    </xf>
    <xf numFmtId="167" fontId="1" fillId="9" borderId="1" xfId="0" applyNumberFormat="1" applyFont="1" applyFill="1" applyBorder="1" applyAlignment="1">
      <alignment horizontal="center" vertical="center"/>
    </xf>
    <xf numFmtId="167" fontId="0" fillId="0" borderId="1" xfId="0" applyNumberFormat="1" applyBorder="1"/>
    <xf numFmtId="167" fontId="0" fillId="0" borderId="1" xfId="0" applyNumberFormat="1" applyBorder="1" applyAlignment="1">
      <alignment horizontal="center" vertical="center"/>
    </xf>
    <xf numFmtId="167" fontId="1" fillId="10" borderId="1" xfId="0" applyNumberFormat="1" applyFont="1" applyFill="1" applyBorder="1" applyAlignment="1">
      <alignment horizontal="center" vertical="center"/>
    </xf>
    <xf numFmtId="168" fontId="0" fillId="0" borderId="0" xfId="0" applyNumberFormat="1" applyAlignment="1">
      <alignment horizontal="center" vertical="center"/>
    </xf>
    <xf numFmtId="170" fontId="0" fillId="0" borderId="0" xfId="0" applyNumberFormat="1" applyAlignment="1">
      <alignment horizontal="center" vertical="center"/>
    </xf>
    <xf numFmtId="166" fontId="14" fillId="5" borderId="0" xfId="0" applyNumberFormat="1" applyFont="1" applyFill="1"/>
    <xf numFmtId="170" fontId="10" fillId="3" borderId="0" xfId="0" applyNumberFormat="1" applyFont="1" applyFill="1" applyAlignment="1">
      <alignment horizontal="center" vertical="center"/>
    </xf>
    <xf numFmtId="168" fontId="0" fillId="6" borderId="0" xfId="0" applyNumberFormat="1" applyFill="1" applyAlignment="1">
      <alignment horizontal="center" vertical="center"/>
    </xf>
    <xf numFmtId="0" fontId="0" fillId="3" borderId="0" xfId="0" applyFill="1"/>
    <xf numFmtId="168" fontId="0" fillId="3" borderId="0" xfId="0" applyNumberFormat="1" applyFill="1" applyAlignment="1">
      <alignment horizontal="center" vertical="center"/>
    </xf>
    <xf numFmtId="0" fontId="0" fillId="5" borderId="1" xfId="0" applyFill="1" applyBorder="1"/>
    <xf numFmtId="166" fontId="0" fillId="5" borderId="1" xfId="0" applyNumberFormat="1" applyFill="1" applyBorder="1"/>
    <xf numFmtId="0" fontId="1" fillId="10" borderId="1" xfId="0" applyFont="1" applyFill="1" applyBorder="1" applyAlignment="1">
      <alignment horizontal="center" vertical="center"/>
    </xf>
    <xf numFmtId="169" fontId="1" fillId="10" borderId="1" xfId="0" applyNumberFormat="1" applyFont="1" applyFill="1" applyBorder="1" applyAlignment="1">
      <alignment horizontal="center" vertical="center"/>
    </xf>
    <xf numFmtId="0" fontId="1" fillId="10" borderId="0" xfId="0" applyFont="1" applyFill="1" applyAlignment="1">
      <alignment horizontal="center" vertical="center"/>
    </xf>
    <xf numFmtId="9" fontId="1" fillId="10" borderId="0" xfId="0" applyNumberFormat="1" applyFont="1" applyFill="1" applyAlignment="1">
      <alignment horizontal="center" vertical="center"/>
    </xf>
    <xf numFmtId="0" fontId="1" fillId="9" borderId="0" xfId="0" applyFont="1" applyFill="1" applyAlignment="1">
      <alignment horizontal="center" vertical="center"/>
    </xf>
    <xf numFmtId="9" fontId="1" fillId="9" borderId="0" xfId="0" applyNumberFormat="1" applyFont="1" applyFill="1" applyAlignment="1">
      <alignment horizontal="center" vertical="center"/>
    </xf>
    <xf numFmtId="166" fontId="15" fillId="0" borderId="1" xfId="0" applyNumberFormat="1" applyFont="1" applyBorder="1" applyAlignment="1">
      <alignment horizontal="center"/>
    </xf>
    <xf numFmtId="166" fontId="0" fillId="5" borderId="0" xfId="0" applyNumberFormat="1" applyFill="1" applyAlignment="1">
      <alignment horizontal="center"/>
    </xf>
    <xf numFmtId="166" fontId="0" fillId="11" borderId="0" xfId="0" applyNumberFormat="1" applyFill="1" applyAlignment="1">
      <alignment horizontal="center" vertical="center"/>
    </xf>
    <xf numFmtId="0" fontId="0" fillId="11" borderId="0" xfId="0" applyFill="1" applyAlignment="1">
      <alignment horizontal="center" vertical="center"/>
    </xf>
    <xf numFmtId="165" fontId="0" fillId="11" borderId="0" xfId="0" applyNumberFormat="1" applyFill="1" applyAlignment="1">
      <alignment horizontal="center"/>
    </xf>
    <xf numFmtId="166" fontId="0" fillId="5" borderId="0" xfId="0" applyNumberFormat="1" applyFill="1" applyAlignment="1">
      <alignment horizontal="center" vertical="center"/>
    </xf>
    <xf numFmtId="2" fontId="0" fillId="5" borderId="0" xfId="0" applyNumberFormat="1" applyFill="1"/>
    <xf numFmtId="167" fontId="1" fillId="9" borderId="6" xfId="0" applyNumberFormat="1"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9" fillId="0" borderId="0" xfId="0" applyFont="1" applyAlignment="1">
      <alignment horizont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10" fillId="0" borderId="0" xfId="0" applyFont="1" applyAlignment="1">
      <alignment horizontal="center" vertical="top"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150481189851271E-2"/>
          <c:y val="6.0601851851851872E-2"/>
          <c:w val="0.85862729658792647"/>
          <c:h val="0.61498432487605714"/>
        </c:manualLayout>
      </c:layout>
      <c:scatterChart>
        <c:scatterStyle val="lineMarker"/>
        <c:varyColors val="0"/>
        <c:ser>
          <c:idx val="0"/>
          <c:order val="0"/>
          <c:tx>
            <c:strRef>
              <c:f>'EJERCICIO 1'!$C$21</c:f>
              <c:strCache>
                <c:ptCount val="1"/>
                <c:pt idx="0">
                  <c:v>Pedido</c:v>
                </c:pt>
              </c:strCache>
            </c:strRef>
          </c:tx>
          <c:spPr>
            <a:ln w="19050" cap="rnd">
              <a:solidFill>
                <a:schemeClr val="accent1"/>
              </a:solidFill>
              <a:round/>
            </a:ln>
            <a:effectLst/>
          </c:spPr>
          <c:marker>
            <c:symbol val="none"/>
          </c:marker>
          <c:xVal>
            <c:numRef>
              <c:f>'EJERCICIO 1'!$B$22:$B$59</c:f>
              <c:numCache>
                <c:formatCode>General</c:formatCode>
                <c:ptCount val="3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numCache>
            </c:numRef>
          </c:xVal>
          <c:yVal>
            <c:numRef>
              <c:f>'EJERCICIO 1'!$C$22:$C$59</c:f>
              <c:numCache>
                <c:formatCode>0.0</c:formatCode>
                <c:ptCount val="38"/>
                <c:pt idx="0">
                  <c:v>204.12414523193152</c:v>
                </c:pt>
                <c:pt idx="1">
                  <c:v>0</c:v>
                </c:pt>
                <c:pt idx="2">
                  <c:v>0</c:v>
                </c:pt>
                <c:pt idx="3">
                  <c:v>0</c:v>
                </c:pt>
                <c:pt idx="4">
                  <c:v>0</c:v>
                </c:pt>
                <c:pt idx="5">
                  <c:v>0</c:v>
                </c:pt>
                <c:pt idx="6">
                  <c:v>204.12414523193152</c:v>
                </c:pt>
                <c:pt idx="7">
                  <c:v>0</c:v>
                </c:pt>
                <c:pt idx="8">
                  <c:v>0</c:v>
                </c:pt>
                <c:pt idx="9">
                  <c:v>0</c:v>
                </c:pt>
                <c:pt idx="10">
                  <c:v>0</c:v>
                </c:pt>
                <c:pt idx="11">
                  <c:v>0</c:v>
                </c:pt>
                <c:pt idx="12">
                  <c:v>204.12414523193152</c:v>
                </c:pt>
                <c:pt idx="13">
                  <c:v>0</c:v>
                </c:pt>
                <c:pt idx="14">
                  <c:v>0</c:v>
                </c:pt>
                <c:pt idx="15">
                  <c:v>0</c:v>
                </c:pt>
                <c:pt idx="16">
                  <c:v>0</c:v>
                </c:pt>
                <c:pt idx="17">
                  <c:v>0</c:v>
                </c:pt>
                <c:pt idx="18">
                  <c:v>204.12414523193152</c:v>
                </c:pt>
                <c:pt idx="19">
                  <c:v>0</c:v>
                </c:pt>
                <c:pt idx="20">
                  <c:v>0</c:v>
                </c:pt>
                <c:pt idx="21">
                  <c:v>0</c:v>
                </c:pt>
                <c:pt idx="22">
                  <c:v>0</c:v>
                </c:pt>
                <c:pt idx="23">
                  <c:v>0</c:v>
                </c:pt>
                <c:pt idx="24">
                  <c:v>204.12414523193152</c:v>
                </c:pt>
                <c:pt idx="25">
                  <c:v>0</c:v>
                </c:pt>
                <c:pt idx="26">
                  <c:v>0</c:v>
                </c:pt>
                <c:pt idx="27">
                  <c:v>0</c:v>
                </c:pt>
                <c:pt idx="28">
                  <c:v>0</c:v>
                </c:pt>
                <c:pt idx="29">
                  <c:v>0</c:v>
                </c:pt>
                <c:pt idx="30">
                  <c:v>0</c:v>
                </c:pt>
                <c:pt idx="31">
                  <c:v>204.12414523193152</c:v>
                </c:pt>
                <c:pt idx="32">
                  <c:v>0</c:v>
                </c:pt>
                <c:pt idx="33">
                  <c:v>0</c:v>
                </c:pt>
                <c:pt idx="34">
                  <c:v>0</c:v>
                </c:pt>
                <c:pt idx="35">
                  <c:v>0</c:v>
                </c:pt>
                <c:pt idx="36">
                  <c:v>0</c:v>
                </c:pt>
                <c:pt idx="37">
                  <c:v>204.12414523193152</c:v>
                </c:pt>
              </c:numCache>
            </c:numRef>
          </c:yVal>
          <c:smooth val="0"/>
          <c:extLst>
            <c:ext xmlns:c16="http://schemas.microsoft.com/office/drawing/2014/chart" uri="{C3380CC4-5D6E-409C-BE32-E72D297353CC}">
              <c16:uniqueId val="{00000000-DE2B-4EA2-A170-453D240E1AB2}"/>
            </c:ext>
          </c:extLst>
        </c:ser>
        <c:ser>
          <c:idx val="1"/>
          <c:order val="1"/>
          <c:tx>
            <c:strRef>
              <c:f>'EJERCICIO 1'!$D$21</c:f>
              <c:strCache>
                <c:ptCount val="1"/>
                <c:pt idx="0">
                  <c:v>Consumo diario</c:v>
                </c:pt>
              </c:strCache>
            </c:strRef>
          </c:tx>
          <c:spPr>
            <a:ln w="19050" cap="rnd">
              <a:solidFill>
                <a:schemeClr val="accent2"/>
              </a:solidFill>
              <a:round/>
            </a:ln>
            <a:effectLst/>
          </c:spPr>
          <c:marker>
            <c:symbol val="none"/>
          </c:marker>
          <c:xVal>
            <c:numRef>
              <c:f>'EJERCICIO 1'!$B$22:$B$59</c:f>
              <c:numCache>
                <c:formatCode>General</c:formatCode>
                <c:ptCount val="3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numCache>
            </c:numRef>
          </c:xVal>
          <c:yVal>
            <c:numRef>
              <c:f>'EJERCICIO 1'!$D$22:$D$59</c:f>
              <c:numCache>
                <c:formatCode>0.0</c:formatCode>
                <c:ptCount val="38"/>
                <c:pt idx="0">
                  <c:v>32.876712328767127</c:v>
                </c:pt>
                <c:pt idx="1">
                  <c:v>32.876712328767127</c:v>
                </c:pt>
                <c:pt idx="2">
                  <c:v>32.876712328767127</c:v>
                </c:pt>
                <c:pt idx="3">
                  <c:v>32.876712328767127</c:v>
                </c:pt>
                <c:pt idx="4">
                  <c:v>32.876712328767127</c:v>
                </c:pt>
                <c:pt idx="5">
                  <c:v>32.876712328767127</c:v>
                </c:pt>
                <c:pt idx="6">
                  <c:v>32.876712328767127</c:v>
                </c:pt>
                <c:pt idx="7">
                  <c:v>32.876712328767127</c:v>
                </c:pt>
                <c:pt idx="8">
                  <c:v>32.876712328767127</c:v>
                </c:pt>
                <c:pt idx="9">
                  <c:v>32.876712328767127</c:v>
                </c:pt>
                <c:pt idx="10">
                  <c:v>32.876712328767127</c:v>
                </c:pt>
                <c:pt idx="11">
                  <c:v>32.876712328767127</c:v>
                </c:pt>
                <c:pt idx="12">
                  <c:v>32.876712328767127</c:v>
                </c:pt>
                <c:pt idx="13">
                  <c:v>32.876712328767127</c:v>
                </c:pt>
                <c:pt idx="14">
                  <c:v>32.876712328767127</c:v>
                </c:pt>
                <c:pt idx="15">
                  <c:v>32.876712328767127</c:v>
                </c:pt>
                <c:pt idx="16">
                  <c:v>32.876712328767127</c:v>
                </c:pt>
                <c:pt idx="17">
                  <c:v>32.876712328767127</c:v>
                </c:pt>
                <c:pt idx="18">
                  <c:v>32.876712328767127</c:v>
                </c:pt>
                <c:pt idx="19">
                  <c:v>32.876712328767127</c:v>
                </c:pt>
                <c:pt idx="20">
                  <c:v>32.876712328767127</c:v>
                </c:pt>
                <c:pt idx="21">
                  <c:v>32.876712328767127</c:v>
                </c:pt>
                <c:pt idx="22">
                  <c:v>32.876712328767127</c:v>
                </c:pt>
                <c:pt idx="23">
                  <c:v>32.876712328767127</c:v>
                </c:pt>
                <c:pt idx="24">
                  <c:v>32.876712328767127</c:v>
                </c:pt>
                <c:pt idx="25">
                  <c:v>32.876712328767127</c:v>
                </c:pt>
                <c:pt idx="26">
                  <c:v>32.876712328767127</c:v>
                </c:pt>
                <c:pt idx="27">
                  <c:v>32.876712328767127</c:v>
                </c:pt>
                <c:pt idx="28">
                  <c:v>32.876712328767127</c:v>
                </c:pt>
                <c:pt idx="29">
                  <c:v>32.876712328767127</c:v>
                </c:pt>
                <c:pt idx="30">
                  <c:v>32.876712328767127</c:v>
                </c:pt>
                <c:pt idx="31">
                  <c:v>32.876712328767127</c:v>
                </c:pt>
                <c:pt idx="32">
                  <c:v>32.876712328767127</c:v>
                </c:pt>
                <c:pt idx="33">
                  <c:v>32.876712328767127</c:v>
                </c:pt>
                <c:pt idx="34">
                  <c:v>32.876712328767127</c:v>
                </c:pt>
                <c:pt idx="35">
                  <c:v>32.876712328767127</c:v>
                </c:pt>
                <c:pt idx="36">
                  <c:v>32.876712328767127</c:v>
                </c:pt>
                <c:pt idx="37">
                  <c:v>32.876712328767127</c:v>
                </c:pt>
              </c:numCache>
            </c:numRef>
          </c:yVal>
          <c:smooth val="0"/>
          <c:extLst>
            <c:ext xmlns:c16="http://schemas.microsoft.com/office/drawing/2014/chart" uri="{C3380CC4-5D6E-409C-BE32-E72D297353CC}">
              <c16:uniqueId val="{00000001-DE2B-4EA2-A170-453D240E1AB2}"/>
            </c:ext>
          </c:extLst>
        </c:ser>
        <c:ser>
          <c:idx val="2"/>
          <c:order val="2"/>
          <c:tx>
            <c:strRef>
              <c:f>'EJERCICIO 1'!$E$21</c:f>
              <c:strCache>
                <c:ptCount val="1"/>
                <c:pt idx="0">
                  <c:v>Inventario</c:v>
                </c:pt>
              </c:strCache>
            </c:strRef>
          </c:tx>
          <c:spPr>
            <a:ln w="19050" cap="rnd">
              <a:solidFill>
                <a:schemeClr val="accent3"/>
              </a:solidFill>
              <a:round/>
            </a:ln>
            <a:effectLst/>
          </c:spPr>
          <c:marker>
            <c:symbol val="none"/>
          </c:marker>
          <c:xVal>
            <c:numRef>
              <c:f>'EJERCICIO 1'!$B$22:$B$59</c:f>
              <c:numCache>
                <c:formatCode>General</c:formatCode>
                <c:ptCount val="3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numCache>
            </c:numRef>
          </c:xVal>
          <c:yVal>
            <c:numRef>
              <c:f>'EJERCICIO 1'!$E$22:$E$59</c:f>
              <c:numCache>
                <c:formatCode>0.00</c:formatCode>
                <c:ptCount val="38"/>
                <c:pt idx="0" formatCode="0.0">
                  <c:v>171.24743290316439</c:v>
                </c:pt>
                <c:pt idx="1">
                  <c:v>138.37072057439727</c:v>
                </c:pt>
                <c:pt idx="2">
                  <c:v>105.49400824563014</c:v>
                </c:pt>
                <c:pt idx="3">
                  <c:v>72.617295916863014</c:v>
                </c:pt>
                <c:pt idx="4">
                  <c:v>39.740583588095888</c:v>
                </c:pt>
                <c:pt idx="5">
                  <c:v>6.8638712593287607</c:v>
                </c:pt>
                <c:pt idx="6">
                  <c:v>178.11130416249316</c:v>
                </c:pt>
                <c:pt idx="7">
                  <c:v>145.23459183372603</c:v>
                </c:pt>
                <c:pt idx="8">
                  <c:v>112.3578795049589</c:v>
                </c:pt>
                <c:pt idx="9">
                  <c:v>79.481167176191775</c:v>
                </c:pt>
                <c:pt idx="10">
                  <c:v>46.604454847424648</c:v>
                </c:pt>
                <c:pt idx="11">
                  <c:v>13.727742518657521</c:v>
                </c:pt>
                <c:pt idx="12">
                  <c:v>184.97517542182192</c:v>
                </c:pt>
                <c:pt idx="13">
                  <c:v>152.09846309305479</c:v>
                </c:pt>
                <c:pt idx="14">
                  <c:v>119.22175076428766</c:v>
                </c:pt>
                <c:pt idx="15">
                  <c:v>86.345038435520536</c:v>
                </c:pt>
                <c:pt idx="16">
                  <c:v>53.468326106753409</c:v>
                </c:pt>
                <c:pt idx="17">
                  <c:v>20.591613777986282</c:v>
                </c:pt>
                <c:pt idx="18">
                  <c:v>191.83904668115068</c:v>
                </c:pt>
                <c:pt idx="19">
                  <c:v>158.96233435238355</c:v>
                </c:pt>
                <c:pt idx="20">
                  <c:v>126.08562202361642</c:v>
                </c:pt>
                <c:pt idx="21">
                  <c:v>93.208909694849297</c:v>
                </c:pt>
                <c:pt idx="22">
                  <c:v>60.33219736608217</c:v>
                </c:pt>
                <c:pt idx="23">
                  <c:v>27.455485037315043</c:v>
                </c:pt>
                <c:pt idx="24">
                  <c:v>198.70291794047944</c:v>
                </c:pt>
                <c:pt idx="25">
                  <c:v>165.82620561171231</c:v>
                </c:pt>
                <c:pt idx="26">
                  <c:v>132.94949328294518</c:v>
                </c:pt>
                <c:pt idx="27">
                  <c:v>100.07278095417806</c:v>
                </c:pt>
                <c:pt idx="28">
                  <c:v>67.196068625410931</c:v>
                </c:pt>
                <c:pt idx="29">
                  <c:v>34.319356296643804</c:v>
                </c:pt>
                <c:pt idx="30">
                  <c:v>1.4426439678766769</c:v>
                </c:pt>
                <c:pt idx="31">
                  <c:v>172.69007687104107</c:v>
                </c:pt>
                <c:pt idx="32">
                  <c:v>139.81336454227394</c:v>
                </c:pt>
                <c:pt idx="33">
                  <c:v>106.93665221350682</c:v>
                </c:pt>
                <c:pt idx="34">
                  <c:v>74.059939884739691</c:v>
                </c:pt>
                <c:pt idx="35">
                  <c:v>41.183227555972564</c:v>
                </c:pt>
                <c:pt idx="36">
                  <c:v>8.3065152272054377</c:v>
                </c:pt>
                <c:pt idx="37">
                  <c:v>179.55394813036983</c:v>
                </c:pt>
              </c:numCache>
            </c:numRef>
          </c:yVal>
          <c:smooth val="0"/>
          <c:extLst>
            <c:ext xmlns:c16="http://schemas.microsoft.com/office/drawing/2014/chart" uri="{C3380CC4-5D6E-409C-BE32-E72D297353CC}">
              <c16:uniqueId val="{00000002-DE2B-4EA2-A170-453D240E1AB2}"/>
            </c:ext>
          </c:extLst>
        </c:ser>
        <c:dLbls>
          <c:showLegendKey val="0"/>
          <c:showVal val="0"/>
          <c:showCatName val="0"/>
          <c:showSerName val="0"/>
          <c:showPercent val="0"/>
          <c:showBubbleSize val="0"/>
        </c:dLbls>
        <c:axId val="423852128"/>
        <c:axId val="423852960"/>
      </c:scatterChart>
      <c:valAx>
        <c:axId val="42385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52960"/>
        <c:crosses val="autoZero"/>
        <c:crossBetween val="midCat"/>
      </c:valAx>
      <c:valAx>
        <c:axId val="423852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521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455839</xdr:colOff>
      <xdr:row>10</xdr:row>
      <xdr:rowOff>88445</xdr:rowOff>
    </xdr:from>
    <xdr:to>
      <xdr:col>5</xdr:col>
      <xdr:colOff>194581</xdr:colOff>
      <xdr:row>13</xdr:row>
      <xdr:rowOff>288470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49410" y="2041070"/>
          <a:ext cx="1779814"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666749</xdr:colOff>
      <xdr:row>19</xdr:row>
      <xdr:rowOff>268060</xdr:rowOff>
    </xdr:from>
    <xdr:to>
      <xdr:col>14</xdr:col>
      <xdr:colOff>666749</xdr:colOff>
      <xdr:row>34</xdr:row>
      <xdr:rowOff>10885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904875</xdr:colOff>
      <xdr:row>15</xdr:row>
      <xdr:rowOff>133350</xdr:rowOff>
    </xdr:from>
    <xdr:to>
      <xdr:col>11</xdr:col>
      <xdr:colOff>647700</xdr:colOff>
      <xdr:row>17</xdr:row>
      <xdr:rowOff>152400</xdr:rowOff>
    </xdr:to>
    <xdr:sp macro="" textlink="">
      <xdr:nvSpPr>
        <xdr:cNvPr id="3" name="Rectangle 14">
          <a:extLst>
            <a:ext uri="{FF2B5EF4-FFF2-40B4-BE49-F238E27FC236}">
              <a16:creationId xmlns:a16="http://schemas.microsoft.com/office/drawing/2014/main" id="{00000000-0008-0000-0200-000003000000}"/>
            </a:ext>
          </a:extLst>
        </xdr:cNvPr>
        <xdr:cNvSpPr>
          <a:spLocks noChangeArrowheads="1"/>
        </xdr:cNvSpPr>
      </xdr:nvSpPr>
      <xdr:spPr bwMode="auto">
        <a:xfrm>
          <a:off x="6600825" y="3695700"/>
          <a:ext cx="5591175" cy="400050"/>
        </a:xfrm>
        <a:prstGeom prst="rect">
          <a:avLst/>
        </a:prstGeom>
        <a:noFill/>
        <a:ln w="12700">
          <a:noFill/>
          <a:miter lim="800000"/>
          <a:headEnd/>
          <a:tailEnd/>
        </a:ln>
      </xdr:spPr>
      <xdr:txBody>
        <a:bodyPr wrap="square" lIns="90487" tIns="44450" rIns="90487" bIns="44450">
          <a:noAutofit/>
        </a:bodyPr>
        <a:lstStyle>
          <a:defPPr>
            <a:defRPr lang="es-ES"/>
          </a:defPPr>
          <a:lvl1pPr algn="l" rtl="0" fontAlgn="base">
            <a:spcBef>
              <a:spcPct val="0"/>
            </a:spcBef>
            <a:spcAft>
              <a:spcPct val="0"/>
            </a:spcAft>
            <a:defRPr kern="1200">
              <a:solidFill>
                <a:schemeClr val="tx1"/>
              </a:solidFill>
              <a:latin typeface="Arial" pitchFamily="34" charset="0"/>
              <a:ea typeface="+mn-ea"/>
              <a:cs typeface="+mn-cs"/>
            </a:defRPr>
          </a:lvl1pPr>
          <a:lvl2pPr marL="457200" algn="l" rtl="0" fontAlgn="base">
            <a:spcBef>
              <a:spcPct val="0"/>
            </a:spcBef>
            <a:spcAft>
              <a:spcPct val="0"/>
            </a:spcAft>
            <a:defRPr kern="1200">
              <a:solidFill>
                <a:schemeClr val="tx1"/>
              </a:solidFill>
              <a:latin typeface="Arial" pitchFamily="34" charset="0"/>
              <a:ea typeface="+mn-ea"/>
              <a:cs typeface="+mn-cs"/>
            </a:defRPr>
          </a:lvl2pPr>
          <a:lvl3pPr marL="914400" algn="l" rtl="0" fontAlgn="base">
            <a:spcBef>
              <a:spcPct val="0"/>
            </a:spcBef>
            <a:spcAft>
              <a:spcPct val="0"/>
            </a:spcAft>
            <a:defRPr kern="1200">
              <a:solidFill>
                <a:schemeClr val="tx1"/>
              </a:solidFill>
              <a:latin typeface="Arial" pitchFamily="34" charset="0"/>
              <a:ea typeface="+mn-ea"/>
              <a:cs typeface="+mn-cs"/>
            </a:defRPr>
          </a:lvl3pPr>
          <a:lvl4pPr marL="1371600" algn="l" rtl="0" fontAlgn="base">
            <a:spcBef>
              <a:spcPct val="0"/>
            </a:spcBef>
            <a:spcAft>
              <a:spcPct val="0"/>
            </a:spcAft>
            <a:defRPr kern="1200">
              <a:solidFill>
                <a:schemeClr val="tx1"/>
              </a:solidFill>
              <a:latin typeface="Arial" pitchFamily="34" charset="0"/>
              <a:ea typeface="+mn-ea"/>
              <a:cs typeface="+mn-cs"/>
            </a:defRPr>
          </a:lvl4pPr>
          <a:lvl5pPr marL="1828800" algn="l" rtl="0" fontAlgn="base">
            <a:spcBef>
              <a:spcPct val="0"/>
            </a:spcBef>
            <a:spcAft>
              <a:spcPct val="0"/>
            </a:spcAft>
            <a:defRPr kern="1200">
              <a:solidFill>
                <a:schemeClr val="tx1"/>
              </a:solidFill>
              <a:latin typeface="Arial" pitchFamily="34" charset="0"/>
              <a:ea typeface="+mn-ea"/>
              <a:cs typeface="+mn-cs"/>
            </a:defRPr>
          </a:lvl5pPr>
          <a:lvl6pPr marL="2286000" algn="l" defTabSz="914400" rtl="0" eaLnBrk="1" latinLnBrk="0" hangingPunct="1">
            <a:defRPr kern="1200">
              <a:solidFill>
                <a:schemeClr val="tx1"/>
              </a:solidFill>
              <a:latin typeface="Arial" pitchFamily="34" charset="0"/>
              <a:ea typeface="+mn-ea"/>
              <a:cs typeface="+mn-cs"/>
            </a:defRPr>
          </a:lvl6pPr>
          <a:lvl7pPr marL="2743200" algn="l" defTabSz="914400" rtl="0" eaLnBrk="1" latinLnBrk="0" hangingPunct="1">
            <a:defRPr kern="1200">
              <a:solidFill>
                <a:schemeClr val="tx1"/>
              </a:solidFill>
              <a:latin typeface="Arial" pitchFamily="34" charset="0"/>
              <a:ea typeface="+mn-ea"/>
              <a:cs typeface="+mn-cs"/>
            </a:defRPr>
          </a:lvl7pPr>
          <a:lvl8pPr marL="3200400" algn="l" defTabSz="914400" rtl="0" eaLnBrk="1" latinLnBrk="0" hangingPunct="1">
            <a:defRPr kern="1200">
              <a:solidFill>
                <a:schemeClr val="tx1"/>
              </a:solidFill>
              <a:latin typeface="Arial" pitchFamily="34" charset="0"/>
              <a:ea typeface="+mn-ea"/>
              <a:cs typeface="+mn-cs"/>
            </a:defRPr>
          </a:lvl8pPr>
          <a:lvl9pPr marL="3657600" algn="l" defTabSz="914400" rtl="0" eaLnBrk="1" latinLnBrk="0" hangingPunct="1">
            <a:defRPr kern="1200">
              <a:solidFill>
                <a:schemeClr val="tx1"/>
              </a:solidFill>
              <a:latin typeface="Arial" pitchFamily="34" charset="0"/>
              <a:ea typeface="+mn-ea"/>
              <a:cs typeface="+mn-cs"/>
            </a:defRPr>
          </a:lvl9pPr>
        </a:lstStyle>
        <a:p>
          <a:pPr defTabSz="762000" eaLnBrk="0" hangingPunct="0"/>
          <a:r>
            <a:rPr lang="en-US" sz="2000" b="1" i="1">
              <a:solidFill>
                <a:srgbClr val="000000"/>
              </a:solidFill>
            </a:rPr>
            <a:t>TRC</a:t>
          </a:r>
          <a:r>
            <a:rPr lang="en-US" sz="2000" b="1">
              <a:solidFill>
                <a:srgbClr val="000000"/>
              </a:solidFill>
            </a:rPr>
            <a:t> </a:t>
          </a:r>
          <a:r>
            <a:rPr lang="en-US" sz="2000" b="1" baseline="0">
              <a:solidFill>
                <a:srgbClr val="000000"/>
              </a:solidFill>
            </a:rPr>
            <a:t>       </a:t>
          </a:r>
          <a:r>
            <a:rPr lang="en-US" sz="2000" b="1">
              <a:solidFill>
                <a:srgbClr val="000000"/>
              </a:solidFill>
            </a:rPr>
            <a:t>Q</a:t>
          </a:r>
          <a:r>
            <a:rPr lang="en-US" sz="2000" b="1" i="1">
              <a:solidFill>
                <a:srgbClr val="000000"/>
              </a:solidFill>
            </a:rPr>
            <a:t>H</a:t>
          </a:r>
          <a:r>
            <a:rPr lang="en-US" sz="2000" b="1">
              <a:solidFill>
                <a:srgbClr val="000000"/>
              </a:solidFill>
            </a:rPr>
            <a:t>/2    +  D</a:t>
          </a:r>
          <a:r>
            <a:rPr lang="en-US" sz="2000" b="1" i="1">
              <a:solidFill>
                <a:srgbClr val="000000"/>
              </a:solidFill>
            </a:rPr>
            <a:t>S</a:t>
          </a:r>
          <a:r>
            <a:rPr lang="en-US" sz="2000" b="1" i="0">
              <a:solidFill>
                <a:srgbClr val="000000"/>
              </a:solidFill>
            </a:rPr>
            <a:t>/Q </a:t>
          </a:r>
          <a:r>
            <a:rPr lang="en-US" sz="2000" b="1" i="0" baseline="0">
              <a:solidFill>
                <a:srgbClr val="000000"/>
              </a:solidFill>
            </a:rPr>
            <a:t>   +   VD</a:t>
          </a:r>
          <a:r>
            <a:rPr lang="en-US" sz="2000" b="1" i="0">
              <a:solidFill>
                <a:srgbClr val="000000"/>
              </a:solidFill>
            </a:rPr>
            <a:t> </a:t>
          </a:r>
          <a:endParaRPr lang="en-US" sz="2000" b="1">
            <a:solidFill>
              <a:srgbClr val="000000"/>
            </a:solidFill>
          </a:endParaRPr>
        </a:p>
      </xdr:txBody>
    </xdr:sp>
    <xdr:clientData/>
  </xdr:twoCellAnchor>
  <xdr:twoCellAnchor editAs="oneCell">
    <xdr:from>
      <xdr:col>10</xdr:col>
      <xdr:colOff>0</xdr:colOff>
      <xdr:row>5</xdr:row>
      <xdr:rowOff>0</xdr:rowOff>
    </xdr:from>
    <xdr:to>
      <xdr:col>11</xdr:col>
      <xdr:colOff>551089</xdr:colOff>
      <xdr:row>7</xdr:row>
      <xdr:rowOff>238125</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3625" y="1028700"/>
          <a:ext cx="1779814"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74839</xdr:colOff>
      <xdr:row>7</xdr:row>
      <xdr:rowOff>114300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7325" y="952500"/>
          <a:ext cx="1779814"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140" zoomScaleNormal="140" workbookViewId="0">
      <selection activeCell="C15" sqref="C15"/>
    </sheetView>
  </sheetViews>
  <sheetFormatPr baseColWidth="10" defaultRowHeight="15" x14ac:dyDescent="0.25"/>
  <cols>
    <col min="1" max="4" width="11.42578125" style="15"/>
  </cols>
  <sheetData>
    <row r="1" spans="1:3" x14ac:dyDescent="0.25">
      <c r="A1" s="16" t="s">
        <v>23</v>
      </c>
      <c r="B1" s="15" t="s">
        <v>3</v>
      </c>
      <c r="C1" s="15" t="s">
        <v>22</v>
      </c>
    </row>
    <row r="2" spans="1:3" x14ac:dyDescent="0.25">
      <c r="A2" s="15">
        <v>1</v>
      </c>
      <c r="B2" s="15">
        <f ca="1">+RANDBETWEEN(900,1000)</f>
        <v>942</v>
      </c>
    </row>
    <row r="3" spans="1:3" x14ac:dyDescent="0.25">
      <c r="A3" s="15">
        <f>+A2+1</f>
        <v>2</v>
      </c>
      <c r="B3" s="15">
        <f t="shared" ref="B3:B13" ca="1" si="0">+RANDBETWEEN(900,1000)</f>
        <v>944</v>
      </c>
      <c r="C3" s="7"/>
    </row>
    <row r="4" spans="1:3" x14ac:dyDescent="0.25">
      <c r="A4" s="15">
        <f t="shared" ref="A4:A14" si="1">+A3+1</f>
        <v>3</v>
      </c>
      <c r="B4" s="15">
        <f t="shared" ca="1" si="0"/>
        <v>901</v>
      </c>
      <c r="C4" s="7"/>
    </row>
    <row r="5" spans="1:3" x14ac:dyDescent="0.25">
      <c r="A5" s="15">
        <f t="shared" si="1"/>
        <v>4</v>
      </c>
      <c r="B5" s="15">
        <f t="shared" ca="1" si="0"/>
        <v>981</v>
      </c>
      <c r="C5" s="7"/>
    </row>
    <row r="6" spans="1:3" x14ac:dyDescent="0.25">
      <c r="A6" s="15">
        <f t="shared" si="1"/>
        <v>5</v>
      </c>
      <c r="B6" s="15">
        <f t="shared" ca="1" si="0"/>
        <v>952</v>
      </c>
      <c r="C6" s="7"/>
    </row>
    <row r="7" spans="1:3" x14ac:dyDescent="0.25">
      <c r="A7" s="15">
        <f t="shared" si="1"/>
        <v>6</v>
      </c>
      <c r="B7" s="15">
        <f t="shared" ca="1" si="0"/>
        <v>929</v>
      </c>
      <c r="C7" s="7"/>
    </row>
    <row r="8" spans="1:3" x14ac:dyDescent="0.25">
      <c r="A8" s="15">
        <f t="shared" si="1"/>
        <v>7</v>
      </c>
      <c r="B8" s="15">
        <f t="shared" ca="1" si="0"/>
        <v>967</v>
      </c>
      <c r="C8" s="7"/>
    </row>
    <row r="9" spans="1:3" x14ac:dyDescent="0.25">
      <c r="A9" s="15">
        <f t="shared" si="1"/>
        <v>8</v>
      </c>
      <c r="B9" s="15">
        <f t="shared" ca="1" si="0"/>
        <v>910</v>
      </c>
      <c r="C9" s="7"/>
    </row>
    <row r="10" spans="1:3" x14ac:dyDescent="0.25">
      <c r="A10" s="15">
        <f t="shared" si="1"/>
        <v>9</v>
      </c>
      <c r="B10" s="15">
        <f t="shared" ca="1" si="0"/>
        <v>954</v>
      </c>
      <c r="C10" s="7"/>
    </row>
    <row r="11" spans="1:3" x14ac:dyDescent="0.25">
      <c r="A11" s="15">
        <f t="shared" si="1"/>
        <v>10</v>
      </c>
      <c r="B11" s="15">
        <f t="shared" ca="1" si="0"/>
        <v>987</v>
      </c>
      <c r="C11" s="7"/>
    </row>
    <row r="12" spans="1:3" x14ac:dyDescent="0.25">
      <c r="A12" s="15">
        <f t="shared" si="1"/>
        <v>11</v>
      </c>
      <c r="B12" s="15">
        <f t="shared" ca="1" si="0"/>
        <v>922</v>
      </c>
      <c r="C12" s="7"/>
    </row>
    <row r="13" spans="1:3" x14ac:dyDescent="0.25">
      <c r="A13" s="15">
        <f t="shared" si="1"/>
        <v>12</v>
      </c>
      <c r="B13" s="15">
        <f t="shared" ca="1" si="0"/>
        <v>904</v>
      </c>
      <c r="C13" s="7"/>
    </row>
    <row r="14" spans="1:3" x14ac:dyDescent="0.25">
      <c r="A14" s="15">
        <f t="shared" si="1"/>
        <v>13</v>
      </c>
      <c r="C14" s="7"/>
    </row>
    <row r="15" spans="1:3" x14ac:dyDescent="0.25">
      <c r="A15" s="17" t="s">
        <v>24</v>
      </c>
      <c r="C15" s="38">
        <f ca="1">SUM(B2:B13)</f>
        <v>11293</v>
      </c>
    </row>
    <row r="16" spans="1:3" x14ac:dyDescent="0.25">
      <c r="C16" s="38"/>
    </row>
    <row r="39" spans="1:2" x14ac:dyDescent="0.25">
      <c r="A39" s="15" t="s">
        <v>21</v>
      </c>
      <c r="B39" s="15">
        <f ca="1">+AVERAGE(B2:B37)</f>
        <v>941.08333333333337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5"/>
  <sheetViews>
    <sheetView tabSelected="1" zoomScale="120" zoomScaleNormal="120" workbookViewId="0">
      <selection sqref="A1:I7"/>
    </sheetView>
  </sheetViews>
  <sheetFormatPr baseColWidth="10" defaultRowHeight="15" x14ac:dyDescent="0.25"/>
  <cols>
    <col min="1" max="1" width="5" customWidth="1"/>
    <col min="2" max="2" width="23.5703125" bestFit="1" customWidth="1"/>
    <col min="3" max="3" width="16.28515625" bestFit="1" customWidth="1"/>
    <col min="4" max="4" width="18.85546875" bestFit="1" customWidth="1"/>
    <col min="5" max="5" width="11.7109375" customWidth="1"/>
    <col min="6" max="6" width="12.85546875" style="4" bestFit="1" customWidth="1"/>
    <col min="7" max="7" width="11" style="15" customWidth="1"/>
    <col min="8" max="8" width="10.7109375" style="15" customWidth="1"/>
    <col min="18" max="18" width="13.7109375" bestFit="1" customWidth="1"/>
  </cols>
  <sheetData>
    <row r="1" spans="1:9" ht="15" customHeight="1" x14ac:dyDescent="0.25">
      <c r="A1" s="104" t="s">
        <v>35</v>
      </c>
      <c r="B1" s="104"/>
      <c r="C1" s="104"/>
      <c r="D1" s="104"/>
      <c r="E1" s="104"/>
      <c r="F1" s="104"/>
      <c r="G1" s="104"/>
      <c r="H1" s="104"/>
      <c r="I1" s="104"/>
    </row>
    <row r="2" spans="1:9" ht="15" customHeight="1" x14ac:dyDescent="0.25">
      <c r="A2" s="104"/>
      <c r="B2" s="104"/>
      <c r="C2" s="104"/>
      <c r="D2" s="104"/>
      <c r="E2" s="104"/>
      <c r="F2" s="104"/>
      <c r="G2" s="104"/>
      <c r="H2" s="104"/>
      <c r="I2" s="104"/>
    </row>
    <row r="3" spans="1:9" ht="15" customHeight="1" x14ac:dyDescent="0.25">
      <c r="A3" s="104"/>
      <c r="B3" s="104"/>
      <c r="C3" s="104"/>
      <c r="D3" s="104"/>
      <c r="E3" s="104"/>
      <c r="F3" s="104"/>
      <c r="G3" s="104"/>
      <c r="H3" s="104"/>
      <c r="I3" s="104"/>
    </row>
    <row r="4" spans="1:9" ht="15" customHeight="1" x14ac:dyDescent="0.25">
      <c r="A4" s="104"/>
      <c r="B4" s="104"/>
      <c r="C4" s="104"/>
      <c r="D4" s="104"/>
      <c r="E4" s="104"/>
      <c r="F4" s="104"/>
      <c r="G4" s="104"/>
      <c r="H4" s="104"/>
      <c r="I4" s="104"/>
    </row>
    <row r="5" spans="1:9" ht="15" customHeight="1" x14ac:dyDescent="0.25">
      <c r="A5" s="104"/>
      <c r="B5" s="104"/>
      <c r="C5" s="104"/>
      <c r="D5" s="104"/>
      <c r="E5" s="104"/>
      <c r="F5" s="104"/>
      <c r="G5" s="104"/>
      <c r="H5" s="104"/>
      <c r="I5" s="104"/>
    </row>
    <row r="6" spans="1:9" ht="15" customHeight="1" x14ac:dyDescent="0.25">
      <c r="A6" s="104"/>
      <c r="B6" s="104"/>
      <c r="C6" s="104"/>
      <c r="D6" s="104"/>
      <c r="E6" s="104"/>
      <c r="F6" s="104"/>
      <c r="G6" s="104"/>
      <c r="H6" s="104"/>
      <c r="I6" s="104"/>
    </row>
    <row r="7" spans="1:9" ht="15" customHeight="1" x14ac:dyDescent="0.25">
      <c r="A7" s="104"/>
      <c r="B7" s="104"/>
      <c r="C7" s="104"/>
      <c r="D7" s="104"/>
      <c r="E7" s="104"/>
      <c r="F7" s="104"/>
      <c r="G7" s="104"/>
      <c r="H7" s="104"/>
      <c r="I7" s="104"/>
    </row>
    <row r="9" spans="1:9" ht="18.75" x14ac:dyDescent="0.3">
      <c r="B9" s="32" t="s">
        <v>3</v>
      </c>
      <c r="C9" s="39">
        <v>12000</v>
      </c>
      <c r="G9" s="15" t="s">
        <v>79</v>
      </c>
      <c r="H9" s="15" t="s">
        <v>80</v>
      </c>
      <c r="I9" s="2">
        <f>+C9/C14</f>
        <v>58.787753826796269</v>
      </c>
    </row>
    <row r="10" spans="1:9" x14ac:dyDescent="0.25">
      <c r="B10" t="s">
        <v>47</v>
      </c>
      <c r="C10" s="1">
        <v>5</v>
      </c>
      <c r="D10" t="s">
        <v>1</v>
      </c>
      <c r="G10" s="15" t="s">
        <v>81</v>
      </c>
      <c r="H10" s="15" t="s">
        <v>82</v>
      </c>
      <c r="I10" s="2">
        <f>+C14/C11</f>
        <v>6.2087760841379165</v>
      </c>
    </row>
    <row r="11" spans="1:9" x14ac:dyDescent="0.25">
      <c r="B11" t="s">
        <v>2</v>
      </c>
      <c r="C11" s="40">
        <f>+C9/365</f>
        <v>32.876712328767127</v>
      </c>
      <c r="G11" s="20"/>
    </row>
    <row r="12" spans="1:9" x14ac:dyDescent="0.25">
      <c r="B12" t="s">
        <v>48</v>
      </c>
      <c r="C12" s="3">
        <v>2.88</v>
      </c>
      <c r="G12" s="21"/>
    </row>
    <row r="13" spans="1:9" x14ac:dyDescent="0.25">
      <c r="B13" t="s">
        <v>5</v>
      </c>
      <c r="C13">
        <v>12.5</v>
      </c>
    </row>
    <row r="14" spans="1:9" ht="23.25" x14ac:dyDescent="0.35">
      <c r="B14" s="18" t="s">
        <v>6</v>
      </c>
      <c r="C14" s="95">
        <f>+SQRT((2*C9*C10)/(C12))</f>
        <v>204.12414523193152</v>
      </c>
    </row>
    <row r="15" spans="1:9" ht="15.75" thickBot="1" x14ac:dyDescent="0.3"/>
    <row r="16" spans="1:9" ht="15.75" thickBot="1" x14ac:dyDescent="0.3">
      <c r="B16" s="4" t="s">
        <v>7</v>
      </c>
      <c r="C16" s="35" t="s">
        <v>8</v>
      </c>
      <c r="D16" s="35" t="s">
        <v>49</v>
      </c>
    </row>
    <row r="17" spans="2:18" x14ac:dyDescent="0.25">
      <c r="B17" s="4"/>
      <c r="C17" s="4" t="s">
        <v>46</v>
      </c>
      <c r="D17" s="4" t="s">
        <v>11</v>
      </c>
      <c r="E17" t="s">
        <v>12</v>
      </c>
      <c r="R17" s="47"/>
    </row>
    <row r="18" spans="2:18" ht="26.25" x14ac:dyDescent="0.4">
      <c r="B18" s="10"/>
      <c r="C18" s="34">
        <f>+($C$10*$C$9)/C14</f>
        <v>293.93876913398134</v>
      </c>
      <c r="D18" s="34">
        <f>+(C14*$C$12)/2</f>
        <v>293.9387691339814</v>
      </c>
      <c r="E18" s="22">
        <f>+C18+D18</f>
        <v>587.87753826796279</v>
      </c>
      <c r="F18" s="33">
        <f>+H386</f>
        <v>587.87744836030697</v>
      </c>
      <c r="H18" s="66">
        <f>+(F18-E18)/E18</f>
        <v>-1.5293602828360128E-7</v>
      </c>
    </row>
    <row r="19" spans="2:18" ht="26.25" x14ac:dyDescent="0.4">
      <c r="B19" s="10">
        <v>120.0064989256153</v>
      </c>
      <c r="C19" s="10"/>
      <c r="D19" s="11"/>
      <c r="E19" s="9"/>
    </row>
    <row r="20" spans="2:18" ht="26.25" x14ac:dyDescent="0.4">
      <c r="B20" s="10"/>
      <c r="C20" s="10"/>
      <c r="D20" s="11"/>
      <c r="E20" s="9"/>
      <c r="F20" s="4" t="s">
        <v>29</v>
      </c>
      <c r="G20" s="15" t="s">
        <v>32</v>
      </c>
      <c r="H20" s="105" t="s">
        <v>59</v>
      </c>
    </row>
    <row r="21" spans="2:18" x14ac:dyDescent="0.25">
      <c r="B21" s="4" t="s">
        <v>25</v>
      </c>
      <c r="C21" s="4" t="s">
        <v>26</v>
      </c>
      <c r="D21" s="4" t="s">
        <v>27</v>
      </c>
      <c r="E21" s="4" t="s">
        <v>28</v>
      </c>
      <c r="F21" s="4" t="s">
        <v>30</v>
      </c>
      <c r="G21" s="4" t="s">
        <v>31</v>
      </c>
      <c r="H21" s="105"/>
    </row>
    <row r="22" spans="2:18" x14ac:dyDescent="0.25">
      <c r="B22" s="41">
        <v>1</v>
      </c>
      <c r="C22" s="42">
        <f>+C14</f>
        <v>204.12414523193152</v>
      </c>
      <c r="D22" s="97">
        <f>+$C$11</f>
        <v>32.876712328767127</v>
      </c>
      <c r="E22" s="46">
        <f>+C22-D22</f>
        <v>171.24743290316439</v>
      </c>
      <c r="F22" s="98">
        <f>+IF(C22&gt;0,$C$10,0)</f>
        <v>5</v>
      </c>
      <c r="G22" s="99">
        <f>+E22*($C$12/365)</f>
        <v>1.3512126212633244</v>
      </c>
      <c r="H22" s="45">
        <f>+G22+F22</f>
        <v>6.3512126212633246</v>
      </c>
    </row>
    <row r="23" spans="2:18" x14ac:dyDescent="0.25">
      <c r="B23" s="41">
        <f>+B22+1</f>
        <v>2</v>
      </c>
      <c r="C23" s="100">
        <f>+IF(E22&lt;D23,$C$14,0)</f>
        <v>0</v>
      </c>
      <c r="D23" s="42">
        <f t="shared" ref="D23:D86" si="0">+$C$11</f>
        <v>32.876712328767127</v>
      </c>
      <c r="E23" s="101">
        <f>+E22+C23-D23</f>
        <v>138.37072057439727</v>
      </c>
      <c r="F23" s="41">
        <f>+IF(C23&gt;0,$C$10,0)</f>
        <v>0</v>
      </c>
      <c r="G23" s="44">
        <f t="shared" ref="G23:G86" si="1">+E23*($C$12/365)</f>
        <v>1.0918018500116826</v>
      </c>
      <c r="H23" s="96">
        <f>+H22+G23+F23</f>
        <v>7.4430144712750073</v>
      </c>
    </row>
    <row r="24" spans="2:18" x14ac:dyDescent="0.25">
      <c r="B24" s="41">
        <f t="shared" ref="B24:B87" si="2">+B23+1</f>
        <v>3</v>
      </c>
      <c r="C24" s="42">
        <f t="shared" ref="C24:C87" si="3">+IF(E23&lt;D24,$C$14,0)</f>
        <v>0</v>
      </c>
      <c r="D24" s="42">
        <f t="shared" si="0"/>
        <v>32.876712328767127</v>
      </c>
      <c r="E24" s="43">
        <f t="shared" ref="E24:E87" si="4">+E23+C24-D24</f>
        <v>105.49400824563014</v>
      </c>
      <c r="F24" s="41">
        <f t="shared" ref="F24:F86" si="5">+IF(C24&gt;0,$C$10,0)</f>
        <v>0</v>
      </c>
      <c r="G24" s="44">
        <f t="shared" si="1"/>
        <v>0.83239107876004059</v>
      </c>
      <c r="H24" s="45">
        <f t="shared" ref="H24:H87" si="6">+H23+G24+F24</f>
        <v>8.2754055500350479</v>
      </c>
    </row>
    <row r="25" spans="2:18" x14ac:dyDescent="0.25">
      <c r="B25" s="41">
        <f t="shared" si="2"/>
        <v>4</v>
      </c>
      <c r="C25" s="42">
        <f t="shared" si="3"/>
        <v>0</v>
      </c>
      <c r="D25" s="42">
        <f t="shared" si="0"/>
        <v>32.876712328767127</v>
      </c>
      <c r="E25" s="43">
        <f t="shared" si="4"/>
        <v>72.617295916863014</v>
      </c>
      <c r="F25" s="41">
        <f t="shared" si="5"/>
        <v>0</v>
      </c>
      <c r="G25" s="44">
        <f t="shared" si="1"/>
        <v>0.57298030750839857</v>
      </c>
      <c r="H25" s="45">
        <f t="shared" si="6"/>
        <v>8.8483858575434464</v>
      </c>
    </row>
    <row r="26" spans="2:18" x14ac:dyDescent="0.25">
      <c r="B26" s="41">
        <f t="shared" si="2"/>
        <v>5</v>
      </c>
      <c r="C26" s="42">
        <f t="shared" si="3"/>
        <v>0</v>
      </c>
      <c r="D26" s="42">
        <f t="shared" si="0"/>
        <v>32.876712328767127</v>
      </c>
      <c r="E26" s="43">
        <f t="shared" si="4"/>
        <v>39.740583588095888</v>
      </c>
      <c r="F26" s="41">
        <f t="shared" si="5"/>
        <v>0</v>
      </c>
      <c r="G26" s="44">
        <f t="shared" si="1"/>
        <v>0.3135695362567566</v>
      </c>
      <c r="H26" s="45">
        <f t="shared" si="6"/>
        <v>9.1619553938002039</v>
      </c>
    </row>
    <row r="27" spans="2:18" x14ac:dyDescent="0.25">
      <c r="B27" s="41">
        <f t="shared" si="2"/>
        <v>6</v>
      </c>
      <c r="C27" s="42">
        <f t="shared" si="3"/>
        <v>0</v>
      </c>
      <c r="D27" s="42">
        <f t="shared" si="0"/>
        <v>32.876712328767127</v>
      </c>
      <c r="E27" s="43">
        <f t="shared" si="4"/>
        <v>6.8638712593287607</v>
      </c>
      <c r="F27" s="41">
        <f t="shared" si="5"/>
        <v>0</v>
      </c>
      <c r="G27" s="44">
        <f t="shared" si="1"/>
        <v>5.4158765005114601E-2</v>
      </c>
      <c r="H27" s="45">
        <f t="shared" si="6"/>
        <v>9.2161141588053184</v>
      </c>
    </row>
    <row r="28" spans="2:18" x14ac:dyDescent="0.25">
      <c r="B28" s="41">
        <f t="shared" si="2"/>
        <v>7</v>
      </c>
      <c r="C28" s="42">
        <f t="shared" si="3"/>
        <v>204.12414523193152</v>
      </c>
      <c r="D28" s="42">
        <f t="shared" si="0"/>
        <v>32.876712328767127</v>
      </c>
      <c r="E28" s="43">
        <f t="shared" si="4"/>
        <v>178.11130416249316</v>
      </c>
      <c r="F28" s="41">
        <f t="shared" si="5"/>
        <v>5</v>
      </c>
      <c r="G28" s="44">
        <f t="shared" si="1"/>
        <v>1.4053713862684392</v>
      </c>
      <c r="H28" s="45">
        <f t="shared" si="6"/>
        <v>15.621485545073757</v>
      </c>
    </row>
    <row r="29" spans="2:18" x14ac:dyDescent="0.25">
      <c r="B29" s="41">
        <f t="shared" si="2"/>
        <v>8</v>
      </c>
      <c r="C29" s="42">
        <f t="shared" si="3"/>
        <v>0</v>
      </c>
      <c r="D29" s="42">
        <f t="shared" si="0"/>
        <v>32.876712328767127</v>
      </c>
      <c r="E29" s="43">
        <f t="shared" si="4"/>
        <v>145.23459183372603</v>
      </c>
      <c r="F29" s="41">
        <f t="shared" si="5"/>
        <v>0</v>
      </c>
      <c r="G29" s="44">
        <f t="shared" si="1"/>
        <v>1.1459606150167971</v>
      </c>
      <c r="H29" s="45">
        <f t="shared" si="6"/>
        <v>16.767446160090554</v>
      </c>
    </row>
    <row r="30" spans="2:18" x14ac:dyDescent="0.25">
      <c r="B30" s="41">
        <f t="shared" si="2"/>
        <v>9</v>
      </c>
      <c r="C30" s="42">
        <f t="shared" si="3"/>
        <v>0</v>
      </c>
      <c r="D30" s="42">
        <f t="shared" si="0"/>
        <v>32.876712328767127</v>
      </c>
      <c r="E30" s="43">
        <f t="shared" si="4"/>
        <v>112.3578795049589</v>
      </c>
      <c r="F30" s="41">
        <f t="shared" si="5"/>
        <v>0</v>
      </c>
      <c r="G30" s="44">
        <f t="shared" si="1"/>
        <v>0.88654984376515511</v>
      </c>
      <c r="H30" s="45">
        <f t="shared" si="6"/>
        <v>17.65399600385571</v>
      </c>
    </row>
    <row r="31" spans="2:18" x14ac:dyDescent="0.25">
      <c r="B31" s="41">
        <f t="shared" si="2"/>
        <v>10</v>
      </c>
      <c r="C31" s="42">
        <f t="shared" si="3"/>
        <v>0</v>
      </c>
      <c r="D31" s="42">
        <f t="shared" si="0"/>
        <v>32.876712328767127</v>
      </c>
      <c r="E31" s="43">
        <f t="shared" si="4"/>
        <v>79.481167176191775</v>
      </c>
      <c r="F31" s="41">
        <f t="shared" si="5"/>
        <v>0</v>
      </c>
      <c r="G31" s="44">
        <f t="shared" si="1"/>
        <v>0.6271390725135132</v>
      </c>
      <c r="H31" s="45">
        <f t="shared" si="6"/>
        <v>18.281135076369225</v>
      </c>
    </row>
    <row r="32" spans="2:18" x14ac:dyDescent="0.25">
      <c r="B32" s="41">
        <f t="shared" si="2"/>
        <v>11</v>
      </c>
      <c r="C32" s="42">
        <f t="shared" si="3"/>
        <v>0</v>
      </c>
      <c r="D32" s="42">
        <f t="shared" si="0"/>
        <v>32.876712328767127</v>
      </c>
      <c r="E32" s="43">
        <f t="shared" si="4"/>
        <v>46.604454847424648</v>
      </c>
      <c r="F32" s="41">
        <f t="shared" si="5"/>
        <v>0</v>
      </c>
      <c r="G32" s="44">
        <f t="shared" si="1"/>
        <v>0.36772830126187117</v>
      </c>
      <c r="H32" s="45">
        <f t="shared" si="6"/>
        <v>18.648863377631095</v>
      </c>
    </row>
    <row r="33" spans="2:8" x14ac:dyDescent="0.25">
      <c r="B33" s="41">
        <f t="shared" si="2"/>
        <v>12</v>
      </c>
      <c r="C33" s="42">
        <f t="shared" si="3"/>
        <v>0</v>
      </c>
      <c r="D33" s="42">
        <f t="shared" si="0"/>
        <v>32.876712328767127</v>
      </c>
      <c r="E33" s="43">
        <f t="shared" si="4"/>
        <v>13.727742518657521</v>
      </c>
      <c r="F33" s="41">
        <f t="shared" si="5"/>
        <v>0</v>
      </c>
      <c r="G33" s="44">
        <f t="shared" si="1"/>
        <v>0.1083175300102292</v>
      </c>
      <c r="H33" s="45">
        <f t="shared" si="6"/>
        <v>18.757180907641324</v>
      </c>
    </row>
    <row r="34" spans="2:8" x14ac:dyDescent="0.25">
      <c r="B34" s="41">
        <f t="shared" si="2"/>
        <v>13</v>
      </c>
      <c r="C34" s="42">
        <f t="shared" si="3"/>
        <v>204.12414523193152</v>
      </c>
      <c r="D34" s="42">
        <f t="shared" si="0"/>
        <v>32.876712328767127</v>
      </c>
      <c r="E34" s="43">
        <f t="shared" si="4"/>
        <v>184.97517542182192</v>
      </c>
      <c r="F34" s="41">
        <f t="shared" si="5"/>
        <v>5</v>
      </c>
      <c r="G34" s="44">
        <f t="shared" si="1"/>
        <v>1.4595301512735537</v>
      </c>
      <c r="H34" s="45">
        <f t="shared" si="6"/>
        <v>25.216711058914878</v>
      </c>
    </row>
    <row r="35" spans="2:8" x14ac:dyDescent="0.25">
      <c r="B35" s="41">
        <f t="shared" si="2"/>
        <v>14</v>
      </c>
      <c r="C35" s="42">
        <f t="shared" si="3"/>
        <v>0</v>
      </c>
      <c r="D35" s="42">
        <f t="shared" si="0"/>
        <v>32.876712328767127</v>
      </c>
      <c r="E35" s="43">
        <f t="shared" si="4"/>
        <v>152.09846309305479</v>
      </c>
      <c r="F35" s="41">
        <f t="shared" si="5"/>
        <v>0</v>
      </c>
      <c r="G35" s="44">
        <f t="shared" si="1"/>
        <v>1.2001193800219117</v>
      </c>
      <c r="H35" s="45">
        <f t="shared" si="6"/>
        <v>26.416830438936792</v>
      </c>
    </row>
    <row r="36" spans="2:8" x14ac:dyDescent="0.25">
      <c r="B36" s="41">
        <f t="shared" si="2"/>
        <v>15</v>
      </c>
      <c r="C36" s="42">
        <f t="shared" si="3"/>
        <v>0</v>
      </c>
      <c r="D36" s="42">
        <f t="shared" si="0"/>
        <v>32.876712328767127</v>
      </c>
      <c r="E36" s="43">
        <f t="shared" si="4"/>
        <v>119.22175076428766</v>
      </c>
      <c r="F36" s="41">
        <f t="shared" si="5"/>
        <v>0</v>
      </c>
      <c r="G36" s="44">
        <f t="shared" si="1"/>
        <v>0.94070860877026974</v>
      </c>
      <c r="H36" s="45">
        <f t="shared" si="6"/>
        <v>27.357539047707061</v>
      </c>
    </row>
    <row r="37" spans="2:8" x14ac:dyDescent="0.25">
      <c r="B37" s="41">
        <f t="shared" si="2"/>
        <v>16</v>
      </c>
      <c r="C37" s="42">
        <f t="shared" si="3"/>
        <v>0</v>
      </c>
      <c r="D37" s="42">
        <f t="shared" si="0"/>
        <v>32.876712328767127</v>
      </c>
      <c r="E37" s="43">
        <f t="shared" si="4"/>
        <v>86.345038435520536</v>
      </c>
      <c r="F37" s="41">
        <f t="shared" si="5"/>
        <v>0</v>
      </c>
      <c r="G37" s="44">
        <f t="shared" si="1"/>
        <v>0.68129783751862782</v>
      </c>
      <c r="H37" s="45">
        <f t="shared" si="6"/>
        <v>28.038836885225688</v>
      </c>
    </row>
    <row r="38" spans="2:8" x14ac:dyDescent="0.25">
      <c r="B38" s="41">
        <f t="shared" si="2"/>
        <v>17</v>
      </c>
      <c r="C38" s="42">
        <f t="shared" si="3"/>
        <v>0</v>
      </c>
      <c r="D38" s="42">
        <f t="shared" si="0"/>
        <v>32.876712328767127</v>
      </c>
      <c r="E38" s="43">
        <f t="shared" si="4"/>
        <v>53.468326106753409</v>
      </c>
      <c r="F38" s="41">
        <f t="shared" si="5"/>
        <v>0</v>
      </c>
      <c r="G38" s="44">
        <f t="shared" si="1"/>
        <v>0.4218870662669858</v>
      </c>
      <c r="H38" s="45">
        <f t="shared" si="6"/>
        <v>28.460723951492675</v>
      </c>
    </row>
    <row r="39" spans="2:8" x14ac:dyDescent="0.25">
      <c r="B39" s="41">
        <f t="shared" si="2"/>
        <v>18</v>
      </c>
      <c r="C39" s="42">
        <f t="shared" si="3"/>
        <v>0</v>
      </c>
      <c r="D39" s="42">
        <f t="shared" si="0"/>
        <v>32.876712328767127</v>
      </c>
      <c r="E39" s="43">
        <f t="shared" si="4"/>
        <v>20.591613777986282</v>
      </c>
      <c r="F39" s="41">
        <f t="shared" si="5"/>
        <v>0</v>
      </c>
      <c r="G39" s="44">
        <f t="shared" si="1"/>
        <v>0.1624762950153438</v>
      </c>
      <c r="H39" s="45">
        <f t="shared" si="6"/>
        <v>28.62320024650802</v>
      </c>
    </row>
    <row r="40" spans="2:8" x14ac:dyDescent="0.25">
      <c r="B40" s="41">
        <f t="shared" si="2"/>
        <v>19</v>
      </c>
      <c r="C40" s="42">
        <f t="shared" si="3"/>
        <v>204.12414523193152</v>
      </c>
      <c r="D40" s="42">
        <f t="shared" si="0"/>
        <v>32.876712328767127</v>
      </c>
      <c r="E40" s="43">
        <f t="shared" si="4"/>
        <v>191.83904668115068</v>
      </c>
      <c r="F40" s="41">
        <f t="shared" si="5"/>
        <v>5</v>
      </c>
      <c r="G40" s="44">
        <f t="shared" si="1"/>
        <v>1.5136889162786684</v>
      </c>
      <c r="H40" s="45">
        <f t="shared" si="6"/>
        <v>35.136889162786687</v>
      </c>
    </row>
    <row r="41" spans="2:8" x14ac:dyDescent="0.25">
      <c r="B41" s="41">
        <f t="shared" si="2"/>
        <v>20</v>
      </c>
      <c r="C41" s="42">
        <f t="shared" si="3"/>
        <v>0</v>
      </c>
      <c r="D41" s="42">
        <f t="shared" si="0"/>
        <v>32.876712328767127</v>
      </c>
      <c r="E41" s="43">
        <f t="shared" si="4"/>
        <v>158.96233435238355</v>
      </c>
      <c r="F41" s="41">
        <f t="shared" si="5"/>
        <v>0</v>
      </c>
      <c r="G41" s="44">
        <f t="shared" si="1"/>
        <v>1.2542781450270264</v>
      </c>
      <c r="H41" s="45">
        <f t="shared" si="6"/>
        <v>36.391167307813717</v>
      </c>
    </row>
    <row r="42" spans="2:8" x14ac:dyDescent="0.25">
      <c r="B42" s="41">
        <f t="shared" si="2"/>
        <v>21</v>
      </c>
      <c r="C42" s="42">
        <f t="shared" si="3"/>
        <v>0</v>
      </c>
      <c r="D42" s="42">
        <f t="shared" si="0"/>
        <v>32.876712328767127</v>
      </c>
      <c r="E42" s="43">
        <f t="shared" si="4"/>
        <v>126.08562202361642</v>
      </c>
      <c r="F42" s="41">
        <f t="shared" si="5"/>
        <v>0</v>
      </c>
      <c r="G42" s="44">
        <f t="shared" si="1"/>
        <v>0.99486737377538437</v>
      </c>
      <c r="H42" s="45">
        <f t="shared" si="6"/>
        <v>37.386034681589102</v>
      </c>
    </row>
    <row r="43" spans="2:8" x14ac:dyDescent="0.25">
      <c r="B43" s="41">
        <f t="shared" si="2"/>
        <v>22</v>
      </c>
      <c r="C43" s="42">
        <f t="shared" si="3"/>
        <v>0</v>
      </c>
      <c r="D43" s="42">
        <f t="shared" si="0"/>
        <v>32.876712328767127</v>
      </c>
      <c r="E43" s="43">
        <f t="shared" si="4"/>
        <v>93.208909694849297</v>
      </c>
      <c r="F43" s="41">
        <f t="shared" si="5"/>
        <v>0</v>
      </c>
      <c r="G43" s="44">
        <f t="shared" si="1"/>
        <v>0.73545660252374234</v>
      </c>
      <c r="H43" s="45">
        <f t="shared" si="6"/>
        <v>38.121491284112842</v>
      </c>
    </row>
    <row r="44" spans="2:8" x14ac:dyDescent="0.25">
      <c r="B44" s="41">
        <f t="shared" si="2"/>
        <v>23</v>
      </c>
      <c r="C44" s="42">
        <f t="shared" si="3"/>
        <v>0</v>
      </c>
      <c r="D44" s="42">
        <f t="shared" si="0"/>
        <v>32.876712328767127</v>
      </c>
      <c r="E44" s="43">
        <f t="shared" si="4"/>
        <v>60.33219736608217</v>
      </c>
      <c r="F44" s="41">
        <f t="shared" si="5"/>
        <v>0</v>
      </c>
      <c r="G44" s="44">
        <f t="shared" si="1"/>
        <v>0.47604583127210037</v>
      </c>
      <c r="H44" s="45">
        <f t="shared" si="6"/>
        <v>38.597537115384945</v>
      </c>
    </row>
    <row r="45" spans="2:8" x14ac:dyDescent="0.25">
      <c r="B45" s="41">
        <f t="shared" si="2"/>
        <v>24</v>
      </c>
      <c r="C45" s="42">
        <f t="shared" si="3"/>
        <v>0</v>
      </c>
      <c r="D45" s="42">
        <f t="shared" si="0"/>
        <v>32.876712328767127</v>
      </c>
      <c r="E45" s="43">
        <f t="shared" si="4"/>
        <v>27.455485037315043</v>
      </c>
      <c r="F45" s="41">
        <f t="shared" si="5"/>
        <v>0</v>
      </c>
      <c r="G45" s="44">
        <f t="shared" si="1"/>
        <v>0.2166350600204584</v>
      </c>
      <c r="H45" s="45">
        <f t="shared" si="6"/>
        <v>38.814172175405403</v>
      </c>
    </row>
    <row r="46" spans="2:8" x14ac:dyDescent="0.25">
      <c r="B46" s="41">
        <f t="shared" si="2"/>
        <v>25</v>
      </c>
      <c r="C46" s="42">
        <f t="shared" si="3"/>
        <v>204.12414523193152</v>
      </c>
      <c r="D46" s="42">
        <f t="shared" si="0"/>
        <v>32.876712328767127</v>
      </c>
      <c r="E46" s="43">
        <f t="shared" si="4"/>
        <v>198.70291794047944</v>
      </c>
      <c r="F46" s="41">
        <f t="shared" si="5"/>
        <v>5</v>
      </c>
      <c r="G46" s="44">
        <f t="shared" si="1"/>
        <v>1.5678476812837829</v>
      </c>
      <c r="H46" s="45">
        <f t="shared" si="6"/>
        <v>45.382019856689183</v>
      </c>
    </row>
    <row r="47" spans="2:8" x14ac:dyDescent="0.25">
      <c r="B47" s="41">
        <f t="shared" si="2"/>
        <v>26</v>
      </c>
      <c r="C47" s="42">
        <f t="shared" si="3"/>
        <v>0</v>
      </c>
      <c r="D47" s="42">
        <f t="shared" si="0"/>
        <v>32.876712328767127</v>
      </c>
      <c r="E47" s="43">
        <f t="shared" si="4"/>
        <v>165.82620561171231</v>
      </c>
      <c r="F47" s="41">
        <f t="shared" si="5"/>
        <v>0</v>
      </c>
      <c r="G47" s="44">
        <f t="shared" si="1"/>
        <v>1.3084369100321409</v>
      </c>
      <c r="H47" s="45">
        <f t="shared" si="6"/>
        <v>46.690456766721326</v>
      </c>
    </row>
    <row r="48" spans="2:8" x14ac:dyDescent="0.25">
      <c r="B48" s="41">
        <f t="shared" si="2"/>
        <v>27</v>
      </c>
      <c r="C48" s="42">
        <f t="shared" si="3"/>
        <v>0</v>
      </c>
      <c r="D48" s="42">
        <f t="shared" si="0"/>
        <v>32.876712328767127</v>
      </c>
      <c r="E48" s="43">
        <f t="shared" si="4"/>
        <v>132.94949328294518</v>
      </c>
      <c r="F48" s="41">
        <f t="shared" si="5"/>
        <v>0</v>
      </c>
      <c r="G48" s="44">
        <f t="shared" si="1"/>
        <v>1.0490261387804989</v>
      </c>
      <c r="H48" s="45">
        <f t="shared" si="6"/>
        <v>47.739482905501823</v>
      </c>
    </row>
    <row r="49" spans="2:8" x14ac:dyDescent="0.25">
      <c r="B49" s="41">
        <f t="shared" si="2"/>
        <v>28</v>
      </c>
      <c r="C49" s="42">
        <f t="shared" si="3"/>
        <v>0</v>
      </c>
      <c r="D49" s="42">
        <f t="shared" si="0"/>
        <v>32.876712328767127</v>
      </c>
      <c r="E49" s="43">
        <f t="shared" si="4"/>
        <v>100.07278095417806</v>
      </c>
      <c r="F49" s="41">
        <f t="shared" si="5"/>
        <v>0</v>
      </c>
      <c r="G49" s="44">
        <f t="shared" si="1"/>
        <v>0.78961536752885697</v>
      </c>
      <c r="H49" s="45">
        <f t="shared" si="6"/>
        <v>48.529098273030684</v>
      </c>
    </row>
    <row r="50" spans="2:8" x14ac:dyDescent="0.25">
      <c r="B50" s="41">
        <f t="shared" si="2"/>
        <v>29</v>
      </c>
      <c r="C50" s="42">
        <f t="shared" si="3"/>
        <v>0</v>
      </c>
      <c r="D50" s="42">
        <f t="shared" si="0"/>
        <v>32.876712328767127</v>
      </c>
      <c r="E50" s="43">
        <f t="shared" si="4"/>
        <v>67.196068625410931</v>
      </c>
      <c r="F50" s="41">
        <f t="shared" si="5"/>
        <v>0</v>
      </c>
      <c r="G50" s="44">
        <f t="shared" si="1"/>
        <v>0.53020459627721495</v>
      </c>
      <c r="H50" s="45">
        <f t="shared" si="6"/>
        <v>49.059302869307899</v>
      </c>
    </row>
    <row r="51" spans="2:8" x14ac:dyDescent="0.25">
      <c r="B51" s="41">
        <f t="shared" si="2"/>
        <v>30</v>
      </c>
      <c r="C51" s="42">
        <f t="shared" si="3"/>
        <v>0</v>
      </c>
      <c r="D51" s="42">
        <f t="shared" si="0"/>
        <v>32.876712328767127</v>
      </c>
      <c r="E51" s="43">
        <f t="shared" si="4"/>
        <v>34.319356296643804</v>
      </c>
      <c r="F51" s="41">
        <f t="shared" si="5"/>
        <v>0</v>
      </c>
      <c r="G51" s="44">
        <f t="shared" si="1"/>
        <v>0.27079382502557303</v>
      </c>
      <c r="H51" s="45">
        <f t="shared" si="6"/>
        <v>49.33009669433347</v>
      </c>
    </row>
    <row r="52" spans="2:8" x14ac:dyDescent="0.25">
      <c r="B52" s="41">
        <f t="shared" si="2"/>
        <v>31</v>
      </c>
      <c r="C52" s="42">
        <f t="shared" si="3"/>
        <v>0</v>
      </c>
      <c r="D52" s="42">
        <f t="shared" si="0"/>
        <v>32.876712328767127</v>
      </c>
      <c r="E52" s="43">
        <f t="shared" si="4"/>
        <v>1.4426439678766769</v>
      </c>
      <c r="F52" s="41">
        <f t="shared" si="5"/>
        <v>0</v>
      </c>
      <c r="G52" s="44">
        <f t="shared" si="1"/>
        <v>1.138305377393104E-2</v>
      </c>
      <c r="H52" s="45">
        <f t="shared" si="6"/>
        <v>49.341479748107403</v>
      </c>
    </row>
    <row r="53" spans="2:8" x14ac:dyDescent="0.25">
      <c r="B53" s="41">
        <f t="shared" si="2"/>
        <v>32</v>
      </c>
      <c r="C53" s="42">
        <f t="shared" si="3"/>
        <v>204.12414523193152</v>
      </c>
      <c r="D53" s="42">
        <f t="shared" si="0"/>
        <v>32.876712328767127</v>
      </c>
      <c r="E53" s="43">
        <f t="shared" si="4"/>
        <v>172.69007687104107</v>
      </c>
      <c r="F53" s="41">
        <f t="shared" si="5"/>
        <v>5</v>
      </c>
      <c r="G53" s="44">
        <f t="shared" si="1"/>
        <v>1.3625956750372556</v>
      </c>
      <c r="H53" s="45">
        <f t="shared" si="6"/>
        <v>55.704075423144658</v>
      </c>
    </row>
    <row r="54" spans="2:8" x14ac:dyDescent="0.25">
      <c r="B54" s="41">
        <f t="shared" si="2"/>
        <v>33</v>
      </c>
      <c r="C54" s="42">
        <f t="shared" si="3"/>
        <v>0</v>
      </c>
      <c r="D54" s="42">
        <f t="shared" si="0"/>
        <v>32.876712328767127</v>
      </c>
      <c r="E54" s="43">
        <f t="shared" si="4"/>
        <v>139.81336454227394</v>
      </c>
      <c r="F54" s="41">
        <f t="shared" si="5"/>
        <v>0</v>
      </c>
      <c r="G54" s="44">
        <f t="shared" si="1"/>
        <v>1.1031849037856136</v>
      </c>
      <c r="H54" s="45">
        <f t="shared" si="6"/>
        <v>56.807260326930269</v>
      </c>
    </row>
    <row r="55" spans="2:8" x14ac:dyDescent="0.25">
      <c r="B55" s="41">
        <f t="shared" si="2"/>
        <v>34</v>
      </c>
      <c r="C55" s="42">
        <f t="shared" si="3"/>
        <v>0</v>
      </c>
      <c r="D55" s="42">
        <f t="shared" si="0"/>
        <v>32.876712328767127</v>
      </c>
      <c r="E55" s="43">
        <f t="shared" si="4"/>
        <v>106.93665221350682</v>
      </c>
      <c r="F55" s="41">
        <f t="shared" si="5"/>
        <v>0</v>
      </c>
      <c r="G55" s="44">
        <f t="shared" si="1"/>
        <v>0.8437741325339716</v>
      </c>
      <c r="H55" s="45">
        <f t="shared" si="6"/>
        <v>57.651034459464242</v>
      </c>
    </row>
    <row r="56" spans="2:8" x14ac:dyDescent="0.25">
      <c r="B56" s="41">
        <f t="shared" si="2"/>
        <v>35</v>
      </c>
      <c r="C56" s="42">
        <f t="shared" si="3"/>
        <v>0</v>
      </c>
      <c r="D56" s="42">
        <f t="shared" si="0"/>
        <v>32.876712328767127</v>
      </c>
      <c r="E56" s="43">
        <f t="shared" si="4"/>
        <v>74.059939884739691</v>
      </c>
      <c r="F56" s="41">
        <f t="shared" si="5"/>
        <v>0</v>
      </c>
      <c r="G56" s="44">
        <f t="shared" si="1"/>
        <v>0.58436336128232957</v>
      </c>
      <c r="H56" s="45">
        <f t="shared" si="6"/>
        <v>58.23539782074657</v>
      </c>
    </row>
    <row r="57" spans="2:8" x14ac:dyDescent="0.25">
      <c r="B57" s="41">
        <f t="shared" si="2"/>
        <v>36</v>
      </c>
      <c r="C57" s="42">
        <f t="shared" si="3"/>
        <v>0</v>
      </c>
      <c r="D57" s="42">
        <f t="shared" si="0"/>
        <v>32.876712328767127</v>
      </c>
      <c r="E57" s="43">
        <f t="shared" si="4"/>
        <v>41.183227555972564</v>
      </c>
      <c r="F57" s="41">
        <f t="shared" si="5"/>
        <v>0</v>
      </c>
      <c r="G57" s="44">
        <f t="shared" si="1"/>
        <v>0.3249525900306876</v>
      </c>
      <c r="H57" s="45">
        <f t="shared" si="6"/>
        <v>58.560350410777261</v>
      </c>
    </row>
    <row r="58" spans="2:8" x14ac:dyDescent="0.25">
      <c r="B58" s="41">
        <f t="shared" si="2"/>
        <v>37</v>
      </c>
      <c r="C58" s="42">
        <f t="shared" si="3"/>
        <v>0</v>
      </c>
      <c r="D58" s="42">
        <f t="shared" si="0"/>
        <v>32.876712328767127</v>
      </c>
      <c r="E58" s="43">
        <f t="shared" si="4"/>
        <v>8.3065152272054377</v>
      </c>
      <c r="F58" s="41">
        <f t="shared" si="5"/>
        <v>0</v>
      </c>
      <c r="G58" s="44">
        <f t="shared" si="1"/>
        <v>6.5541818779045649E-2</v>
      </c>
      <c r="H58" s="45">
        <f t="shared" si="6"/>
        <v>58.625892229556307</v>
      </c>
    </row>
    <row r="59" spans="2:8" x14ac:dyDescent="0.25">
      <c r="B59" s="41">
        <f t="shared" si="2"/>
        <v>38</v>
      </c>
      <c r="C59" s="42">
        <f t="shared" si="3"/>
        <v>204.12414523193152</v>
      </c>
      <c r="D59" s="42">
        <f t="shared" si="0"/>
        <v>32.876712328767127</v>
      </c>
      <c r="E59" s="43">
        <f t="shared" si="4"/>
        <v>179.55394813036983</v>
      </c>
      <c r="F59" s="41">
        <f t="shared" si="5"/>
        <v>5</v>
      </c>
      <c r="G59" s="44">
        <f t="shared" si="1"/>
        <v>1.4167544400423702</v>
      </c>
      <c r="H59" s="45">
        <f t="shared" si="6"/>
        <v>65.042646669598668</v>
      </c>
    </row>
    <row r="60" spans="2:8" x14ac:dyDescent="0.25">
      <c r="B60" s="41">
        <f t="shared" si="2"/>
        <v>39</v>
      </c>
      <c r="C60" s="42">
        <f t="shared" si="3"/>
        <v>0</v>
      </c>
      <c r="D60" s="42">
        <f t="shared" si="0"/>
        <v>32.876712328767127</v>
      </c>
      <c r="E60" s="43">
        <f t="shared" si="4"/>
        <v>146.67723580160271</v>
      </c>
      <c r="F60" s="41">
        <f t="shared" si="5"/>
        <v>0</v>
      </c>
      <c r="G60" s="44">
        <f t="shared" si="1"/>
        <v>1.1573436687907281</v>
      </c>
      <c r="H60" s="45">
        <f t="shared" si="6"/>
        <v>66.199990338389398</v>
      </c>
    </row>
    <row r="61" spans="2:8" x14ac:dyDescent="0.25">
      <c r="B61" s="41">
        <f t="shared" si="2"/>
        <v>40</v>
      </c>
      <c r="C61" s="42">
        <f t="shared" si="3"/>
        <v>0</v>
      </c>
      <c r="D61" s="42">
        <f t="shared" si="0"/>
        <v>32.876712328767127</v>
      </c>
      <c r="E61" s="43">
        <f t="shared" si="4"/>
        <v>113.80052347283558</v>
      </c>
      <c r="F61" s="41">
        <f t="shared" si="5"/>
        <v>0</v>
      </c>
      <c r="G61" s="44">
        <f t="shared" si="1"/>
        <v>0.89793289753908623</v>
      </c>
      <c r="H61" s="45">
        <f t="shared" si="6"/>
        <v>67.097923235928491</v>
      </c>
    </row>
    <row r="62" spans="2:8" x14ac:dyDescent="0.25">
      <c r="B62" s="41">
        <f t="shared" si="2"/>
        <v>41</v>
      </c>
      <c r="C62" s="42">
        <f t="shared" si="3"/>
        <v>0</v>
      </c>
      <c r="D62" s="42">
        <f t="shared" si="0"/>
        <v>32.876712328767127</v>
      </c>
      <c r="E62" s="43">
        <f t="shared" si="4"/>
        <v>80.923811144068452</v>
      </c>
      <c r="F62" s="41">
        <f t="shared" si="5"/>
        <v>0</v>
      </c>
      <c r="G62" s="44">
        <f t="shared" si="1"/>
        <v>0.6385221262874442</v>
      </c>
      <c r="H62" s="45">
        <f t="shared" si="6"/>
        <v>67.736445362215932</v>
      </c>
    </row>
    <row r="63" spans="2:8" x14ac:dyDescent="0.25">
      <c r="B63" s="41">
        <f t="shared" si="2"/>
        <v>42</v>
      </c>
      <c r="C63" s="42">
        <f t="shared" si="3"/>
        <v>0</v>
      </c>
      <c r="D63" s="42">
        <f t="shared" si="0"/>
        <v>32.876712328767127</v>
      </c>
      <c r="E63" s="43">
        <f t="shared" si="4"/>
        <v>48.047098815301325</v>
      </c>
      <c r="F63" s="41">
        <f t="shared" si="5"/>
        <v>0</v>
      </c>
      <c r="G63" s="44">
        <f t="shared" si="1"/>
        <v>0.37911135503580223</v>
      </c>
      <c r="H63" s="45">
        <f t="shared" si="6"/>
        <v>68.115556717251735</v>
      </c>
    </row>
    <row r="64" spans="2:8" x14ac:dyDescent="0.25">
      <c r="B64" s="41">
        <f t="shared" si="2"/>
        <v>43</v>
      </c>
      <c r="C64" s="42">
        <f t="shared" si="3"/>
        <v>0</v>
      </c>
      <c r="D64" s="42">
        <f t="shared" si="0"/>
        <v>32.876712328767127</v>
      </c>
      <c r="E64" s="43">
        <f t="shared" si="4"/>
        <v>15.170386486534198</v>
      </c>
      <c r="F64" s="41">
        <f t="shared" si="5"/>
        <v>0</v>
      </c>
      <c r="G64" s="44">
        <f t="shared" si="1"/>
        <v>0.11970058378416025</v>
      </c>
      <c r="H64" s="45">
        <f t="shared" si="6"/>
        <v>68.235257301035901</v>
      </c>
    </row>
    <row r="65" spans="2:8" x14ac:dyDescent="0.25">
      <c r="B65" s="41">
        <f t="shared" si="2"/>
        <v>44</v>
      </c>
      <c r="C65" s="42">
        <f t="shared" si="3"/>
        <v>204.12414523193152</v>
      </c>
      <c r="D65" s="42">
        <f t="shared" si="0"/>
        <v>32.876712328767127</v>
      </c>
      <c r="E65" s="43">
        <f t="shared" si="4"/>
        <v>186.41781938969859</v>
      </c>
      <c r="F65" s="41">
        <f t="shared" si="5"/>
        <v>5</v>
      </c>
      <c r="G65" s="44">
        <f t="shared" si="1"/>
        <v>1.4709132050474847</v>
      </c>
      <c r="H65" s="45">
        <f t="shared" si="6"/>
        <v>74.706170506083382</v>
      </c>
    </row>
    <row r="66" spans="2:8" x14ac:dyDescent="0.25">
      <c r="B66" s="41">
        <f t="shared" si="2"/>
        <v>45</v>
      </c>
      <c r="C66" s="42">
        <f t="shared" si="3"/>
        <v>0</v>
      </c>
      <c r="D66" s="42">
        <f t="shared" si="0"/>
        <v>32.876712328767127</v>
      </c>
      <c r="E66" s="43">
        <f t="shared" si="4"/>
        <v>153.54110706093147</v>
      </c>
      <c r="F66" s="41">
        <f t="shared" si="5"/>
        <v>0</v>
      </c>
      <c r="G66" s="44">
        <f t="shared" si="1"/>
        <v>1.2115024337958427</v>
      </c>
      <c r="H66" s="45">
        <f t="shared" si="6"/>
        <v>75.917672939879225</v>
      </c>
    </row>
    <row r="67" spans="2:8" x14ac:dyDescent="0.25">
      <c r="B67" s="41">
        <f t="shared" si="2"/>
        <v>46</v>
      </c>
      <c r="C67" s="42">
        <f t="shared" si="3"/>
        <v>0</v>
      </c>
      <c r="D67" s="42">
        <f t="shared" si="0"/>
        <v>32.876712328767127</v>
      </c>
      <c r="E67" s="43">
        <f t="shared" si="4"/>
        <v>120.66439473216434</v>
      </c>
      <c r="F67" s="41">
        <f t="shared" si="5"/>
        <v>0</v>
      </c>
      <c r="G67" s="44">
        <f t="shared" si="1"/>
        <v>0.95209166254420075</v>
      </c>
      <c r="H67" s="45">
        <f t="shared" si="6"/>
        <v>76.86976460242343</v>
      </c>
    </row>
    <row r="68" spans="2:8" x14ac:dyDescent="0.25">
      <c r="B68" s="41">
        <f t="shared" si="2"/>
        <v>47</v>
      </c>
      <c r="C68" s="42">
        <f t="shared" si="3"/>
        <v>0</v>
      </c>
      <c r="D68" s="42">
        <f t="shared" si="0"/>
        <v>32.876712328767127</v>
      </c>
      <c r="E68" s="43">
        <f t="shared" si="4"/>
        <v>87.787682403397213</v>
      </c>
      <c r="F68" s="41">
        <f t="shared" si="5"/>
        <v>0</v>
      </c>
      <c r="G68" s="44">
        <f t="shared" si="1"/>
        <v>0.69268089129255883</v>
      </c>
      <c r="H68" s="45">
        <f t="shared" si="6"/>
        <v>77.562445493715984</v>
      </c>
    </row>
    <row r="69" spans="2:8" x14ac:dyDescent="0.25">
      <c r="B69" s="41">
        <f t="shared" si="2"/>
        <v>48</v>
      </c>
      <c r="C69" s="42">
        <f t="shared" si="3"/>
        <v>0</v>
      </c>
      <c r="D69" s="42">
        <f t="shared" si="0"/>
        <v>32.876712328767127</v>
      </c>
      <c r="E69" s="43">
        <f t="shared" si="4"/>
        <v>54.910970074630086</v>
      </c>
      <c r="F69" s="41">
        <f t="shared" si="5"/>
        <v>0</v>
      </c>
      <c r="G69" s="44">
        <f t="shared" si="1"/>
        <v>0.43327012004091681</v>
      </c>
      <c r="H69" s="45">
        <f t="shared" si="6"/>
        <v>77.9957156137569</v>
      </c>
    </row>
    <row r="70" spans="2:8" x14ac:dyDescent="0.25">
      <c r="B70" s="41">
        <f t="shared" si="2"/>
        <v>49</v>
      </c>
      <c r="C70" s="42">
        <f t="shared" si="3"/>
        <v>0</v>
      </c>
      <c r="D70" s="42">
        <f t="shared" si="0"/>
        <v>32.876712328767127</v>
      </c>
      <c r="E70" s="43">
        <f t="shared" si="4"/>
        <v>22.034257745862959</v>
      </c>
      <c r="F70" s="41">
        <f t="shared" si="5"/>
        <v>0</v>
      </c>
      <c r="G70" s="44">
        <f t="shared" si="1"/>
        <v>0.17385934878927486</v>
      </c>
      <c r="H70" s="45">
        <f t="shared" si="6"/>
        <v>78.169574962546179</v>
      </c>
    </row>
    <row r="71" spans="2:8" x14ac:dyDescent="0.25">
      <c r="B71" s="41">
        <f t="shared" si="2"/>
        <v>50</v>
      </c>
      <c r="C71" s="42">
        <f t="shared" si="3"/>
        <v>204.12414523193152</v>
      </c>
      <c r="D71" s="42">
        <f t="shared" si="0"/>
        <v>32.876712328767127</v>
      </c>
      <c r="E71" s="43">
        <f t="shared" si="4"/>
        <v>193.28169064902735</v>
      </c>
      <c r="F71" s="41">
        <f t="shared" si="5"/>
        <v>5</v>
      </c>
      <c r="G71" s="44">
        <f t="shared" si="1"/>
        <v>1.5250719700525994</v>
      </c>
      <c r="H71" s="45">
        <f t="shared" si="6"/>
        <v>84.694646932598772</v>
      </c>
    </row>
    <row r="72" spans="2:8" x14ac:dyDescent="0.25">
      <c r="B72" s="41">
        <f t="shared" si="2"/>
        <v>51</v>
      </c>
      <c r="C72" s="42">
        <f t="shared" si="3"/>
        <v>0</v>
      </c>
      <c r="D72" s="42">
        <f t="shared" si="0"/>
        <v>32.876712328767127</v>
      </c>
      <c r="E72" s="43">
        <f t="shared" si="4"/>
        <v>160.40497832026023</v>
      </c>
      <c r="F72" s="41">
        <f t="shared" si="5"/>
        <v>0</v>
      </c>
      <c r="G72" s="44">
        <f t="shared" si="1"/>
        <v>1.2656611988009574</v>
      </c>
      <c r="H72" s="45">
        <f t="shared" si="6"/>
        <v>85.960308131399728</v>
      </c>
    </row>
    <row r="73" spans="2:8" x14ac:dyDescent="0.25">
      <c r="B73" s="41">
        <f t="shared" si="2"/>
        <v>52</v>
      </c>
      <c r="C73" s="42">
        <f t="shared" si="3"/>
        <v>0</v>
      </c>
      <c r="D73" s="42">
        <f t="shared" si="0"/>
        <v>32.876712328767127</v>
      </c>
      <c r="E73" s="43">
        <f t="shared" si="4"/>
        <v>127.5282659914931</v>
      </c>
      <c r="F73" s="41">
        <f t="shared" si="5"/>
        <v>0</v>
      </c>
      <c r="G73" s="44">
        <f t="shared" si="1"/>
        <v>1.0062504275493154</v>
      </c>
      <c r="H73" s="45">
        <f t="shared" si="6"/>
        <v>86.966558558949046</v>
      </c>
    </row>
    <row r="74" spans="2:8" x14ac:dyDescent="0.25">
      <c r="B74" s="41">
        <f t="shared" si="2"/>
        <v>53</v>
      </c>
      <c r="C74" s="42">
        <f t="shared" si="3"/>
        <v>0</v>
      </c>
      <c r="D74" s="42">
        <f t="shared" si="0"/>
        <v>32.876712328767127</v>
      </c>
      <c r="E74" s="43">
        <f t="shared" si="4"/>
        <v>94.651553662725973</v>
      </c>
      <c r="F74" s="41">
        <f t="shared" si="5"/>
        <v>0</v>
      </c>
      <c r="G74" s="44">
        <f t="shared" si="1"/>
        <v>0.74683965629767346</v>
      </c>
      <c r="H74" s="45">
        <f t="shared" si="6"/>
        <v>87.713398215246713</v>
      </c>
    </row>
    <row r="75" spans="2:8" x14ac:dyDescent="0.25">
      <c r="B75" s="41">
        <f t="shared" si="2"/>
        <v>54</v>
      </c>
      <c r="C75" s="42">
        <f t="shared" si="3"/>
        <v>0</v>
      </c>
      <c r="D75" s="42">
        <f t="shared" si="0"/>
        <v>32.876712328767127</v>
      </c>
      <c r="E75" s="43">
        <f t="shared" si="4"/>
        <v>61.774841333958847</v>
      </c>
      <c r="F75" s="41">
        <f t="shared" si="5"/>
        <v>0</v>
      </c>
      <c r="G75" s="44">
        <f t="shared" si="1"/>
        <v>0.48742888504603143</v>
      </c>
      <c r="H75" s="45">
        <f t="shared" si="6"/>
        <v>88.200827100292742</v>
      </c>
    </row>
    <row r="76" spans="2:8" x14ac:dyDescent="0.25">
      <c r="B76" s="41">
        <f t="shared" si="2"/>
        <v>55</v>
      </c>
      <c r="C76" s="42">
        <f t="shared" si="3"/>
        <v>0</v>
      </c>
      <c r="D76" s="42">
        <f t="shared" si="0"/>
        <v>32.876712328767127</v>
      </c>
      <c r="E76" s="43">
        <f t="shared" si="4"/>
        <v>28.89812900519172</v>
      </c>
      <c r="F76" s="41">
        <f t="shared" si="5"/>
        <v>0</v>
      </c>
      <c r="G76" s="44">
        <f t="shared" si="1"/>
        <v>0.22801811379438947</v>
      </c>
      <c r="H76" s="45">
        <f t="shared" si="6"/>
        <v>88.428845214087133</v>
      </c>
    </row>
    <row r="77" spans="2:8" x14ac:dyDescent="0.25">
      <c r="B77" s="41">
        <f t="shared" si="2"/>
        <v>56</v>
      </c>
      <c r="C77" s="42">
        <f t="shared" si="3"/>
        <v>204.12414523193152</v>
      </c>
      <c r="D77" s="42">
        <f t="shared" si="0"/>
        <v>32.876712328767127</v>
      </c>
      <c r="E77" s="43">
        <f t="shared" si="4"/>
        <v>200.14556190835611</v>
      </c>
      <c r="F77" s="41">
        <f t="shared" si="5"/>
        <v>5</v>
      </c>
      <c r="G77" s="44">
        <f t="shared" si="1"/>
        <v>1.5792307350577139</v>
      </c>
      <c r="H77" s="45">
        <f t="shared" si="6"/>
        <v>95.008075949144853</v>
      </c>
    </row>
    <row r="78" spans="2:8" x14ac:dyDescent="0.25">
      <c r="B78" s="41">
        <f t="shared" si="2"/>
        <v>57</v>
      </c>
      <c r="C78" s="42">
        <f t="shared" si="3"/>
        <v>0</v>
      </c>
      <c r="D78" s="42">
        <f t="shared" si="0"/>
        <v>32.876712328767127</v>
      </c>
      <c r="E78" s="43">
        <f t="shared" si="4"/>
        <v>167.26884957958899</v>
      </c>
      <c r="F78" s="41">
        <f t="shared" si="5"/>
        <v>0</v>
      </c>
      <c r="G78" s="44">
        <f t="shared" si="1"/>
        <v>1.3198199638060719</v>
      </c>
      <c r="H78" s="45">
        <f t="shared" si="6"/>
        <v>96.327895912950922</v>
      </c>
    </row>
    <row r="79" spans="2:8" x14ac:dyDescent="0.25">
      <c r="B79" s="41">
        <f t="shared" si="2"/>
        <v>58</v>
      </c>
      <c r="C79" s="42">
        <f t="shared" si="3"/>
        <v>0</v>
      </c>
      <c r="D79" s="42">
        <f t="shared" si="0"/>
        <v>32.876712328767127</v>
      </c>
      <c r="E79" s="43">
        <f t="shared" si="4"/>
        <v>134.39213725082186</v>
      </c>
      <c r="F79" s="41">
        <f t="shared" si="5"/>
        <v>0</v>
      </c>
      <c r="G79" s="44">
        <f t="shared" si="1"/>
        <v>1.0604091925544299</v>
      </c>
      <c r="H79" s="45">
        <f t="shared" si="6"/>
        <v>97.388305105505353</v>
      </c>
    </row>
    <row r="80" spans="2:8" x14ac:dyDescent="0.25">
      <c r="B80" s="41">
        <f t="shared" si="2"/>
        <v>59</v>
      </c>
      <c r="C80" s="42">
        <f t="shared" si="3"/>
        <v>0</v>
      </c>
      <c r="D80" s="42">
        <f t="shared" si="0"/>
        <v>32.876712328767127</v>
      </c>
      <c r="E80" s="43">
        <f t="shared" si="4"/>
        <v>101.51542492205473</v>
      </c>
      <c r="F80" s="41">
        <f t="shared" si="5"/>
        <v>0</v>
      </c>
      <c r="G80" s="44">
        <f t="shared" si="1"/>
        <v>0.80099842130278798</v>
      </c>
      <c r="H80" s="45">
        <f t="shared" si="6"/>
        <v>98.189303526808146</v>
      </c>
    </row>
    <row r="81" spans="2:8" x14ac:dyDescent="0.25">
      <c r="B81" s="41">
        <f t="shared" si="2"/>
        <v>60</v>
      </c>
      <c r="C81" s="42">
        <f t="shared" si="3"/>
        <v>0</v>
      </c>
      <c r="D81" s="42">
        <f t="shared" si="0"/>
        <v>32.876712328767127</v>
      </c>
      <c r="E81" s="43">
        <f t="shared" si="4"/>
        <v>68.638712593287607</v>
      </c>
      <c r="F81" s="41">
        <f t="shared" si="5"/>
        <v>0</v>
      </c>
      <c r="G81" s="44">
        <f t="shared" si="1"/>
        <v>0.54158765005114606</v>
      </c>
      <c r="H81" s="45">
        <f t="shared" si="6"/>
        <v>98.730891176859288</v>
      </c>
    </row>
    <row r="82" spans="2:8" x14ac:dyDescent="0.25">
      <c r="B82" s="41">
        <f t="shared" si="2"/>
        <v>61</v>
      </c>
      <c r="C82" s="42">
        <f t="shared" si="3"/>
        <v>0</v>
      </c>
      <c r="D82" s="42">
        <f t="shared" si="0"/>
        <v>32.876712328767127</v>
      </c>
      <c r="E82" s="43">
        <f t="shared" si="4"/>
        <v>35.762000264520481</v>
      </c>
      <c r="F82" s="41">
        <f t="shared" si="5"/>
        <v>0</v>
      </c>
      <c r="G82" s="44">
        <f t="shared" si="1"/>
        <v>0.28217687879950404</v>
      </c>
      <c r="H82" s="45">
        <f t="shared" si="6"/>
        <v>99.013068055658792</v>
      </c>
    </row>
    <row r="83" spans="2:8" x14ac:dyDescent="0.25">
      <c r="B83" s="41">
        <f t="shared" si="2"/>
        <v>62</v>
      </c>
      <c r="C83" s="42">
        <f t="shared" si="3"/>
        <v>0</v>
      </c>
      <c r="D83" s="42">
        <f t="shared" si="0"/>
        <v>32.876712328767127</v>
      </c>
      <c r="E83" s="43">
        <f t="shared" si="4"/>
        <v>2.8852879357533538</v>
      </c>
      <c r="F83" s="41">
        <f t="shared" si="5"/>
        <v>0</v>
      </c>
      <c r="G83" s="44">
        <f t="shared" si="1"/>
        <v>2.2766107547862079E-2</v>
      </c>
      <c r="H83" s="45">
        <f t="shared" si="6"/>
        <v>99.035834163206658</v>
      </c>
    </row>
    <row r="84" spans="2:8" x14ac:dyDescent="0.25">
      <c r="B84" s="41">
        <f t="shared" si="2"/>
        <v>63</v>
      </c>
      <c r="C84" s="42">
        <f t="shared" si="3"/>
        <v>204.12414523193152</v>
      </c>
      <c r="D84" s="42">
        <f t="shared" si="0"/>
        <v>32.876712328767127</v>
      </c>
      <c r="E84" s="43">
        <f t="shared" si="4"/>
        <v>174.13272083891775</v>
      </c>
      <c r="F84" s="41">
        <f t="shared" si="5"/>
        <v>5</v>
      </c>
      <c r="G84" s="44">
        <f t="shared" si="1"/>
        <v>1.3739787288111867</v>
      </c>
      <c r="H84" s="45">
        <f t="shared" si="6"/>
        <v>105.40981289201784</v>
      </c>
    </row>
    <row r="85" spans="2:8" x14ac:dyDescent="0.25">
      <c r="B85" s="41">
        <f t="shared" si="2"/>
        <v>64</v>
      </c>
      <c r="C85" s="42">
        <f t="shared" si="3"/>
        <v>0</v>
      </c>
      <c r="D85" s="42">
        <f t="shared" si="0"/>
        <v>32.876712328767127</v>
      </c>
      <c r="E85" s="43">
        <f t="shared" si="4"/>
        <v>141.25600851015062</v>
      </c>
      <c r="F85" s="41">
        <f t="shared" si="5"/>
        <v>0</v>
      </c>
      <c r="G85" s="44">
        <f t="shared" si="1"/>
        <v>1.1145679575595446</v>
      </c>
      <c r="H85" s="45">
        <f t="shared" si="6"/>
        <v>106.52438084957738</v>
      </c>
    </row>
    <row r="86" spans="2:8" x14ac:dyDescent="0.25">
      <c r="B86" s="41">
        <f t="shared" si="2"/>
        <v>65</v>
      </c>
      <c r="C86" s="42">
        <f t="shared" si="3"/>
        <v>0</v>
      </c>
      <c r="D86" s="42">
        <f t="shared" si="0"/>
        <v>32.876712328767127</v>
      </c>
      <c r="E86" s="43">
        <f t="shared" si="4"/>
        <v>108.37929618138349</v>
      </c>
      <c r="F86" s="41">
        <f t="shared" si="5"/>
        <v>0</v>
      </c>
      <c r="G86" s="44">
        <f t="shared" si="1"/>
        <v>0.85515718630790261</v>
      </c>
      <c r="H86" s="45">
        <f t="shared" si="6"/>
        <v>107.37953803588529</v>
      </c>
    </row>
    <row r="87" spans="2:8" x14ac:dyDescent="0.25">
      <c r="B87" s="41">
        <f t="shared" si="2"/>
        <v>66</v>
      </c>
      <c r="C87" s="42">
        <f t="shared" si="3"/>
        <v>0</v>
      </c>
      <c r="D87" s="42">
        <f t="shared" ref="D87:D150" si="7">+$C$11</f>
        <v>32.876712328767127</v>
      </c>
      <c r="E87" s="43">
        <f t="shared" si="4"/>
        <v>75.502583852616368</v>
      </c>
      <c r="F87" s="41">
        <f t="shared" ref="F87:F150" si="8">+IF(C87&gt;0,$C$10,0)</f>
        <v>0</v>
      </c>
      <c r="G87" s="44">
        <f t="shared" ref="G87:G150" si="9">+E87*($C$12/365)</f>
        <v>0.59574641505626069</v>
      </c>
      <c r="H87" s="45">
        <f t="shared" si="6"/>
        <v>107.97528445094154</v>
      </c>
    </row>
    <row r="88" spans="2:8" x14ac:dyDescent="0.25">
      <c r="B88" s="41">
        <f t="shared" ref="B88:B151" si="10">+B87+1</f>
        <v>67</v>
      </c>
      <c r="C88" s="42">
        <f t="shared" ref="C88:C151" si="11">+IF(E87&lt;D88,$C$14,0)</f>
        <v>0</v>
      </c>
      <c r="D88" s="42">
        <f t="shared" si="7"/>
        <v>32.876712328767127</v>
      </c>
      <c r="E88" s="43">
        <f t="shared" ref="E88:E151" si="12">+E87+C88-D88</f>
        <v>42.625871523849241</v>
      </c>
      <c r="F88" s="41">
        <f t="shared" si="8"/>
        <v>0</v>
      </c>
      <c r="G88" s="44">
        <f t="shared" si="9"/>
        <v>0.33633564380461867</v>
      </c>
      <c r="H88" s="45">
        <f t="shared" ref="H88:H151" si="13">+H87+G88+F88</f>
        <v>108.31162009474616</v>
      </c>
    </row>
    <row r="89" spans="2:8" x14ac:dyDescent="0.25">
      <c r="B89" s="41">
        <f t="shared" si="10"/>
        <v>68</v>
      </c>
      <c r="C89" s="42">
        <f t="shared" si="11"/>
        <v>0</v>
      </c>
      <c r="D89" s="42">
        <f t="shared" si="7"/>
        <v>32.876712328767127</v>
      </c>
      <c r="E89" s="43">
        <f t="shared" si="12"/>
        <v>9.7491591950821146</v>
      </c>
      <c r="F89" s="41">
        <f t="shared" si="8"/>
        <v>0</v>
      </c>
      <c r="G89" s="44">
        <f t="shared" si="9"/>
        <v>7.6924872552976684E-2</v>
      </c>
      <c r="H89" s="45">
        <f t="shared" si="13"/>
        <v>108.38854496729914</v>
      </c>
    </row>
    <row r="90" spans="2:8" x14ac:dyDescent="0.25">
      <c r="B90" s="41">
        <f t="shared" si="10"/>
        <v>69</v>
      </c>
      <c r="C90" s="42">
        <f t="shared" si="11"/>
        <v>204.12414523193152</v>
      </c>
      <c r="D90" s="42">
        <f t="shared" si="7"/>
        <v>32.876712328767127</v>
      </c>
      <c r="E90" s="43">
        <f t="shared" si="12"/>
        <v>180.99659209824651</v>
      </c>
      <c r="F90" s="41">
        <f t="shared" si="8"/>
        <v>5</v>
      </c>
      <c r="G90" s="44">
        <f t="shared" si="9"/>
        <v>1.4281374938163012</v>
      </c>
      <c r="H90" s="45">
        <f t="shared" si="13"/>
        <v>114.81668246111545</v>
      </c>
    </row>
    <row r="91" spans="2:8" x14ac:dyDescent="0.25">
      <c r="B91" s="41">
        <f t="shared" si="10"/>
        <v>70</v>
      </c>
      <c r="C91" s="42">
        <f t="shared" si="11"/>
        <v>0</v>
      </c>
      <c r="D91" s="42">
        <f t="shared" si="7"/>
        <v>32.876712328767127</v>
      </c>
      <c r="E91" s="43">
        <f t="shared" si="12"/>
        <v>148.11987976947938</v>
      </c>
      <c r="F91" s="41">
        <f t="shared" si="8"/>
        <v>0</v>
      </c>
      <c r="G91" s="44">
        <f t="shared" si="9"/>
        <v>1.1687267225646591</v>
      </c>
      <c r="H91" s="45">
        <f t="shared" si="13"/>
        <v>115.9854091836801</v>
      </c>
    </row>
    <row r="92" spans="2:8" x14ac:dyDescent="0.25">
      <c r="B92" s="41">
        <f t="shared" si="10"/>
        <v>71</v>
      </c>
      <c r="C92" s="42">
        <f t="shared" si="11"/>
        <v>0</v>
      </c>
      <c r="D92" s="42">
        <f t="shared" si="7"/>
        <v>32.876712328767127</v>
      </c>
      <c r="E92" s="43">
        <f t="shared" si="12"/>
        <v>115.24316744071226</v>
      </c>
      <c r="F92" s="41">
        <f t="shared" si="8"/>
        <v>0</v>
      </c>
      <c r="G92" s="44">
        <f t="shared" si="9"/>
        <v>0.90931595131301723</v>
      </c>
      <c r="H92" s="45">
        <f t="shared" si="13"/>
        <v>116.89472513499312</v>
      </c>
    </row>
    <row r="93" spans="2:8" x14ac:dyDescent="0.25">
      <c r="B93" s="41">
        <f t="shared" si="10"/>
        <v>72</v>
      </c>
      <c r="C93" s="42">
        <f t="shared" si="11"/>
        <v>0</v>
      </c>
      <c r="D93" s="42">
        <f t="shared" si="7"/>
        <v>32.876712328767127</v>
      </c>
      <c r="E93" s="43">
        <f t="shared" si="12"/>
        <v>82.366455111945129</v>
      </c>
      <c r="F93" s="41">
        <f t="shared" si="8"/>
        <v>0</v>
      </c>
      <c r="G93" s="44">
        <f t="shared" si="9"/>
        <v>0.64990518006137521</v>
      </c>
      <c r="H93" s="45">
        <f t="shared" si="13"/>
        <v>117.5446303150545</v>
      </c>
    </row>
    <row r="94" spans="2:8" x14ac:dyDescent="0.25">
      <c r="B94" s="41">
        <f t="shared" si="10"/>
        <v>73</v>
      </c>
      <c r="C94" s="42">
        <f t="shared" si="11"/>
        <v>0</v>
      </c>
      <c r="D94" s="42">
        <f t="shared" si="7"/>
        <v>32.876712328767127</v>
      </c>
      <c r="E94" s="43">
        <f t="shared" si="12"/>
        <v>49.489742783178002</v>
      </c>
      <c r="F94" s="41">
        <f t="shared" si="8"/>
        <v>0</v>
      </c>
      <c r="G94" s="44">
        <f t="shared" si="9"/>
        <v>0.39049440880973324</v>
      </c>
      <c r="H94" s="45">
        <f t="shared" si="13"/>
        <v>117.93512472386423</v>
      </c>
    </row>
    <row r="95" spans="2:8" x14ac:dyDescent="0.25">
      <c r="B95" s="41">
        <f t="shared" si="10"/>
        <v>74</v>
      </c>
      <c r="C95" s="42">
        <f t="shared" si="11"/>
        <v>0</v>
      </c>
      <c r="D95" s="42">
        <f t="shared" si="7"/>
        <v>32.876712328767127</v>
      </c>
      <c r="E95" s="43">
        <f t="shared" si="12"/>
        <v>16.613030454410875</v>
      </c>
      <c r="F95" s="41">
        <f t="shared" si="8"/>
        <v>0</v>
      </c>
      <c r="G95" s="44">
        <f t="shared" si="9"/>
        <v>0.1310836375580913</v>
      </c>
      <c r="H95" s="45">
        <f t="shared" si="13"/>
        <v>118.06620836142233</v>
      </c>
    </row>
    <row r="96" spans="2:8" x14ac:dyDescent="0.25">
      <c r="B96" s="41">
        <f t="shared" si="10"/>
        <v>75</v>
      </c>
      <c r="C96" s="42">
        <f t="shared" si="11"/>
        <v>204.12414523193152</v>
      </c>
      <c r="D96" s="42">
        <f t="shared" si="7"/>
        <v>32.876712328767127</v>
      </c>
      <c r="E96" s="43">
        <f t="shared" si="12"/>
        <v>187.86046335757527</v>
      </c>
      <c r="F96" s="41">
        <f t="shared" si="8"/>
        <v>5</v>
      </c>
      <c r="G96" s="44">
        <f t="shared" si="9"/>
        <v>1.4822962588214157</v>
      </c>
      <c r="H96" s="45">
        <f t="shared" si="13"/>
        <v>124.54850462024375</v>
      </c>
    </row>
    <row r="97" spans="2:8" x14ac:dyDescent="0.25">
      <c r="B97" s="41">
        <f t="shared" si="10"/>
        <v>76</v>
      </c>
      <c r="C97" s="42">
        <f t="shared" si="11"/>
        <v>0</v>
      </c>
      <c r="D97" s="42">
        <f t="shared" si="7"/>
        <v>32.876712328767127</v>
      </c>
      <c r="E97" s="43">
        <f t="shared" si="12"/>
        <v>154.98375102880814</v>
      </c>
      <c r="F97" s="41">
        <f t="shared" si="8"/>
        <v>0</v>
      </c>
      <c r="G97" s="44">
        <f t="shared" si="9"/>
        <v>1.2228854875697739</v>
      </c>
      <c r="H97" s="45">
        <f t="shared" si="13"/>
        <v>125.77139010781352</v>
      </c>
    </row>
    <row r="98" spans="2:8" x14ac:dyDescent="0.25">
      <c r="B98" s="41">
        <f t="shared" si="10"/>
        <v>77</v>
      </c>
      <c r="C98" s="42">
        <f t="shared" si="11"/>
        <v>0</v>
      </c>
      <c r="D98" s="42">
        <f t="shared" si="7"/>
        <v>32.876712328767127</v>
      </c>
      <c r="E98" s="43">
        <f t="shared" si="12"/>
        <v>122.10703870004102</v>
      </c>
      <c r="F98" s="41">
        <f t="shared" si="8"/>
        <v>0</v>
      </c>
      <c r="G98" s="44">
        <f t="shared" si="9"/>
        <v>0.96347471631813186</v>
      </c>
      <c r="H98" s="45">
        <f t="shared" si="13"/>
        <v>126.73486482413165</v>
      </c>
    </row>
    <row r="99" spans="2:8" x14ac:dyDescent="0.25">
      <c r="B99" s="41">
        <f t="shared" si="10"/>
        <v>78</v>
      </c>
      <c r="C99" s="42">
        <f t="shared" si="11"/>
        <v>0</v>
      </c>
      <c r="D99" s="42">
        <f t="shared" si="7"/>
        <v>32.876712328767127</v>
      </c>
      <c r="E99" s="43">
        <f t="shared" si="12"/>
        <v>89.23032637127389</v>
      </c>
      <c r="F99" s="41">
        <f t="shared" si="8"/>
        <v>0</v>
      </c>
      <c r="G99" s="44">
        <f t="shared" si="9"/>
        <v>0.70406394506648984</v>
      </c>
      <c r="H99" s="45">
        <f t="shared" si="13"/>
        <v>127.43892876919814</v>
      </c>
    </row>
    <row r="100" spans="2:8" x14ac:dyDescent="0.25">
      <c r="B100" s="41">
        <f t="shared" si="10"/>
        <v>79</v>
      </c>
      <c r="C100" s="42">
        <f t="shared" si="11"/>
        <v>0</v>
      </c>
      <c r="D100" s="42">
        <f t="shared" si="7"/>
        <v>32.876712328767127</v>
      </c>
      <c r="E100" s="43">
        <f t="shared" si="12"/>
        <v>56.353614042506763</v>
      </c>
      <c r="F100" s="41">
        <f t="shared" si="8"/>
        <v>0</v>
      </c>
      <c r="G100" s="44">
        <f t="shared" si="9"/>
        <v>0.44465317381484787</v>
      </c>
      <c r="H100" s="45">
        <f t="shared" si="13"/>
        <v>127.88358194301298</v>
      </c>
    </row>
    <row r="101" spans="2:8" x14ac:dyDescent="0.25">
      <c r="B101" s="41">
        <f t="shared" si="10"/>
        <v>80</v>
      </c>
      <c r="C101" s="42">
        <f t="shared" si="11"/>
        <v>0</v>
      </c>
      <c r="D101" s="42">
        <f t="shared" si="7"/>
        <v>32.876712328767127</v>
      </c>
      <c r="E101" s="43">
        <f t="shared" si="12"/>
        <v>23.476901713739636</v>
      </c>
      <c r="F101" s="41">
        <f t="shared" si="8"/>
        <v>0</v>
      </c>
      <c r="G101" s="44">
        <f t="shared" si="9"/>
        <v>0.1852424025632059</v>
      </c>
      <c r="H101" s="45">
        <f t="shared" si="13"/>
        <v>128.06882434557619</v>
      </c>
    </row>
    <row r="102" spans="2:8" x14ac:dyDescent="0.25">
      <c r="B102" s="41">
        <f t="shared" si="10"/>
        <v>81</v>
      </c>
      <c r="C102" s="42">
        <f t="shared" si="11"/>
        <v>204.12414523193152</v>
      </c>
      <c r="D102" s="42">
        <f t="shared" si="7"/>
        <v>32.876712328767127</v>
      </c>
      <c r="E102" s="43">
        <f t="shared" si="12"/>
        <v>194.72433461690403</v>
      </c>
      <c r="F102" s="41">
        <f t="shared" si="8"/>
        <v>5</v>
      </c>
      <c r="G102" s="44">
        <f t="shared" si="9"/>
        <v>1.5364550238265304</v>
      </c>
      <c r="H102" s="45">
        <f t="shared" si="13"/>
        <v>134.60527936940272</v>
      </c>
    </row>
    <row r="103" spans="2:8" x14ac:dyDescent="0.25">
      <c r="B103" s="41">
        <f t="shared" si="10"/>
        <v>82</v>
      </c>
      <c r="C103" s="42">
        <f t="shared" si="11"/>
        <v>0</v>
      </c>
      <c r="D103" s="42">
        <f t="shared" si="7"/>
        <v>32.876712328767127</v>
      </c>
      <c r="E103" s="43">
        <f t="shared" si="12"/>
        <v>161.8476222881369</v>
      </c>
      <c r="F103" s="41">
        <f t="shared" si="8"/>
        <v>0</v>
      </c>
      <c r="G103" s="44">
        <f t="shared" si="9"/>
        <v>1.2770442525748884</v>
      </c>
      <c r="H103" s="45">
        <f t="shared" si="13"/>
        <v>135.8823236219776</v>
      </c>
    </row>
    <row r="104" spans="2:8" x14ac:dyDescent="0.25">
      <c r="B104" s="41">
        <f t="shared" si="10"/>
        <v>83</v>
      </c>
      <c r="C104" s="42">
        <f t="shared" si="11"/>
        <v>0</v>
      </c>
      <c r="D104" s="42">
        <f t="shared" si="7"/>
        <v>32.876712328767127</v>
      </c>
      <c r="E104" s="43">
        <f t="shared" si="12"/>
        <v>128.97090995936978</v>
      </c>
      <c r="F104" s="41">
        <f t="shared" si="8"/>
        <v>0</v>
      </c>
      <c r="G104" s="44">
        <f t="shared" si="9"/>
        <v>1.0176334813232464</v>
      </c>
      <c r="H104" s="45">
        <f t="shared" si="13"/>
        <v>136.89995710330086</v>
      </c>
    </row>
    <row r="105" spans="2:8" x14ac:dyDescent="0.25">
      <c r="B105" s="41">
        <f t="shared" si="10"/>
        <v>84</v>
      </c>
      <c r="C105" s="42">
        <f t="shared" si="11"/>
        <v>0</v>
      </c>
      <c r="D105" s="42">
        <f t="shared" si="7"/>
        <v>32.876712328767127</v>
      </c>
      <c r="E105" s="43">
        <f t="shared" si="12"/>
        <v>96.09419763060265</v>
      </c>
      <c r="F105" s="41">
        <f t="shared" si="8"/>
        <v>0</v>
      </c>
      <c r="G105" s="44">
        <f t="shared" si="9"/>
        <v>0.75822271007160447</v>
      </c>
      <c r="H105" s="45">
        <f t="shared" si="13"/>
        <v>137.65817981337247</v>
      </c>
    </row>
    <row r="106" spans="2:8" x14ac:dyDescent="0.25">
      <c r="B106" s="41">
        <f t="shared" si="10"/>
        <v>85</v>
      </c>
      <c r="C106" s="42">
        <f t="shared" si="11"/>
        <v>0</v>
      </c>
      <c r="D106" s="42">
        <f t="shared" si="7"/>
        <v>32.876712328767127</v>
      </c>
      <c r="E106" s="43">
        <f t="shared" si="12"/>
        <v>63.217485301835524</v>
      </c>
      <c r="F106" s="41">
        <f t="shared" si="8"/>
        <v>0</v>
      </c>
      <c r="G106" s="44">
        <f t="shared" si="9"/>
        <v>0.4988119388199625</v>
      </c>
      <c r="H106" s="45">
        <f t="shared" si="13"/>
        <v>138.15699175219243</v>
      </c>
    </row>
    <row r="107" spans="2:8" x14ac:dyDescent="0.25">
      <c r="B107" s="41">
        <f t="shared" si="10"/>
        <v>86</v>
      </c>
      <c r="C107" s="42">
        <f t="shared" si="11"/>
        <v>0</v>
      </c>
      <c r="D107" s="42">
        <f t="shared" si="7"/>
        <v>32.876712328767127</v>
      </c>
      <c r="E107" s="43">
        <f t="shared" si="12"/>
        <v>30.340772973068397</v>
      </c>
      <c r="F107" s="41">
        <f t="shared" si="8"/>
        <v>0</v>
      </c>
      <c r="G107" s="44">
        <f t="shared" si="9"/>
        <v>0.2394011675683205</v>
      </c>
      <c r="H107" s="45">
        <f t="shared" si="13"/>
        <v>138.39639291976076</v>
      </c>
    </row>
    <row r="108" spans="2:8" x14ac:dyDescent="0.25">
      <c r="B108" s="41">
        <f t="shared" si="10"/>
        <v>87</v>
      </c>
      <c r="C108" s="42">
        <f t="shared" si="11"/>
        <v>204.12414523193152</v>
      </c>
      <c r="D108" s="42">
        <f t="shared" si="7"/>
        <v>32.876712328767127</v>
      </c>
      <c r="E108" s="43">
        <f t="shared" si="12"/>
        <v>201.58820587623279</v>
      </c>
      <c r="F108" s="41">
        <f t="shared" si="8"/>
        <v>5</v>
      </c>
      <c r="G108" s="44">
        <f t="shared" si="9"/>
        <v>1.5906137888316449</v>
      </c>
      <c r="H108" s="45">
        <f t="shared" si="13"/>
        <v>144.98700670859239</v>
      </c>
    </row>
    <row r="109" spans="2:8" x14ac:dyDescent="0.25">
      <c r="B109" s="41">
        <f t="shared" si="10"/>
        <v>88</v>
      </c>
      <c r="C109" s="42">
        <f t="shared" si="11"/>
        <v>0</v>
      </c>
      <c r="D109" s="42">
        <f t="shared" si="7"/>
        <v>32.876712328767127</v>
      </c>
      <c r="E109" s="43">
        <f t="shared" si="12"/>
        <v>168.71149354746566</v>
      </c>
      <c r="F109" s="41">
        <f t="shared" si="8"/>
        <v>0</v>
      </c>
      <c r="G109" s="44">
        <f t="shared" si="9"/>
        <v>1.3312030175800029</v>
      </c>
      <c r="H109" s="45">
        <f t="shared" si="13"/>
        <v>146.3182097261724</v>
      </c>
    </row>
    <row r="110" spans="2:8" x14ac:dyDescent="0.25">
      <c r="B110" s="41">
        <f t="shared" si="10"/>
        <v>89</v>
      </c>
      <c r="C110" s="42">
        <f t="shared" si="11"/>
        <v>0</v>
      </c>
      <c r="D110" s="42">
        <f t="shared" si="7"/>
        <v>32.876712328767127</v>
      </c>
      <c r="E110" s="43">
        <f t="shared" si="12"/>
        <v>135.83478121869854</v>
      </c>
      <c r="F110" s="41">
        <f t="shared" si="8"/>
        <v>0</v>
      </c>
      <c r="G110" s="44">
        <f t="shared" si="9"/>
        <v>1.0717922463283611</v>
      </c>
      <c r="H110" s="45">
        <f t="shared" si="13"/>
        <v>147.39000197250076</v>
      </c>
    </row>
    <row r="111" spans="2:8" x14ac:dyDescent="0.25">
      <c r="B111" s="41">
        <f t="shared" si="10"/>
        <v>90</v>
      </c>
      <c r="C111" s="42">
        <f t="shared" si="11"/>
        <v>0</v>
      </c>
      <c r="D111" s="42">
        <f t="shared" si="7"/>
        <v>32.876712328767127</v>
      </c>
      <c r="E111" s="43">
        <f t="shared" si="12"/>
        <v>102.95806888993141</v>
      </c>
      <c r="F111" s="41">
        <f t="shared" si="8"/>
        <v>0</v>
      </c>
      <c r="G111" s="44">
        <f t="shared" si="9"/>
        <v>0.8123814750767191</v>
      </c>
      <c r="H111" s="45">
        <f t="shared" si="13"/>
        <v>148.20238344757746</v>
      </c>
    </row>
    <row r="112" spans="2:8" x14ac:dyDescent="0.25">
      <c r="B112" s="41">
        <f t="shared" si="10"/>
        <v>91</v>
      </c>
      <c r="C112" s="42">
        <f t="shared" si="11"/>
        <v>0</v>
      </c>
      <c r="D112" s="42">
        <f t="shared" si="7"/>
        <v>32.876712328767127</v>
      </c>
      <c r="E112" s="43">
        <f t="shared" si="12"/>
        <v>70.081356561164284</v>
      </c>
      <c r="F112" s="41">
        <f t="shared" si="8"/>
        <v>0</v>
      </c>
      <c r="G112" s="44">
        <f t="shared" si="9"/>
        <v>0.55297070382507707</v>
      </c>
      <c r="H112" s="45">
        <f t="shared" si="13"/>
        <v>148.75535415140254</v>
      </c>
    </row>
    <row r="113" spans="2:8" x14ac:dyDescent="0.25">
      <c r="B113" s="41">
        <f t="shared" si="10"/>
        <v>92</v>
      </c>
      <c r="C113" s="42">
        <f t="shared" si="11"/>
        <v>0</v>
      </c>
      <c r="D113" s="42">
        <f t="shared" si="7"/>
        <v>32.876712328767127</v>
      </c>
      <c r="E113" s="43">
        <f t="shared" si="12"/>
        <v>37.204644232397158</v>
      </c>
      <c r="F113" s="41">
        <f t="shared" si="8"/>
        <v>0</v>
      </c>
      <c r="G113" s="44">
        <f t="shared" si="9"/>
        <v>0.2935599325734351</v>
      </c>
      <c r="H113" s="45">
        <f t="shared" si="13"/>
        <v>149.04891408397597</v>
      </c>
    </row>
    <row r="114" spans="2:8" x14ac:dyDescent="0.25">
      <c r="B114" s="41">
        <f t="shared" si="10"/>
        <v>93</v>
      </c>
      <c r="C114" s="42">
        <f t="shared" si="11"/>
        <v>0</v>
      </c>
      <c r="D114" s="42">
        <f t="shared" si="7"/>
        <v>32.876712328767127</v>
      </c>
      <c r="E114" s="43">
        <f t="shared" si="12"/>
        <v>4.3279319036300308</v>
      </c>
      <c r="F114" s="41">
        <f t="shared" si="8"/>
        <v>0</v>
      </c>
      <c r="G114" s="44">
        <f t="shared" si="9"/>
        <v>3.4149161321793117E-2</v>
      </c>
      <c r="H114" s="45">
        <f t="shared" si="13"/>
        <v>149.08306324529778</v>
      </c>
    </row>
    <row r="115" spans="2:8" x14ac:dyDescent="0.25">
      <c r="B115" s="41">
        <f t="shared" si="10"/>
        <v>94</v>
      </c>
      <c r="C115" s="42">
        <f t="shared" si="11"/>
        <v>204.12414523193152</v>
      </c>
      <c r="D115" s="42">
        <f t="shared" si="7"/>
        <v>32.876712328767127</v>
      </c>
      <c r="E115" s="43">
        <f t="shared" si="12"/>
        <v>175.57536480679443</v>
      </c>
      <c r="F115" s="41">
        <f t="shared" si="8"/>
        <v>5</v>
      </c>
      <c r="G115" s="44">
        <f t="shared" si="9"/>
        <v>1.3853617825851177</v>
      </c>
      <c r="H115" s="45">
        <f t="shared" si="13"/>
        <v>155.46842502788289</v>
      </c>
    </row>
    <row r="116" spans="2:8" x14ac:dyDescent="0.25">
      <c r="B116" s="41">
        <f t="shared" si="10"/>
        <v>95</v>
      </c>
      <c r="C116" s="42">
        <f t="shared" si="11"/>
        <v>0</v>
      </c>
      <c r="D116" s="42">
        <f t="shared" si="7"/>
        <v>32.876712328767127</v>
      </c>
      <c r="E116" s="43">
        <f t="shared" si="12"/>
        <v>142.6986524780273</v>
      </c>
      <c r="F116" s="41">
        <f t="shared" si="8"/>
        <v>0</v>
      </c>
      <c r="G116" s="44">
        <f t="shared" si="9"/>
        <v>1.1259510113334756</v>
      </c>
      <c r="H116" s="45">
        <f t="shared" si="13"/>
        <v>156.59437603921637</v>
      </c>
    </row>
    <row r="117" spans="2:8" x14ac:dyDescent="0.25">
      <c r="B117" s="41">
        <f t="shared" si="10"/>
        <v>96</v>
      </c>
      <c r="C117" s="42">
        <f t="shared" si="11"/>
        <v>0</v>
      </c>
      <c r="D117" s="42">
        <f t="shared" si="7"/>
        <v>32.876712328767127</v>
      </c>
      <c r="E117" s="43">
        <f t="shared" si="12"/>
        <v>109.82194014926017</v>
      </c>
      <c r="F117" s="41">
        <f t="shared" si="8"/>
        <v>0</v>
      </c>
      <c r="G117" s="44">
        <f t="shared" si="9"/>
        <v>0.86654024008183361</v>
      </c>
      <c r="H117" s="45">
        <f t="shared" si="13"/>
        <v>157.4609162792982</v>
      </c>
    </row>
    <row r="118" spans="2:8" x14ac:dyDescent="0.25">
      <c r="B118" s="41">
        <f t="shared" si="10"/>
        <v>97</v>
      </c>
      <c r="C118" s="42">
        <f t="shared" si="11"/>
        <v>0</v>
      </c>
      <c r="D118" s="42">
        <f t="shared" si="7"/>
        <v>32.876712328767127</v>
      </c>
      <c r="E118" s="43">
        <f t="shared" si="12"/>
        <v>76.945227820493045</v>
      </c>
      <c r="F118" s="41">
        <f t="shared" si="8"/>
        <v>0</v>
      </c>
      <c r="G118" s="44">
        <f t="shared" si="9"/>
        <v>0.6071294688301917</v>
      </c>
      <c r="H118" s="45">
        <f t="shared" si="13"/>
        <v>158.06804574812838</v>
      </c>
    </row>
    <row r="119" spans="2:8" x14ac:dyDescent="0.25">
      <c r="B119" s="41">
        <f t="shared" si="10"/>
        <v>98</v>
      </c>
      <c r="C119" s="42">
        <f t="shared" si="11"/>
        <v>0</v>
      </c>
      <c r="D119" s="42">
        <f t="shared" si="7"/>
        <v>32.876712328767127</v>
      </c>
      <c r="E119" s="43">
        <f t="shared" si="12"/>
        <v>44.068515491725918</v>
      </c>
      <c r="F119" s="41">
        <f t="shared" si="8"/>
        <v>0</v>
      </c>
      <c r="G119" s="44">
        <f t="shared" si="9"/>
        <v>0.34771869757854973</v>
      </c>
      <c r="H119" s="45">
        <f t="shared" si="13"/>
        <v>158.41576444570694</v>
      </c>
    </row>
    <row r="120" spans="2:8" x14ac:dyDescent="0.25">
      <c r="B120" s="41">
        <f t="shared" si="10"/>
        <v>99</v>
      </c>
      <c r="C120" s="42">
        <f t="shared" si="11"/>
        <v>0</v>
      </c>
      <c r="D120" s="42">
        <f t="shared" si="7"/>
        <v>32.876712328767127</v>
      </c>
      <c r="E120" s="43">
        <f t="shared" si="12"/>
        <v>11.191803162958792</v>
      </c>
      <c r="F120" s="41">
        <f t="shared" si="8"/>
        <v>0</v>
      </c>
      <c r="G120" s="44">
        <f t="shared" si="9"/>
        <v>8.8307926326907718E-2</v>
      </c>
      <c r="H120" s="45">
        <f t="shared" si="13"/>
        <v>158.50407237203385</v>
      </c>
    </row>
    <row r="121" spans="2:8" x14ac:dyDescent="0.25">
      <c r="B121" s="41">
        <f t="shared" si="10"/>
        <v>100</v>
      </c>
      <c r="C121" s="42">
        <f t="shared" si="11"/>
        <v>204.12414523193152</v>
      </c>
      <c r="D121" s="42">
        <f t="shared" si="7"/>
        <v>32.876712328767127</v>
      </c>
      <c r="E121" s="43">
        <f t="shared" si="12"/>
        <v>182.43923606612319</v>
      </c>
      <c r="F121" s="41">
        <f t="shared" si="8"/>
        <v>5</v>
      </c>
      <c r="G121" s="44">
        <f t="shared" si="9"/>
        <v>1.4395205475902322</v>
      </c>
      <c r="H121" s="45">
        <f t="shared" si="13"/>
        <v>164.94359291962408</v>
      </c>
    </row>
    <row r="122" spans="2:8" x14ac:dyDescent="0.25">
      <c r="B122" s="41">
        <f t="shared" si="10"/>
        <v>101</v>
      </c>
      <c r="C122" s="42">
        <f t="shared" si="11"/>
        <v>0</v>
      </c>
      <c r="D122" s="42">
        <f t="shared" si="7"/>
        <v>32.876712328767127</v>
      </c>
      <c r="E122" s="43">
        <f t="shared" si="12"/>
        <v>149.56252373735606</v>
      </c>
      <c r="F122" s="41">
        <f t="shared" si="8"/>
        <v>0</v>
      </c>
      <c r="G122" s="44">
        <f t="shared" si="9"/>
        <v>1.1801097763385902</v>
      </c>
      <c r="H122" s="45">
        <f t="shared" si="13"/>
        <v>166.12370269596266</v>
      </c>
    </row>
    <row r="123" spans="2:8" x14ac:dyDescent="0.25">
      <c r="B123" s="41">
        <f t="shared" si="10"/>
        <v>102</v>
      </c>
      <c r="C123" s="42">
        <f t="shared" si="11"/>
        <v>0</v>
      </c>
      <c r="D123" s="42">
        <f t="shared" si="7"/>
        <v>32.876712328767127</v>
      </c>
      <c r="E123" s="43">
        <f t="shared" si="12"/>
        <v>116.68581140858893</v>
      </c>
      <c r="F123" s="41">
        <f t="shared" si="8"/>
        <v>0</v>
      </c>
      <c r="G123" s="44">
        <f t="shared" si="9"/>
        <v>0.92069900508694824</v>
      </c>
      <c r="H123" s="45">
        <f t="shared" si="13"/>
        <v>167.04440170104962</v>
      </c>
    </row>
    <row r="124" spans="2:8" x14ac:dyDescent="0.25">
      <c r="B124" s="41">
        <f t="shared" si="10"/>
        <v>103</v>
      </c>
      <c r="C124" s="42">
        <f t="shared" si="11"/>
        <v>0</v>
      </c>
      <c r="D124" s="42">
        <f t="shared" si="7"/>
        <v>32.876712328767127</v>
      </c>
      <c r="E124" s="43">
        <f t="shared" si="12"/>
        <v>83.809099079821806</v>
      </c>
      <c r="F124" s="41">
        <f t="shared" si="8"/>
        <v>0</v>
      </c>
      <c r="G124" s="44">
        <f t="shared" si="9"/>
        <v>0.66128823383530633</v>
      </c>
      <c r="H124" s="45">
        <f t="shared" si="13"/>
        <v>167.70568993488493</v>
      </c>
    </row>
    <row r="125" spans="2:8" x14ac:dyDescent="0.25">
      <c r="B125" s="41">
        <f t="shared" si="10"/>
        <v>104</v>
      </c>
      <c r="C125" s="42">
        <f t="shared" si="11"/>
        <v>0</v>
      </c>
      <c r="D125" s="42">
        <f t="shared" si="7"/>
        <v>32.876712328767127</v>
      </c>
      <c r="E125" s="43">
        <f t="shared" si="12"/>
        <v>50.932386751054679</v>
      </c>
      <c r="F125" s="41">
        <f t="shared" si="8"/>
        <v>0</v>
      </c>
      <c r="G125" s="44">
        <f t="shared" si="9"/>
        <v>0.4018774625836643</v>
      </c>
      <c r="H125" s="45">
        <f t="shared" si="13"/>
        <v>168.10756739746859</v>
      </c>
    </row>
    <row r="126" spans="2:8" x14ac:dyDescent="0.25">
      <c r="B126" s="41">
        <f t="shared" si="10"/>
        <v>105</v>
      </c>
      <c r="C126" s="42">
        <f t="shared" si="11"/>
        <v>0</v>
      </c>
      <c r="D126" s="42">
        <f t="shared" si="7"/>
        <v>32.876712328767127</v>
      </c>
      <c r="E126" s="43">
        <f t="shared" si="12"/>
        <v>18.055674422287552</v>
      </c>
      <c r="F126" s="41">
        <f t="shared" si="8"/>
        <v>0</v>
      </c>
      <c r="G126" s="44">
        <f t="shared" si="9"/>
        <v>0.14246669133202233</v>
      </c>
      <c r="H126" s="45">
        <f t="shared" si="13"/>
        <v>168.25003408880062</v>
      </c>
    </row>
    <row r="127" spans="2:8" x14ac:dyDescent="0.25">
      <c r="B127" s="41">
        <f t="shared" si="10"/>
        <v>106</v>
      </c>
      <c r="C127" s="42">
        <f t="shared" si="11"/>
        <v>204.12414523193152</v>
      </c>
      <c r="D127" s="42">
        <f t="shared" si="7"/>
        <v>32.876712328767127</v>
      </c>
      <c r="E127" s="43">
        <f t="shared" si="12"/>
        <v>189.30310732545195</v>
      </c>
      <c r="F127" s="41">
        <f t="shared" si="8"/>
        <v>5</v>
      </c>
      <c r="G127" s="44">
        <f t="shared" si="9"/>
        <v>1.4936793125953469</v>
      </c>
      <c r="H127" s="45">
        <f t="shared" si="13"/>
        <v>174.74371340139595</v>
      </c>
    </row>
    <row r="128" spans="2:8" x14ac:dyDescent="0.25">
      <c r="B128" s="41">
        <f t="shared" si="10"/>
        <v>107</v>
      </c>
      <c r="C128" s="42">
        <f t="shared" si="11"/>
        <v>0</v>
      </c>
      <c r="D128" s="42">
        <f t="shared" si="7"/>
        <v>32.876712328767127</v>
      </c>
      <c r="E128" s="43">
        <f t="shared" si="12"/>
        <v>156.42639499668482</v>
      </c>
      <c r="F128" s="41">
        <f t="shared" si="8"/>
        <v>0</v>
      </c>
      <c r="G128" s="44">
        <f t="shared" si="9"/>
        <v>1.2342685413437049</v>
      </c>
      <c r="H128" s="45">
        <f t="shared" si="13"/>
        <v>175.97798194273966</v>
      </c>
    </row>
    <row r="129" spans="2:8" x14ac:dyDescent="0.25">
      <c r="B129" s="41">
        <f t="shared" si="10"/>
        <v>108</v>
      </c>
      <c r="C129" s="42">
        <f t="shared" si="11"/>
        <v>0</v>
      </c>
      <c r="D129" s="42">
        <f t="shared" si="7"/>
        <v>32.876712328767127</v>
      </c>
      <c r="E129" s="43">
        <f t="shared" si="12"/>
        <v>123.54968266791769</v>
      </c>
      <c r="F129" s="41">
        <f t="shared" si="8"/>
        <v>0</v>
      </c>
      <c r="G129" s="44">
        <f t="shared" si="9"/>
        <v>0.97485777009206287</v>
      </c>
      <c r="H129" s="45">
        <f t="shared" si="13"/>
        <v>176.95283971283172</v>
      </c>
    </row>
    <row r="130" spans="2:8" x14ac:dyDescent="0.25">
      <c r="B130" s="41">
        <f t="shared" si="10"/>
        <v>109</v>
      </c>
      <c r="C130" s="42">
        <f t="shared" si="11"/>
        <v>0</v>
      </c>
      <c r="D130" s="42">
        <f t="shared" si="7"/>
        <v>32.876712328767127</v>
      </c>
      <c r="E130" s="43">
        <f t="shared" si="12"/>
        <v>90.672970339150567</v>
      </c>
      <c r="F130" s="41">
        <f t="shared" si="8"/>
        <v>0</v>
      </c>
      <c r="G130" s="44">
        <f t="shared" si="9"/>
        <v>0.71544699884042084</v>
      </c>
      <c r="H130" s="45">
        <f t="shared" si="13"/>
        <v>177.66828671167215</v>
      </c>
    </row>
    <row r="131" spans="2:8" x14ac:dyDescent="0.25">
      <c r="B131" s="41">
        <f t="shared" si="10"/>
        <v>110</v>
      </c>
      <c r="C131" s="42">
        <f t="shared" si="11"/>
        <v>0</v>
      </c>
      <c r="D131" s="42">
        <f t="shared" si="7"/>
        <v>32.876712328767127</v>
      </c>
      <c r="E131" s="43">
        <f t="shared" si="12"/>
        <v>57.79625801038344</v>
      </c>
      <c r="F131" s="41">
        <f t="shared" si="8"/>
        <v>0</v>
      </c>
      <c r="G131" s="44">
        <f t="shared" si="9"/>
        <v>0.45603622758877893</v>
      </c>
      <c r="H131" s="45">
        <f t="shared" si="13"/>
        <v>178.12432293926094</v>
      </c>
    </row>
    <row r="132" spans="2:8" x14ac:dyDescent="0.25">
      <c r="B132" s="41">
        <f t="shared" si="10"/>
        <v>111</v>
      </c>
      <c r="C132" s="42">
        <f t="shared" si="11"/>
        <v>0</v>
      </c>
      <c r="D132" s="42">
        <f t="shared" si="7"/>
        <v>32.876712328767127</v>
      </c>
      <c r="E132" s="43">
        <f t="shared" si="12"/>
        <v>24.919545681616313</v>
      </c>
      <c r="F132" s="41">
        <f t="shared" si="8"/>
        <v>0</v>
      </c>
      <c r="G132" s="44">
        <f t="shared" si="9"/>
        <v>0.19662545633713693</v>
      </c>
      <c r="H132" s="45">
        <f t="shared" si="13"/>
        <v>178.32094839559807</v>
      </c>
    </row>
    <row r="133" spans="2:8" x14ac:dyDescent="0.25">
      <c r="B133" s="41">
        <f t="shared" si="10"/>
        <v>112</v>
      </c>
      <c r="C133" s="42">
        <f t="shared" si="11"/>
        <v>204.12414523193152</v>
      </c>
      <c r="D133" s="42">
        <f t="shared" si="7"/>
        <v>32.876712328767127</v>
      </c>
      <c r="E133" s="43">
        <f t="shared" si="12"/>
        <v>196.16697858478071</v>
      </c>
      <c r="F133" s="41">
        <f t="shared" si="8"/>
        <v>5</v>
      </c>
      <c r="G133" s="44">
        <f t="shared" si="9"/>
        <v>1.5478380776004614</v>
      </c>
      <c r="H133" s="45">
        <f t="shared" si="13"/>
        <v>184.86878647319853</v>
      </c>
    </row>
    <row r="134" spans="2:8" x14ac:dyDescent="0.25">
      <c r="B134" s="41">
        <f t="shared" si="10"/>
        <v>113</v>
      </c>
      <c r="C134" s="42">
        <f t="shared" si="11"/>
        <v>0</v>
      </c>
      <c r="D134" s="42">
        <f t="shared" si="7"/>
        <v>32.876712328767127</v>
      </c>
      <c r="E134" s="43">
        <f t="shared" si="12"/>
        <v>163.29026625601358</v>
      </c>
      <c r="F134" s="41">
        <f t="shared" si="8"/>
        <v>0</v>
      </c>
      <c r="G134" s="44">
        <f t="shared" si="9"/>
        <v>1.2884273063488194</v>
      </c>
      <c r="H134" s="45">
        <f t="shared" si="13"/>
        <v>186.15721377954733</v>
      </c>
    </row>
    <row r="135" spans="2:8" x14ac:dyDescent="0.25">
      <c r="B135" s="41">
        <f t="shared" si="10"/>
        <v>114</v>
      </c>
      <c r="C135" s="42">
        <f t="shared" si="11"/>
        <v>0</v>
      </c>
      <c r="D135" s="42">
        <f t="shared" si="7"/>
        <v>32.876712328767127</v>
      </c>
      <c r="E135" s="43">
        <f t="shared" si="12"/>
        <v>130.41355392724645</v>
      </c>
      <c r="F135" s="41">
        <f t="shared" si="8"/>
        <v>0</v>
      </c>
      <c r="G135" s="44">
        <f t="shared" si="9"/>
        <v>1.0290165350971774</v>
      </c>
      <c r="H135" s="45">
        <f t="shared" si="13"/>
        <v>187.18623031464452</v>
      </c>
    </row>
    <row r="136" spans="2:8" x14ac:dyDescent="0.25">
      <c r="B136" s="41">
        <f t="shared" si="10"/>
        <v>115</v>
      </c>
      <c r="C136" s="42">
        <f t="shared" si="11"/>
        <v>0</v>
      </c>
      <c r="D136" s="42">
        <f t="shared" si="7"/>
        <v>32.876712328767127</v>
      </c>
      <c r="E136" s="43">
        <f t="shared" si="12"/>
        <v>97.536841598479327</v>
      </c>
      <c r="F136" s="41">
        <f t="shared" si="8"/>
        <v>0</v>
      </c>
      <c r="G136" s="44">
        <f t="shared" si="9"/>
        <v>0.76960576384553547</v>
      </c>
      <c r="H136" s="45">
        <f t="shared" si="13"/>
        <v>187.95583607849005</v>
      </c>
    </row>
    <row r="137" spans="2:8" x14ac:dyDescent="0.25">
      <c r="B137" s="41">
        <f t="shared" si="10"/>
        <v>116</v>
      </c>
      <c r="C137" s="42">
        <f t="shared" si="11"/>
        <v>0</v>
      </c>
      <c r="D137" s="42">
        <f t="shared" si="7"/>
        <v>32.876712328767127</v>
      </c>
      <c r="E137" s="43">
        <f t="shared" si="12"/>
        <v>64.660129269712201</v>
      </c>
      <c r="F137" s="41">
        <f t="shared" si="8"/>
        <v>0</v>
      </c>
      <c r="G137" s="44">
        <f t="shared" si="9"/>
        <v>0.51019499259389356</v>
      </c>
      <c r="H137" s="45">
        <f t="shared" si="13"/>
        <v>188.46603107108393</v>
      </c>
    </row>
    <row r="138" spans="2:8" x14ac:dyDescent="0.25">
      <c r="B138" s="41">
        <f t="shared" si="10"/>
        <v>117</v>
      </c>
      <c r="C138" s="42">
        <f t="shared" si="11"/>
        <v>0</v>
      </c>
      <c r="D138" s="42">
        <f t="shared" si="7"/>
        <v>32.876712328767127</v>
      </c>
      <c r="E138" s="43">
        <f t="shared" si="12"/>
        <v>31.783416940945074</v>
      </c>
      <c r="F138" s="41">
        <f t="shared" si="8"/>
        <v>0</v>
      </c>
      <c r="G138" s="44">
        <f t="shared" si="9"/>
        <v>0.25078422134225153</v>
      </c>
      <c r="H138" s="45">
        <f t="shared" si="13"/>
        <v>188.71681529242619</v>
      </c>
    </row>
    <row r="139" spans="2:8" x14ac:dyDescent="0.25">
      <c r="B139" s="41">
        <f t="shared" si="10"/>
        <v>118</v>
      </c>
      <c r="C139" s="42">
        <f t="shared" si="11"/>
        <v>204.12414523193152</v>
      </c>
      <c r="D139" s="42">
        <f t="shared" si="7"/>
        <v>32.876712328767127</v>
      </c>
      <c r="E139" s="43">
        <f t="shared" si="12"/>
        <v>203.03084984410947</v>
      </c>
      <c r="F139" s="41">
        <f t="shared" si="8"/>
        <v>5</v>
      </c>
      <c r="G139" s="44">
        <f t="shared" si="9"/>
        <v>1.601996842605576</v>
      </c>
      <c r="H139" s="45">
        <f t="shared" si="13"/>
        <v>195.31881213503178</v>
      </c>
    </row>
    <row r="140" spans="2:8" x14ac:dyDescent="0.25">
      <c r="B140" s="41">
        <f t="shared" si="10"/>
        <v>119</v>
      </c>
      <c r="C140" s="42">
        <f t="shared" si="11"/>
        <v>0</v>
      </c>
      <c r="D140" s="42">
        <f t="shared" si="7"/>
        <v>32.876712328767127</v>
      </c>
      <c r="E140" s="43">
        <f t="shared" si="12"/>
        <v>170.15413751534234</v>
      </c>
      <c r="F140" s="41">
        <f t="shared" si="8"/>
        <v>0</v>
      </c>
      <c r="G140" s="44">
        <f t="shared" si="9"/>
        <v>1.3425860713539342</v>
      </c>
      <c r="H140" s="45">
        <f t="shared" si="13"/>
        <v>196.66139820638571</v>
      </c>
    </row>
    <row r="141" spans="2:8" x14ac:dyDescent="0.25">
      <c r="B141" s="41">
        <f t="shared" si="10"/>
        <v>120</v>
      </c>
      <c r="C141" s="42">
        <f t="shared" si="11"/>
        <v>0</v>
      </c>
      <c r="D141" s="42">
        <f t="shared" si="7"/>
        <v>32.876712328767127</v>
      </c>
      <c r="E141" s="43">
        <f t="shared" si="12"/>
        <v>137.27742518657521</v>
      </c>
      <c r="F141" s="41">
        <f t="shared" si="8"/>
        <v>0</v>
      </c>
      <c r="G141" s="44">
        <f t="shared" si="9"/>
        <v>1.0831753001022921</v>
      </c>
      <c r="H141" s="45">
        <f t="shared" si="13"/>
        <v>197.744573506488</v>
      </c>
    </row>
    <row r="142" spans="2:8" x14ac:dyDescent="0.25">
      <c r="B142" s="41">
        <f t="shared" si="10"/>
        <v>121</v>
      </c>
      <c r="C142" s="42">
        <f t="shared" si="11"/>
        <v>0</v>
      </c>
      <c r="D142" s="42">
        <f t="shared" si="7"/>
        <v>32.876712328767127</v>
      </c>
      <c r="E142" s="43">
        <f t="shared" si="12"/>
        <v>104.40071285780809</v>
      </c>
      <c r="F142" s="41">
        <f t="shared" si="8"/>
        <v>0</v>
      </c>
      <c r="G142" s="44">
        <f t="shared" si="9"/>
        <v>0.8237645288506501</v>
      </c>
      <c r="H142" s="45">
        <f t="shared" si="13"/>
        <v>198.56833803533866</v>
      </c>
    </row>
    <row r="143" spans="2:8" x14ac:dyDescent="0.25">
      <c r="B143" s="41">
        <f t="shared" si="10"/>
        <v>122</v>
      </c>
      <c r="C143" s="42">
        <f t="shared" si="11"/>
        <v>0</v>
      </c>
      <c r="D143" s="42">
        <f t="shared" si="7"/>
        <v>32.876712328767127</v>
      </c>
      <c r="E143" s="43">
        <f t="shared" si="12"/>
        <v>71.524000529040961</v>
      </c>
      <c r="F143" s="41">
        <f t="shared" si="8"/>
        <v>0</v>
      </c>
      <c r="G143" s="44">
        <f t="shared" si="9"/>
        <v>0.56435375759900808</v>
      </c>
      <c r="H143" s="45">
        <f t="shared" si="13"/>
        <v>199.13269179293766</v>
      </c>
    </row>
    <row r="144" spans="2:8" x14ac:dyDescent="0.25">
      <c r="B144" s="41">
        <f t="shared" si="10"/>
        <v>123</v>
      </c>
      <c r="C144" s="42">
        <f t="shared" si="11"/>
        <v>0</v>
      </c>
      <c r="D144" s="42">
        <f t="shared" si="7"/>
        <v>32.876712328767127</v>
      </c>
      <c r="E144" s="43">
        <f t="shared" si="12"/>
        <v>38.647288200273834</v>
      </c>
      <c r="F144" s="41">
        <f t="shared" si="8"/>
        <v>0</v>
      </c>
      <c r="G144" s="44">
        <f t="shared" si="9"/>
        <v>0.30494298634736616</v>
      </c>
      <c r="H144" s="45">
        <f t="shared" si="13"/>
        <v>199.43763477928502</v>
      </c>
    </row>
    <row r="145" spans="2:8" x14ac:dyDescent="0.25">
      <c r="B145" s="41">
        <f t="shared" si="10"/>
        <v>124</v>
      </c>
      <c r="C145" s="42">
        <f t="shared" si="11"/>
        <v>0</v>
      </c>
      <c r="D145" s="42">
        <f t="shared" si="7"/>
        <v>32.876712328767127</v>
      </c>
      <c r="E145" s="43">
        <f t="shared" si="12"/>
        <v>5.7705758715067077</v>
      </c>
      <c r="F145" s="41">
        <f t="shared" si="8"/>
        <v>0</v>
      </c>
      <c r="G145" s="44">
        <f t="shared" si="9"/>
        <v>4.5532215095724159E-2</v>
      </c>
      <c r="H145" s="45">
        <f t="shared" si="13"/>
        <v>199.48316699438075</v>
      </c>
    </row>
    <row r="146" spans="2:8" x14ac:dyDescent="0.25">
      <c r="B146" s="41">
        <f t="shared" si="10"/>
        <v>125</v>
      </c>
      <c r="C146" s="42">
        <f t="shared" si="11"/>
        <v>204.12414523193152</v>
      </c>
      <c r="D146" s="42">
        <f t="shared" si="7"/>
        <v>32.876712328767127</v>
      </c>
      <c r="E146" s="43">
        <f t="shared" si="12"/>
        <v>177.0180087746711</v>
      </c>
      <c r="F146" s="41">
        <f t="shared" si="8"/>
        <v>5</v>
      </c>
      <c r="G146" s="44">
        <f t="shared" si="9"/>
        <v>1.3967448363590487</v>
      </c>
      <c r="H146" s="45">
        <f t="shared" si="13"/>
        <v>205.87991183073981</v>
      </c>
    </row>
    <row r="147" spans="2:8" x14ac:dyDescent="0.25">
      <c r="B147" s="41">
        <f t="shared" si="10"/>
        <v>126</v>
      </c>
      <c r="C147" s="42">
        <f t="shared" si="11"/>
        <v>0</v>
      </c>
      <c r="D147" s="42">
        <f t="shared" si="7"/>
        <v>32.876712328767127</v>
      </c>
      <c r="E147" s="43">
        <f t="shared" si="12"/>
        <v>144.14129644590398</v>
      </c>
      <c r="F147" s="41">
        <f t="shared" si="8"/>
        <v>0</v>
      </c>
      <c r="G147" s="44">
        <f t="shared" si="9"/>
        <v>1.1373340651074066</v>
      </c>
      <c r="H147" s="45">
        <f t="shared" si="13"/>
        <v>207.01724589584722</v>
      </c>
    </row>
    <row r="148" spans="2:8" x14ac:dyDescent="0.25">
      <c r="B148" s="41">
        <f t="shared" si="10"/>
        <v>127</v>
      </c>
      <c r="C148" s="42">
        <f t="shared" si="11"/>
        <v>0</v>
      </c>
      <c r="D148" s="42">
        <f t="shared" si="7"/>
        <v>32.876712328767127</v>
      </c>
      <c r="E148" s="43">
        <f t="shared" si="12"/>
        <v>111.26458411713685</v>
      </c>
      <c r="F148" s="41">
        <f t="shared" si="8"/>
        <v>0</v>
      </c>
      <c r="G148" s="44">
        <f t="shared" si="9"/>
        <v>0.87792329385576473</v>
      </c>
      <c r="H148" s="45">
        <f t="shared" si="13"/>
        <v>207.89516918970298</v>
      </c>
    </row>
    <row r="149" spans="2:8" x14ac:dyDescent="0.25">
      <c r="B149" s="41">
        <f t="shared" si="10"/>
        <v>128</v>
      </c>
      <c r="C149" s="42">
        <f t="shared" si="11"/>
        <v>0</v>
      </c>
      <c r="D149" s="42">
        <f t="shared" si="7"/>
        <v>32.876712328767127</v>
      </c>
      <c r="E149" s="43">
        <f t="shared" si="12"/>
        <v>78.387871788369722</v>
      </c>
      <c r="F149" s="41">
        <f t="shared" si="8"/>
        <v>0</v>
      </c>
      <c r="G149" s="44">
        <f t="shared" si="9"/>
        <v>0.61851252260412271</v>
      </c>
      <c r="H149" s="45">
        <f t="shared" si="13"/>
        <v>208.51368171230712</v>
      </c>
    </row>
    <row r="150" spans="2:8" x14ac:dyDescent="0.25">
      <c r="B150" s="41">
        <f t="shared" si="10"/>
        <v>129</v>
      </c>
      <c r="C150" s="42">
        <f t="shared" si="11"/>
        <v>0</v>
      </c>
      <c r="D150" s="42">
        <f t="shared" si="7"/>
        <v>32.876712328767127</v>
      </c>
      <c r="E150" s="43">
        <f t="shared" si="12"/>
        <v>45.511159459602595</v>
      </c>
      <c r="F150" s="41">
        <f t="shared" si="8"/>
        <v>0</v>
      </c>
      <c r="G150" s="44">
        <f t="shared" si="9"/>
        <v>0.35910175135248074</v>
      </c>
      <c r="H150" s="45">
        <f t="shared" si="13"/>
        <v>208.8727834636596</v>
      </c>
    </row>
    <row r="151" spans="2:8" x14ac:dyDescent="0.25">
      <c r="B151" s="41">
        <f t="shared" si="10"/>
        <v>130</v>
      </c>
      <c r="C151" s="42">
        <f t="shared" si="11"/>
        <v>0</v>
      </c>
      <c r="D151" s="42">
        <f t="shared" ref="D151:D214" si="14">+$C$11</f>
        <v>32.876712328767127</v>
      </c>
      <c r="E151" s="43">
        <f t="shared" si="12"/>
        <v>12.634447130835468</v>
      </c>
      <c r="F151" s="41">
        <f t="shared" ref="F151:F214" si="15">+IF(C151&gt;0,$C$10,0)</f>
        <v>0</v>
      </c>
      <c r="G151" s="44">
        <f t="shared" ref="G151:G214" si="16">+E151*($C$12/365)</f>
        <v>9.9690980100838766E-2</v>
      </c>
      <c r="H151" s="45">
        <f t="shared" si="13"/>
        <v>208.97247444376043</v>
      </c>
    </row>
    <row r="152" spans="2:8" x14ac:dyDescent="0.25">
      <c r="B152" s="41">
        <f t="shared" ref="B152:B178" si="17">+B151+1</f>
        <v>131</v>
      </c>
      <c r="C152" s="42">
        <f t="shared" ref="C152:C215" si="18">+IF(E151&lt;D152,$C$14,0)</f>
        <v>204.12414523193152</v>
      </c>
      <c r="D152" s="42">
        <f t="shared" si="14"/>
        <v>32.876712328767127</v>
      </c>
      <c r="E152" s="43">
        <f t="shared" ref="E152:E215" si="19">+E151+C152-D152</f>
        <v>183.88188003399986</v>
      </c>
      <c r="F152" s="41">
        <f t="shared" si="15"/>
        <v>5</v>
      </c>
      <c r="G152" s="44">
        <f t="shared" si="16"/>
        <v>1.4509036013641632</v>
      </c>
      <c r="H152" s="45">
        <f t="shared" ref="H152:H215" si="20">+H151+G152+F152</f>
        <v>215.42337804512459</v>
      </c>
    </row>
    <row r="153" spans="2:8" x14ac:dyDescent="0.25">
      <c r="B153" s="41">
        <f t="shared" si="17"/>
        <v>132</v>
      </c>
      <c r="C153" s="42">
        <f t="shared" si="18"/>
        <v>0</v>
      </c>
      <c r="D153" s="42">
        <f t="shared" si="14"/>
        <v>32.876712328767127</v>
      </c>
      <c r="E153" s="43">
        <f t="shared" si="19"/>
        <v>151.00516770523274</v>
      </c>
      <c r="F153" s="41">
        <f t="shared" si="15"/>
        <v>0</v>
      </c>
      <c r="G153" s="44">
        <f t="shared" si="16"/>
        <v>1.1914928301125214</v>
      </c>
      <c r="H153" s="45">
        <f t="shared" si="20"/>
        <v>216.6148708752371</v>
      </c>
    </row>
    <row r="154" spans="2:8" x14ac:dyDescent="0.25">
      <c r="B154" s="41">
        <f t="shared" si="17"/>
        <v>133</v>
      </c>
      <c r="C154" s="42">
        <f t="shared" si="18"/>
        <v>0</v>
      </c>
      <c r="D154" s="42">
        <f t="shared" si="14"/>
        <v>32.876712328767127</v>
      </c>
      <c r="E154" s="43">
        <f t="shared" si="19"/>
        <v>118.12845537646561</v>
      </c>
      <c r="F154" s="41">
        <f t="shared" si="15"/>
        <v>0</v>
      </c>
      <c r="G154" s="44">
        <f t="shared" si="16"/>
        <v>0.93208205886087936</v>
      </c>
      <c r="H154" s="45">
        <f t="shared" si="20"/>
        <v>217.54695293409799</v>
      </c>
    </row>
    <row r="155" spans="2:8" x14ac:dyDescent="0.25">
      <c r="B155" s="41">
        <f t="shared" si="17"/>
        <v>134</v>
      </c>
      <c r="C155" s="42">
        <f t="shared" si="18"/>
        <v>0</v>
      </c>
      <c r="D155" s="42">
        <f t="shared" si="14"/>
        <v>32.876712328767127</v>
      </c>
      <c r="E155" s="43">
        <f t="shared" si="19"/>
        <v>85.251743047698483</v>
      </c>
      <c r="F155" s="41">
        <f t="shared" si="15"/>
        <v>0</v>
      </c>
      <c r="G155" s="44">
        <f t="shared" si="16"/>
        <v>0.67267128760923733</v>
      </c>
      <c r="H155" s="45">
        <f t="shared" si="20"/>
        <v>218.21962422170722</v>
      </c>
    </row>
    <row r="156" spans="2:8" x14ac:dyDescent="0.25">
      <c r="B156" s="41">
        <f t="shared" si="17"/>
        <v>135</v>
      </c>
      <c r="C156" s="42">
        <f t="shared" si="18"/>
        <v>0</v>
      </c>
      <c r="D156" s="42">
        <f t="shared" si="14"/>
        <v>32.876712328767127</v>
      </c>
      <c r="E156" s="43">
        <f t="shared" si="19"/>
        <v>52.375030718931356</v>
      </c>
      <c r="F156" s="41">
        <f t="shared" si="15"/>
        <v>0</v>
      </c>
      <c r="G156" s="44">
        <f t="shared" si="16"/>
        <v>0.41326051635759536</v>
      </c>
      <c r="H156" s="45">
        <f t="shared" si="20"/>
        <v>218.6328847380648</v>
      </c>
    </row>
    <row r="157" spans="2:8" x14ac:dyDescent="0.25">
      <c r="B157" s="41">
        <f t="shared" si="17"/>
        <v>136</v>
      </c>
      <c r="C157" s="42">
        <f t="shared" si="18"/>
        <v>0</v>
      </c>
      <c r="D157" s="42">
        <f t="shared" si="14"/>
        <v>32.876712328767127</v>
      </c>
      <c r="E157" s="43">
        <f t="shared" si="19"/>
        <v>19.498318390164229</v>
      </c>
      <c r="F157" s="41">
        <f t="shared" si="15"/>
        <v>0</v>
      </c>
      <c r="G157" s="44">
        <f t="shared" si="16"/>
        <v>0.15384974510595337</v>
      </c>
      <c r="H157" s="45">
        <f t="shared" si="20"/>
        <v>218.78673448317076</v>
      </c>
    </row>
    <row r="158" spans="2:8" x14ac:dyDescent="0.25">
      <c r="B158" s="41">
        <f t="shared" si="17"/>
        <v>137</v>
      </c>
      <c r="C158" s="42">
        <f t="shared" si="18"/>
        <v>204.12414523193152</v>
      </c>
      <c r="D158" s="42">
        <f t="shared" si="14"/>
        <v>32.876712328767127</v>
      </c>
      <c r="E158" s="43">
        <f t="shared" si="19"/>
        <v>190.74575129332862</v>
      </c>
      <c r="F158" s="41">
        <f t="shared" si="15"/>
        <v>5</v>
      </c>
      <c r="G158" s="44">
        <f t="shared" si="16"/>
        <v>1.5050623663692779</v>
      </c>
      <c r="H158" s="45">
        <f t="shared" si="20"/>
        <v>225.29179684954005</v>
      </c>
    </row>
    <row r="159" spans="2:8" x14ac:dyDescent="0.25">
      <c r="B159" s="41">
        <f t="shared" si="17"/>
        <v>138</v>
      </c>
      <c r="C159" s="42">
        <f t="shared" si="18"/>
        <v>0</v>
      </c>
      <c r="D159" s="42">
        <f t="shared" si="14"/>
        <v>32.876712328767127</v>
      </c>
      <c r="E159" s="43">
        <f t="shared" si="19"/>
        <v>157.8690389645615</v>
      </c>
      <c r="F159" s="41">
        <f t="shared" si="15"/>
        <v>0</v>
      </c>
      <c r="G159" s="44">
        <f t="shared" si="16"/>
        <v>1.2456515951176359</v>
      </c>
      <c r="H159" s="45">
        <f t="shared" si="20"/>
        <v>226.53744844465768</v>
      </c>
    </row>
    <row r="160" spans="2:8" x14ac:dyDescent="0.25">
      <c r="B160" s="41">
        <f t="shared" si="17"/>
        <v>139</v>
      </c>
      <c r="C160" s="42">
        <f t="shared" si="18"/>
        <v>0</v>
      </c>
      <c r="D160" s="42">
        <f t="shared" si="14"/>
        <v>32.876712328767127</v>
      </c>
      <c r="E160" s="43">
        <f t="shared" si="19"/>
        <v>124.99232663579437</v>
      </c>
      <c r="F160" s="41">
        <f t="shared" si="15"/>
        <v>0</v>
      </c>
      <c r="G160" s="44">
        <f t="shared" si="16"/>
        <v>0.98624082386599388</v>
      </c>
      <c r="H160" s="45">
        <f t="shared" si="20"/>
        <v>227.52368926852367</v>
      </c>
    </row>
    <row r="161" spans="2:8" x14ac:dyDescent="0.25">
      <c r="B161" s="41">
        <f t="shared" si="17"/>
        <v>140</v>
      </c>
      <c r="C161" s="42">
        <f t="shared" si="18"/>
        <v>0</v>
      </c>
      <c r="D161" s="42">
        <f t="shared" si="14"/>
        <v>32.876712328767127</v>
      </c>
      <c r="E161" s="43">
        <f t="shared" si="19"/>
        <v>92.115614307027244</v>
      </c>
      <c r="F161" s="41">
        <f t="shared" si="15"/>
        <v>0</v>
      </c>
      <c r="G161" s="44">
        <f t="shared" si="16"/>
        <v>0.72683005261435196</v>
      </c>
      <c r="H161" s="45">
        <f t="shared" si="20"/>
        <v>228.25051932113803</v>
      </c>
    </row>
    <row r="162" spans="2:8" x14ac:dyDescent="0.25">
      <c r="B162" s="41">
        <f t="shared" si="17"/>
        <v>141</v>
      </c>
      <c r="C162" s="42">
        <f t="shared" si="18"/>
        <v>0</v>
      </c>
      <c r="D162" s="42">
        <f t="shared" si="14"/>
        <v>32.876712328767127</v>
      </c>
      <c r="E162" s="43">
        <f t="shared" si="19"/>
        <v>59.238901978260117</v>
      </c>
      <c r="F162" s="41">
        <f t="shared" si="15"/>
        <v>0</v>
      </c>
      <c r="G162" s="44">
        <f t="shared" si="16"/>
        <v>0.46741928136270994</v>
      </c>
      <c r="H162" s="45">
        <f t="shared" si="20"/>
        <v>228.71793860250074</v>
      </c>
    </row>
    <row r="163" spans="2:8" x14ac:dyDescent="0.25">
      <c r="B163" s="41">
        <f t="shared" si="17"/>
        <v>142</v>
      </c>
      <c r="C163" s="42">
        <f t="shared" si="18"/>
        <v>0</v>
      </c>
      <c r="D163" s="42">
        <f t="shared" si="14"/>
        <v>32.876712328767127</v>
      </c>
      <c r="E163" s="43">
        <f t="shared" si="19"/>
        <v>26.36218964949299</v>
      </c>
      <c r="F163" s="41">
        <f t="shared" si="15"/>
        <v>0</v>
      </c>
      <c r="G163" s="44">
        <f t="shared" si="16"/>
        <v>0.20800851011106797</v>
      </c>
      <c r="H163" s="45">
        <f t="shared" si="20"/>
        <v>228.92594711261179</v>
      </c>
    </row>
    <row r="164" spans="2:8" x14ac:dyDescent="0.25">
      <c r="B164" s="41">
        <f t="shared" si="17"/>
        <v>143</v>
      </c>
      <c r="C164" s="42">
        <f t="shared" si="18"/>
        <v>204.12414523193152</v>
      </c>
      <c r="D164" s="42">
        <f t="shared" si="14"/>
        <v>32.876712328767127</v>
      </c>
      <c r="E164" s="43">
        <f t="shared" si="19"/>
        <v>197.60962255265738</v>
      </c>
      <c r="F164" s="41">
        <f t="shared" si="15"/>
        <v>5</v>
      </c>
      <c r="G164" s="44">
        <f t="shared" si="16"/>
        <v>1.5592211313743924</v>
      </c>
      <c r="H164" s="45">
        <f t="shared" si="20"/>
        <v>235.48516824398618</v>
      </c>
    </row>
    <row r="165" spans="2:8" x14ac:dyDescent="0.25">
      <c r="B165" s="41">
        <f t="shared" si="17"/>
        <v>144</v>
      </c>
      <c r="C165" s="42">
        <f t="shared" si="18"/>
        <v>0</v>
      </c>
      <c r="D165" s="42">
        <f t="shared" si="14"/>
        <v>32.876712328767127</v>
      </c>
      <c r="E165" s="43">
        <f t="shared" si="19"/>
        <v>164.73291022389026</v>
      </c>
      <c r="F165" s="41">
        <f t="shared" si="15"/>
        <v>0</v>
      </c>
      <c r="G165" s="44">
        <f t="shared" si="16"/>
        <v>1.2998103601227504</v>
      </c>
      <c r="H165" s="45">
        <f t="shared" si="20"/>
        <v>236.78497860410894</v>
      </c>
    </row>
    <row r="166" spans="2:8" x14ac:dyDescent="0.25">
      <c r="B166" s="41">
        <f t="shared" si="17"/>
        <v>145</v>
      </c>
      <c r="C166" s="42">
        <f t="shared" si="18"/>
        <v>0</v>
      </c>
      <c r="D166" s="42">
        <f t="shared" si="14"/>
        <v>32.876712328767127</v>
      </c>
      <c r="E166" s="43">
        <f t="shared" si="19"/>
        <v>131.85619789512313</v>
      </c>
      <c r="F166" s="41">
        <f t="shared" si="15"/>
        <v>0</v>
      </c>
      <c r="G166" s="44">
        <f t="shared" si="16"/>
        <v>1.0403995888711086</v>
      </c>
      <c r="H166" s="45">
        <f t="shared" si="20"/>
        <v>237.82537819298005</v>
      </c>
    </row>
    <row r="167" spans="2:8" x14ac:dyDescent="0.25">
      <c r="B167" s="41">
        <f t="shared" si="17"/>
        <v>146</v>
      </c>
      <c r="C167" s="42">
        <f t="shared" si="18"/>
        <v>0</v>
      </c>
      <c r="D167" s="42">
        <f t="shared" si="14"/>
        <v>32.876712328767127</v>
      </c>
      <c r="E167" s="43">
        <f t="shared" si="19"/>
        <v>98.979485566356004</v>
      </c>
      <c r="F167" s="41">
        <f t="shared" si="15"/>
        <v>0</v>
      </c>
      <c r="G167" s="44">
        <f t="shared" si="16"/>
        <v>0.78098881761946648</v>
      </c>
      <c r="H167" s="45">
        <f t="shared" si="20"/>
        <v>238.60636701059951</v>
      </c>
    </row>
    <row r="168" spans="2:8" x14ac:dyDescent="0.25">
      <c r="B168" s="41">
        <f t="shared" si="17"/>
        <v>147</v>
      </c>
      <c r="C168" s="42">
        <f t="shared" si="18"/>
        <v>0</v>
      </c>
      <c r="D168" s="42">
        <f t="shared" si="14"/>
        <v>32.876712328767127</v>
      </c>
      <c r="E168" s="43">
        <f t="shared" si="19"/>
        <v>66.102773237588877</v>
      </c>
      <c r="F168" s="41">
        <f t="shared" si="15"/>
        <v>0</v>
      </c>
      <c r="G168" s="44">
        <f t="shared" si="16"/>
        <v>0.52157804636782457</v>
      </c>
      <c r="H168" s="45">
        <f t="shared" si="20"/>
        <v>239.12794505696735</v>
      </c>
    </row>
    <row r="169" spans="2:8" x14ac:dyDescent="0.25">
      <c r="B169" s="41">
        <f t="shared" si="17"/>
        <v>148</v>
      </c>
      <c r="C169" s="42">
        <f t="shared" si="18"/>
        <v>0</v>
      </c>
      <c r="D169" s="42">
        <f t="shared" si="14"/>
        <v>32.876712328767127</v>
      </c>
      <c r="E169" s="43">
        <f t="shared" si="19"/>
        <v>33.226060908821751</v>
      </c>
      <c r="F169" s="41">
        <f t="shared" si="15"/>
        <v>0</v>
      </c>
      <c r="G169" s="44">
        <f t="shared" si="16"/>
        <v>0.2621672751161826</v>
      </c>
      <c r="H169" s="45">
        <f t="shared" si="20"/>
        <v>239.39011233208353</v>
      </c>
    </row>
    <row r="170" spans="2:8" x14ac:dyDescent="0.25">
      <c r="B170" s="41">
        <f t="shared" si="17"/>
        <v>149</v>
      </c>
      <c r="C170" s="42">
        <f t="shared" si="18"/>
        <v>0</v>
      </c>
      <c r="D170" s="42">
        <f t="shared" si="14"/>
        <v>32.876712328767127</v>
      </c>
      <c r="E170" s="43">
        <f t="shared" si="19"/>
        <v>0.34934858005462388</v>
      </c>
      <c r="F170" s="41">
        <f t="shared" si="15"/>
        <v>0</v>
      </c>
      <c r="G170" s="44">
        <f t="shared" si="16"/>
        <v>2.7565038645405936E-3</v>
      </c>
      <c r="H170" s="45">
        <f t="shared" si="20"/>
        <v>239.39286883594806</v>
      </c>
    </row>
    <row r="171" spans="2:8" x14ac:dyDescent="0.25">
      <c r="B171" s="41">
        <f t="shared" si="17"/>
        <v>150</v>
      </c>
      <c r="C171" s="42">
        <f t="shared" si="18"/>
        <v>204.12414523193152</v>
      </c>
      <c r="D171" s="42">
        <f t="shared" si="14"/>
        <v>32.876712328767127</v>
      </c>
      <c r="E171" s="43">
        <f t="shared" si="19"/>
        <v>171.59678148321902</v>
      </c>
      <c r="F171" s="41">
        <f t="shared" si="15"/>
        <v>5</v>
      </c>
      <c r="G171" s="44">
        <f t="shared" si="16"/>
        <v>1.3539691251278652</v>
      </c>
      <c r="H171" s="45">
        <f t="shared" si="20"/>
        <v>245.74683796107593</v>
      </c>
    </row>
    <row r="172" spans="2:8" x14ac:dyDescent="0.25">
      <c r="B172" s="41">
        <f t="shared" si="17"/>
        <v>151</v>
      </c>
      <c r="C172" s="42">
        <f t="shared" si="18"/>
        <v>0</v>
      </c>
      <c r="D172" s="42">
        <f t="shared" si="14"/>
        <v>32.876712328767127</v>
      </c>
      <c r="E172" s="43">
        <f t="shared" si="19"/>
        <v>138.72006915445189</v>
      </c>
      <c r="F172" s="41">
        <f t="shared" si="15"/>
        <v>0</v>
      </c>
      <c r="G172" s="44">
        <f t="shared" si="16"/>
        <v>1.0945583538762231</v>
      </c>
      <c r="H172" s="45">
        <f t="shared" si="20"/>
        <v>246.84139631495214</v>
      </c>
    </row>
    <row r="173" spans="2:8" x14ac:dyDescent="0.25">
      <c r="B173" s="41">
        <f t="shared" si="17"/>
        <v>152</v>
      </c>
      <c r="C173" s="42">
        <f t="shared" si="18"/>
        <v>0</v>
      </c>
      <c r="D173" s="42">
        <f t="shared" si="14"/>
        <v>32.876712328767127</v>
      </c>
      <c r="E173" s="43">
        <f t="shared" si="19"/>
        <v>105.84335682568476</v>
      </c>
      <c r="F173" s="41">
        <f t="shared" si="15"/>
        <v>0</v>
      </c>
      <c r="G173" s="44">
        <f t="shared" si="16"/>
        <v>0.83514758262458111</v>
      </c>
      <c r="H173" s="45">
        <f t="shared" si="20"/>
        <v>247.67654389757672</v>
      </c>
    </row>
    <row r="174" spans="2:8" x14ac:dyDescent="0.25">
      <c r="B174" s="41">
        <f t="shared" si="17"/>
        <v>153</v>
      </c>
      <c r="C174" s="42">
        <f t="shared" si="18"/>
        <v>0</v>
      </c>
      <c r="D174" s="42">
        <f t="shared" si="14"/>
        <v>32.876712328767127</v>
      </c>
      <c r="E174" s="43">
        <f t="shared" si="19"/>
        <v>72.966644496917638</v>
      </c>
      <c r="F174" s="41">
        <f t="shared" si="15"/>
        <v>0</v>
      </c>
      <c r="G174" s="44">
        <f t="shared" si="16"/>
        <v>0.57573681137293919</v>
      </c>
      <c r="H174" s="45">
        <f t="shared" si="20"/>
        <v>248.25228070894966</v>
      </c>
    </row>
    <row r="175" spans="2:8" x14ac:dyDescent="0.25">
      <c r="B175" s="41">
        <f t="shared" si="17"/>
        <v>154</v>
      </c>
      <c r="C175" s="42">
        <f t="shared" si="18"/>
        <v>0</v>
      </c>
      <c r="D175" s="42">
        <f t="shared" si="14"/>
        <v>32.876712328767127</v>
      </c>
      <c r="E175" s="43">
        <f t="shared" si="19"/>
        <v>40.089932168150511</v>
      </c>
      <c r="F175" s="41">
        <f t="shared" si="15"/>
        <v>0</v>
      </c>
      <c r="G175" s="44">
        <f t="shared" si="16"/>
        <v>0.31632604012129717</v>
      </c>
      <c r="H175" s="45">
        <f t="shared" si="20"/>
        <v>248.56860674907097</v>
      </c>
    </row>
    <row r="176" spans="2:8" x14ac:dyDescent="0.25">
      <c r="B176" s="41">
        <f t="shared" si="17"/>
        <v>155</v>
      </c>
      <c r="C176" s="42">
        <f t="shared" si="18"/>
        <v>0</v>
      </c>
      <c r="D176" s="42">
        <f t="shared" si="14"/>
        <v>32.876712328767127</v>
      </c>
      <c r="E176" s="43">
        <f t="shared" si="19"/>
        <v>7.2132198393833846</v>
      </c>
      <c r="F176" s="41">
        <f t="shared" si="15"/>
        <v>0</v>
      </c>
      <c r="G176" s="44">
        <f t="shared" si="16"/>
        <v>5.69152688696552E-2</v>
      </c>
      <c r="H176" s="45">
        <f t="shared" si="20"/>
        <v>248.62552201794063</v>
      </c>
    </row>
    <row r="177" spans="2:8" x14ac:dyDescent="0.25">
      <c r="B177" s="41">
        <f t="shared" si="17"/>
        <v>156</v>
      </c>
      <c r="C177" s="42">
        <f t="shared" si="18"/>
        <v>204.12414523193152</v>
      </c>
      <c r="D177" s="42">
        <f t="shared" si="14"/>
        <v>32.876712328767127</v>
      </c>
      <c r="E177" s="43">
        <f t="shared" si="19"/>
        <v>178.46065274254778</v>
      </c>
      <c r="F177" s="41">
        <f t="shared" si="15"/>
        <v>5</v>
      </c>
      <c r="G177" s="44">
        <f t="shared" si="16"/>
        <v>1.4081278901329797</v>
      </c>
      <c r="H177" s="45">
        <f t="shared" si="20"/>
        <v>255.03364990807361</v>
      </c>
    </row>
    <row r="178" spans="2:8" x14ac:dyDescent="0.25">
      <c r="B178" s="41">
        <f t="shared" si="17"/>
        <v>157</v>
      </c>
      <c r="C178" s="42">
        <f t="shared" si="18"/>
        <v>0</v>
      </c>
      <c r="D178" s="42">
        <f t="shared" si="14"/>
        <v>32.876712328767127</v>
      </c>
      <c r="E178" s="43">
        <f t="shared" si="19"/>
        <v>145.58394041378065</v>
      </c>
      <c r="F178" s="41">
        <f t="shared" si="15"/>
        <v>0</v>
      </c>
      <c r="G178" s="44">
        <f t="shared" si="16"/>
        <v>1.1487171188813377</v>
      </c>
      <c r="H178" s="45">
        <f t="shared" si="20"/>
        <v>256.18236702695498</v>
      </c>
    </row>
    <row r="179" spans="2:8" x14ac:dyDescent="0.25">
      <c r="B179" s="41">
        <f>+B178+1</f>
        <v>158</v>
      </c>
      <c r="C179" s="42">
        <f t="shared" si="18"/>
        <v>0</v>
      </c>
      <c r="D179" s="42">
        <f t="shared" si="14"/>
        <v>32.876712328767127</v>
      </c>
      <c r="E179" s="43">
        <f t="shared" si="19"/>
        <v>112.70722808501353</v>
      </c>
      <c r="F179" s="41">
        <f t="shared" si="15"/>
        <v>0</v>
      </c>
      <c r="G179" s="44">
        <f t="shared" si="16"/>
        <v>0.88930634762969574</v>
      </c>
      <c r="H179" s="45">
        <f t="shared" si="20"/>
        <v>257.07167337458469</v>
      </c>
    </row>
    <row r="180" spans="2:8" x14ac:dyDescent="0.25">
      <c r="B180" s="41">
        <f t="shared" ref="B180:B237" si="21">+B179+1</f>
        <v>159</v>
      </c>
      <c r="C180" s="42">
        <f t="shared" si="18"/>
        <v>0</v>
      </c>
      <c r="D180" s="42">
        <f t="shared" si="14"/>
        <v>32.876712328767127</v>
      </c>
      <c r="E180" s="43">
        <f t="shared" si="19"/>
        <v>79.830515756246399</v>
      </c>
      <c r="F180" s="41">
        <f t="shared" si="15"/>
        <v>0</v>
      </c>
      <c r="G180" s="44">
        <f t="shared" si="16"/>
        <v>0.62989557637805371</v>
      </c>
      <c r="H180" s="45">
        <f t="shared" si="20"/>
        <v>257.70156895096272</v>
      </c>
    </row>
    <row r="181" spans="2:8" x14ac:dyDescent="0.25">
      <c r="B181" s="41">
        <f t="shared" si="21"/>
        <v>160</v>
      </c>
      <c r="C181" s="42">
        <f t="shared" si="18"/>
        <v>0</v>
      </c>
      <c r="D181" s="42">
        <f t="shared" si="14"/>
        <v>32.876712328767127</v>
      </c>
      <c r="E181" s="43">
        <f t="shared" si="19"/>
        <v>46.953803427479272</v>
      </c>
      <c r="F181" s="41">
        <f t="shared" si="15"/>
        <v>0</v>
      </c>
      <c r="G181" s="44">
        <f t="shared" si="16"/>
        <v>0.3704848051264118</v>
      </c>
      <c r="H181" s="45">
        <f t="shared" si="20"/>
        <v>258.07205375608913</v>
      </c>
    </row>
    <row r="182" spans="2:8" x14ac:dyDescent="0.25">
      <c r="B182" s="41">
        <f t="shared" si="21"/>
        <v>161</v>
      </c>
      <c r="C182" s="42">
        <f t="shared" si="18"/>
        <v>0</v>
      </c>
      <c r="D182" s="42">
        <f t="shared" si="14"/>
        <v>32.876712328767127</v>
      </c>
      <c r="E182" s="43">
        <f t="shared" si="19"/>
        <v>14.077091098712145</v>
      </c>
      <c r="F182" s="41">
        <f t="shared" si="15"/>
        <v>0</v>
      </c>
      <c r="G182" s="44">
        <f t="shared" si="16"/>
        <v>0.1110740338747698</v>
      </c>
      <c r="H182" s="45">
        <f t="shared" si="20"/>
        <v>258.18312778996392</v>
      </c>
    </row>
    <row r="183" spans="2:8" x14ac:dyDescent="0.25">
      <c r="B183" s="41">
        <f t="shared" si="21"/>
        <v>162</v>
      </c>
      <c r="C183" s="42">
        <f t="shared" si="18"/>
        <v>204.12414523193152</v>
      </c>
      <c r="D183" s="42">
        <f t="shared" si="14"/>
        <v>32.876712328767127</v>
      </c>
      <c r="E183" s="43">
        <f t="shared" si="19"/>
        <v>185.32452400187654</v>
      </c>
      <c r="F183" s="41">
        <f t="shared" si="15"/>
        <v>5</v>
      </c>
      <c r="G183" s="44">
        <f t="shared" si="16"/>
        <v>1.4622866551380942</v>
      </c>
      <c r="H183" s="45">
        <f t="shared" si="20"/>
        <v>264.64541444510201</v>
      </c>
    </row>
    <row r="184" spans="2:8" x14ac:dyDescent="0.25">
      <c r="B184" s="41">
        <f t="shared" si="21"/>
        <v>163</v>
      </c>
      <c r="C184" s="42">
        <f t="shared" si="18"/>
        <v>0</v>
      </c>
      <c r="D184" s="42">
        <f t="shared" si="14"/>
        <v>32.876712328767127</v>
      </c>
      <c r="E184" s="43">
        <f t="shared" si="19"/>
        <v>152.44781167310941</v>
      </c>
      <c r="F184" s="41">
        <f t="shared" si="15"/>
        <v>0</v>
      </c>
      <c r="G184" s="44">
        <f t="shared" si="16"/>
        <v>1.2028758838864524</v>
      </c>
      <c r="H184" s="45">
        <f t="shared" si="20"/>
        <v>265.84829032898847</v>
      </c>
    </row>
    <row r="185" spans="2:8" x14ac:dyDescent="0.25">
      <c r="B185" s="41">
        <f t="shared" si="21"/>
        <v>164</v>
      </c>
      <c r="C185" s="42">
        <f t="shared" si="18"/>
        <v>0</v>
      </c>
      <c r="D185" s="42">
        <f t="shared" si="14"/>
        <v>32.876712328767127</v>
      </c>
      <c r="E185" s="43">
        <f t="shared" si="19"/>
        <v>119.57109934434229</v>
      </c>
      <c r="F185" s="41">
        <f t="shared" si="15"/>
        <v>0</v>
      </c>
      <c r="G185" s="44">
        <f t="shared" si="16"/>
        <v>0.94346511263481037</v>
      </c>
      <c r="H185" s="45">
        <f t="shared" si="20"/>
        <v>266.79175544162325</v>
      </c>
    </row>
    <row r="186" spans="2:8" x14ac:dyDescent="0.25">
      <c r="B186" s="41">
        <f t="shared" si="21"/>
        <v>165</v>
      </c>
      <c r="C186" s="42">
        <f t="shared" si="18"/>
        <v>0</v>
      </c>
      <c r="D186" s="42">
        <f t="shared" si="14"/>
        <v>32.876712328767127</v>
      </c>
      <c r="E186" s="43">
        <f t="shared" si="19"/>
        <v>86.69438701557516</v>
      </c>
      <c r="F186" s="41">
        <f t="shared" si="15"/>
        <v>0</v>
      </c>
      <c r="G186" s="44">
        <f t="shared" si="16"/>
        <v>0.68405434138316834</v>
      </c>
      <c r="H186" s="45">
        <f t="shared" si="20"/>
        <v>267.47580978300641</v>
      </c>
    </row>
    <row r="187" spans="2:8" x14ac:dyDescent="0.25">
      <c r="B187" s="41">
        <f t="shared" si="21"/>
        <v>166</v>
      </c>
      <c r="C187" s="42">
        <f t="shared" si="18"/>
        <v>0</v>
      </c>
      <c r="D187" s="42">
        <f t="shared" si="14"/>
        <v>32.876712328767127</v>
      </c>
      <c r="E187" s="43">
        <f t="shared" si="19"/>
        <v>53.817674686808033</v>
      </c>
      <c r="F187" s="41">
        <f t="shared" si="15"/>
        <v>0</v>
      </c>
      <c r="G187" s="44">
        <f t="shared" si="16"/>
        <v>0.42464357013152637</v>
      </c>
      <c r="H187" s="45">
        <f t="shared" si="20"/>
        <v>267.90045335313795</v>
      </c>
    </row>
    <row r="188" spans="2:8" x14ac:dyDescent="0.25">
      <c r="B188" s="41">
        <f t="shared" si="21"/>
        <v>167</v>
      </c>
      <c r="C188" s="42">
        <f t="shared" si="18"/>
        <v>0</v>
      </c>
      <c r="D188" s="42">
        <f t="shared" si="14"/>
        <v>32.876712328767127</v>
      </c>
      <c r="E188" s="43">
        <f t="shared" si="19"/>
        <v>20.940962358040906</v>
      </c>
      <c r="F188" s="41">
        <f t="shared" si="15"/>
        <v>0</v>
      </c>
      <c r="G188" s="44">
        <f t="shared" si="16"/>
        <v>0.1652327988798844</v>
      </c>
      <c r="H188" s="45">
        <f t="shared" si="20"/>
        <v>268.0656861520178</v>
      </c>
    </row>
    <row r="189" spans="2:8" x14ac:dyDescent="0.25">
      <c r="B189" s="41">
        <f t="shared" si="21"/>
        <v>168</v>
      </c>
      <c r="C189" s="42">
        <f t="shared" si="18"/>
        <v>204.12414523193152</v>
      </c>
      <c r="D189" s="42">
        <f t="shared" si="14"/>
        <v>32.876712328767127</v>
      </c>
      <c r="E189" s="43">
        <f t="shared" si="19"/>
        <v>192.1883952612053</v>
      </c>
      <c r="F189" s="41">
        <f t="shared" si="15"/>
        <v>5</v>
      </c>
      <c r="G189" s="44">
        <f t="shared" si="16"/>
        <v>1.5164454201432089</v>
      </c>
      <c r="H189" s="45">
        <f t="shared" si="20"/>
        <v>274.58213157216102</v>
      </c>
    </row>
    <row r="190" spans="2:8" x14ac:dyDescent="0.25">
      <c r="B190" s="41">
        <f t="shared" si="21"/>
        <v>169</v>
      </c>
      <c r="C190" s="42">
        <f t="shared" si="18"/>
        <v>0</v>
      </c>
      <c r="D190" s="42">
        <f t="shared" si="14"/>
        <v>32.876712328767127</v>
      </c>
      <c r="E190" s="43">
        <f t="shared" si="19"/>
        <v>159.31168293243817</v>
      </c>
      <c r="F190" s="41">
        <f t="shared" si="15"/>
        <v>0</v>
      </c>
      <c r="G190" s="44">
        <f t="shared" si="16"/>
        <v>1.2570346488915669</v>
      </c>
      <c r="H190" s="45">
        <f t="shared" si="20"/>
        <v>275.83916622105261</v>
      </c>
    </row>
    <row r="191" spans="2:8" x14ac:dyDescent="0.25">
      <c r="B191" s="41">
        <f t="shared" si="21"/>
        <v>170</v>
      </c>
      <c r="C191" s="42">
        <f t="shared" si="18"/>
        <v>0</v>
      </c>
      <c r="D191" s="42">
        <f t="shared" si="14"/>
        <v>32.876712328767127</v>
      </c>
      <c r="E191" s="43">
        <f t="shared" si="19"/>
        <v>126.43497060367105</v>
      </c>
      <c r="F191" s="41">
        <f t="shared" si="15"/>
        <v>0</v>
      </c>
      <c r="G191" s="44">
        <f t="shared" si="16"/>
        <v>0.99762387763992499</v>
      </c>
      <c r="H191" s="45">
        <f t="shared" si="20"/>
        <v>276.83679009869252</v>
      </c>
    </row>
    <row r="192" spans="2:8" x14ac:dyDescent="0.25">
      <c r="B192" s="41">
        <f t="shared" si="21"/>
        <v>171</v>
      </c>
      <c r="C192" s="42">
        <f t="shared" si="18"/>
        <v>0</v>
      </c>
      <c r="D192" s="42">
        <f t="shared" si="14"/>
        <v>32.876712328767127</v>
      </c>
      <c r="E192" s="43">
        <f t="shared" si="19"/>
        <v>93.55825827490392</v>
      </c>
      <c r="F192" s="41">
        <f t="shared" si="15"/>
        <v>0</v>
      </c>
      <c r="G192" s="44">
        <f t="shared" si="16"/>
        <v>0.73821310638828297</v>
      </c>
      <c r="H192" s="45">
        <f t="shared" si="20"/>
        <v>277.5750032050808</v>
      </c>
    </row>
    <row r="193" spans="2:8" x14ac:dyDescent="0.25">
      <c r="B193" s="41">
        <f t="shared" si="21"/>
        <v>172</v>
      </c>
      <c r="C193" s="42">
        <f t="shared" si="18"/>
        <v>0</v>
      </c>
      <c r="D193" s="42">
        <f t="shared" si="14"/>
        <v>32.876712328767127</v>
      </c>
      <c r="E193" s="43">
        <f t="shared" si="19"/>
        <v>60.681545946136794</v>
      </c>
      <c r="F193" s="41">
        <f t="shared" si="15"/>
        <v>0</v>
      </c>
      <c r="G193" s="44">
        <f t="shared" si="16"/>
        <v>0.478802335136641</v>
      </c>
      <c r="H193" s="45">
        <f t="shared" si="20"/>
        <v>278.05380554021747</v>
      </c>
    </row>
    <row r="194" spans="2:8" x14ac:dyDescent="0.25">
      <c r="B194" s="41">
        <f t="shared" si="21"/>
        <v>173</v>
      </c>
      <c r="C194" s="42">
        <f t="shared" si="18"/>
        <v>0</v>
      </c>
      <c r="D194" s="42">
        <f t="shared" si="14"/>
        <v>32.876712328767127</v>
      </c>
      <c r="E194" s="43">
        <f t="shared" si="19"/>
        <v>27.804833617369667</v>
      </c>
      <c r="F194" s="41">
        <f t="shared" si="15"/>
        <v>0</v>
      </c>
      <c r="G194" s="44">
        <f t="shared" si="16"/>
        <v>0.219391563884999</v>
      </c>
      <c r="H194" s="45">
        <f t="shared" si="20"/>
        <v>278.27319710410245</v>
      </c>
    </row>
    <row r="195" spans="2:8" x14ac:dyDescent="0.25">
      <c r="B195" s="41">
        <f t="shared" si="21"/>
        <v>174</v>
      </c>
      <c r="C195" s="42">
        <f t="shared" si="18"/>
        <v>204.12414523193152</v>
      </c>
      <c r="D195" s="42">
        <f t="shared" si="14"/>
        <v>32.876712328767127</v>
      </c>
      <c r="E195" s="43">
        <f t="shared" si="19"/>
        <v>199.05226652053406</v>
      </c>
      <c r="F195" s="41">
        <f t="shared" si="15"/>
        <v>5</v>
      </c>
      <c r="G195" s="44">
        <f t="shared" si="16"/>
        <v>1.5706041851483235</v>
      </c>
      <c r="H195" s="45">
        <f t="shared" si="20"/>
        <v>284.84380128925079</v>
      </c>
    </row>
    <row r="196" spans="2:8" x14ac:dyDescent="0.25">
      <c r="B196" s="41">
        <f t="shared" si="21"/>
        <v>175</v>
      </c>
      <c r="C196" s="42">
        <f t="shared" si="18"/>
        <v>0</v>
      </c>
      <c r="D196" s="42">
        <f t="shared" si="14"/>
        <v>32.876712328767127</v>
      </c>
      <c r="E196" s="43">
        <f t="shared" si="19"/>
        <v>166.17555419176693</v>
      </c>
      <c r="F196" s="41">
        <f t="shared" si="15"/>
        <v>0</v>
      </c>
      <c r="G196" s="44">
        <f t="shared" si="16"/>
        <v>1.3111934138966814</v>
      </c>
      <c r="H196" s="45">
        <f t="shared" si="20"/>
        <v>286.15499470314745</v>
      </c>
    </row>
    <row r="197" spans="2:8" x14ac:dyDescent="0.25">
      <c r="B197" s="41">
        <f t="shared" si="21"/>
        <v>176</v>
      </c>
      <c r="C197" s="42">
        <f t="shared" si="18"/>
        <v>0</v>
      </c>
      <c r="D197" s="42">
        <f t="shared" si="14"/>
        <v>32.876712328767127</v>
      </c>
      <c r="E197" s="43">
        <f t="shared" si="19"/>
        <v>133.29884186299981</v>
      </c>
      <c r="F197" s="41">
        <f t="shared" si="15"/>
        <v>0</v>
      </c>
      <c r="G197" s="44">
        <f t="shared" si="16"/>
        <v>1.0517826426450396</v>
      </c>
      <c r="H197" s="45">
        <f t="shared" si="20"/>
        <v>287.20677734579249</v>
      </c>
    </row>
    <row r="198" spans="2:8" x14ac:dyDescent="0.25">
      <c r="B198" s="41">
        <f t="shared" si="21"/>
        <v>177</v>
      </c>
      <c r="C198" s="42">
        <f t="shared" si="18"/>
        <v>0</v>
      </c>
      <c r="D198" s="42">
        <f t="shared" si="14"/>
        <v>32.876712328767127</v>
      </c>
      <c r="E198" s="43">
        <f t="shared" si="19"/>
        <v>100.42212953423268</v>
      </c>
      <c r="F198" s="41">
        <f t="shared" si="15"/>
        <v>0</v>
      </c>
      <c r="G198" s="44">
        <f t="shared" si="16"/>
        <v>0.7923718713933976</v>
      </c>
      <c r="H198" s="45">
        <f t="shared" si="20"/>
        <v>287.9991492171859</v>
      </c>
    </row>
    <row r="199" spans="2:8" x14ac:dyDescent="0.25">
      <c r="B199" s="41">
        <f t="shared" si="21"/>
        <v>178</v>
      </c>
      <c r="C199" s="42">
        <f t="shared" si="18"/>
        <v>0</v>
      </c>
      <c r="D199" s="42">
        <f t="shared" si="14"/>
        <v>32.876712328767127</v>
      </c>
      <c r="E199" s="43">
        <f t="shared" si="19"/>
        <v>67.545417205465554</v>
      </c>
      <c r="F199" s="41">
        <f t="shared" si="15"/>
        <v>0</v>
      </c>
      <c r="G199" s="44">
        <f t="shared" si="16"/>
        <v>0.53296110014175557</v>
      </c>
      <c r="H199" s="45">
        <f t="shared" si="20"/>
        <v>288.53211031732764</v>
      </c>
    </row>
    <row r="200" spans="2:8" x14ac:dyDescent="0.25">
      <c r="B200" s="41">
        <f t="shared" si="21"/>
        <v>179</v>
      </c>
      <c r="C200" s="42">
        <f t="shared" si="18"/>
        <v>0</v>
      </c>
      <c r="D200" s="42">
        <f t="shared" si="14"/>
        <v>32.876712328767127</v>
      </c>
      <c r="E200" s="43">
        <f t="shared" si="19"/>
        <v>34.668704876698428</v>
      </c>
      <c r="F200" s="41">
        <f t="shared" si="15"/>
        <v>0</v>
      </c>
      <c r="G200" s="44">
        <f t="shared" si="16"/>
        <v>0.2735503288901136</v>
      </c>
      <c r="H200" s="45">
        <f t="shared" si="20"/>
        <v>288.80566064621775</v>
      </c>
    </row>
    <row r="201" spans="2:8" x14ac:dyDescent="0.25">
      <c r="B201" s="41">
        <f t="shared" si="21"/>
        <v>180</v>
      </c>
      <c r="C201" s="42">
        <f t="shared" si="18"/>
        <v>0</v>
      </c>
      <c r="D201" s="42">
        <f t="shared" si="14"/>
        <v>32.876712328767127</v>
      </c>
      <c r="E201" s="43">
        <f t="shared" si="19"/>
        <v>1.7919925479313008</v>
      </c>
      <c r="F201" s="41">
        <f t="shared" si="15"/>
        <v>0</v>
      </c>
      <c r="G201" s="44">
        <f t="shared" si="16"/>
        <v>1.4139557638471634E-2</v>
      </c>
      <c r="H201" s="45">
        <f t="shared" si="20"/>
        <v>288.81980020385623</v>
      </c>
    </row>
    <row r="202" spans="2:8" x14ac:dyDescent="0.25">
      <c r="B202" s="41">
        <f t="shared" si="21"/>
        <v>181</v>
      </c>
      <c r="C202" s="42">
        <f t="shared" si="18"/>
        <v>204.12414523193152</v>
      </c>
      <c r="D202" s="42">
        <f t="shared" si="14"/>
        <v>32.876712328767127</v>
      </c>
      <c r="E202" s="43">
        <f t="shared" si="19"/>
        <v>173.0394254510957</v>
      </c>
      <c r="F202" s="41">
        <f t="shared" si="15"/>
        <v>5</v>
      </c>
      <c r="G202" s="44">
        <f t="shared" si="16"/>
        <v>1.3653521789017962</v>
      </c>
      <c r="H202" s="45">
        <f t="shared" si="20"/>
        <v>295.18515238275802</v>
      </c>
    </row>
    <row r="203" spans="2:8" x14ac:dyDescent="0.25">
      <c r="B203" s="41">
        <f t="shared" si="21"/>
        <v>182</v>
      </c>
      <c r="C203" s="42">
        <f t="shared" si="18"/>
        <v>0</v>
      </c>
      <c r="D203" s="42">
        <f t="shared" si="14"/>
        <v>32.876712328767127</v>
      </c>
      <c r="E203" s="43">
        <f t="shared" si="19"/>
        <v>140.16271312232857</v>
      </c>
      <c r="F203" s="41">
        <f t="shared" si="15"/>
        <v>0</v>
      </c>
      <c r="G203" s="44">
        <f t="shared" si="16"/>
        <v>1.1059414076501541</v>
      </c>
      <c r="H203" s="45">
        <f t="shared" si="20"/>
        <v>296.29109379040818</v>
      </c>
    </row>
    <row r="204" spans="2:8" x14ac:dyDescent="0.25">
      <c r="B204" s="41">
        <f t="shared" si="21"/>
        <v>183</v>
      </c>
      <c r="C204" s="42">
        <f t="shared" si="18"/>
        <v>0</v>
      </c>
      <c r="D204" s="42">
        <f t="shared" si="14"/>
        <v>32.876712328767127</v>
      </c>
      <c r="E204" s="43">
        <f t="shared" si="19"/>
        <v>107.28600079356144</v>
      </c>
      <c r="F204" s="41">
        <f t="shared" si="15"/>
        <v>0</v>
      </c>
      <c r="G204" s="44">
        <f t="shared" si="16"/>
        <v>0.84653063639851223</v>
      </c>
      <c r="H204" s="45">
        <f t="shared" si="20"/>
        <v>297.13762442680672</v>
      </c>
    </row>
    <row r="205" spans="2:8" x14ac:dyDescent="0.25">
      <c r="B205" s="41">
        <f t="shared" si="21"/>
        <v>184</v>
      </c>
      <c r="C205" s="42">
        <f t="shared" si="18"/>
        <v>0</v>
      </c>
      <c r="D205" s="42">
        <f t="shared" si="14"/>
        <v>32.876712328767127</v>
      </c>
      <c r="E205" s="43">
        <f t="shared" si="19"/>
        <v>74.409288464794315</v>
      </c>
      <c r="F205" s="41">
        <f t="shared" si="15"/>
        <v>0</v>
      </c>
      <c r="G205" s="44">
        <f t="shared" si="16"/>
        <v>0.5871198651468702</v>
      </c>
      <c r="H205" s="45">
        <f t="shared" si="20"/>
        <v>297.72474429195358</v>
      </c>
    </row>
    <row r="206" spans="2:8" x14ac:dyDescent="0.25">
      <c r="B206" s="41">
        <f t="shared" si="21"/>
        <v>185</v>
      </c>
      <c r="C206" s="42">
        <f t="shared" si="18"/>
        <v>0</v>
      </c>
      <c r="D206" s="42">
        <f t="shared" si="14"/>
        <v>32.876712328767127</v>
      </c>
      <c r="E206" s="43">
        <f t="shared" si="19"/>
        <v>41.532576136027188</v>
      </c>
      <c r="F206" s="41">
        <f t="shared" si="15"/>
        <v>0</v>
      </c>
      <c r="G206" s="44">
        <f t="shared" si="16"/>
        <v>0.32770909389522823</v>
      </c>
      <c r="H206" s="45">
        <f t="shared" si="20"/>
        <v>298.05245338584882</v>
      </c>
    </row>
    <row r="207" spans="2:8" x14ac:dyDescent="0.25">
      <c r="B207" s="41">
        <f t="shared" si="21"/>
        <v>186</v>
      </c>
      <c r="C207" s="42">
        <f t="shared" si="18"/>
        <v>0</v>
      </c>
      <c r="D207" s="42">
        <f t="shared" si="14"/>
        <v>32.876712328767127</v>
      </c>
      <c r="E207" s="43">
        <f t="shared" si="19"/>
        <v>8.6558638072600615</v>
      </c>
      <c r="F207" s="41">
        <f t="shared" si="15"/>
        <v>0</v>
      </c>
      <c r="G207" s="44">
        <f t="shared" si="16"/>
        <v>6.8298322643586235E-2</v>
      </c>
      <c r="H207" s="45">
        <f t="shared" si="20"/>
        <v>298.12075170849243</v>
      </c>
    </row>
    <row r="208" spans="2:8" x14ac:dyDescent="0.25">
      <c r="B208" s="41">
        <f t="shared" si="21"/>
        <v>187</v>
      </c>
      <c r="C208" s="42">
        <f t="shared" si="18"/>
        <v>204.12414523193152</v>
      </c>
      <c r="D208" s="42">
        <f t="shared" si="14"/>
        <v>32.876712328767127</v>
      </c>
      <c r="E208" s="43">
        <f t="shared" si="19"/>
        <v>179.90329671042446</v>
      </c>
      <c r="F208" s="41">
        <f t="shared" si="15"/>
        <v>5</v>
      </c>
      <c r="G208" s="44">
        <f t="shared" si="16"/>
        <v>1.4195109439069107</v>
      </c>
      <c r="H208" s="45">
        <f t="shared" si="20"/>
        <v>304.54026265239935</v>
      </c>
    </row>
    <row r="209" spans="2:8" x14ac:dyDescent="0.25">
      <c r="B209" s="41">
        <f t="shared" si="21"/>
        <v>188</v>
      </c>
      <c r="C209" s="42">
        <f t="shared" si="18"/>
        <v>0</v>
      </c>
      <c r="D209" s="42">
        <f t="shared" si="14"/>
        <v>32.876712328767127</v>
      </c>
      <c r="E209" s="43">
        <f t="shared" si="19"/>
        <v>147.02658438165733</v>
      </c>
      <c r="F209" s="41">
        <f t="shared" si="15"/>
        <v>0</v>
      </c>
      <c r="G209" s="44">
        <f t="shared" si="16"/>
        <v>1.1601001726552687</v>
      </c>
      <c r="H209" s="45">
        <f t="shared" si="20"/>
        <v>305.70036282505464</v>
      </c>
    </row>
    <row r="210" spans="2:8" x14ac:dyDescent="0.25">
      <c r="B210" s="41">
        <f t="shared" si="21"/>
        <v>189</v>
      </c>
      <c r="C210" s="42">
        <f t="shared" si="18"/>
        <v>0</v>
      </c>
      <c r="D210" s="42">
        <f t="shared" si="14"/>
        <v>32.876712328767127</v>
      </c>
      <c r="E210" s="43">
        <f t="shared" si="19"/>
        <v>114.1498720528902</v>
      </c>
      <c r="F210" s="41">
        <f t="shared" si="15"/>
        <v>0</v>
      </c>
      <c r="G210" s="44">
        <f t="shared" si="16"/>
        <v>0.90068940140362674</v>
      </c>
      <c r="H210" s="45">
        <f t="shared" si="20"/>
        <v>306.60105222645825</v>
      </c>
    </row>
    <row r="211" spans="2:8" x14ac:dyDescent="0.25">
      <c r="B211" s="41">
        <f t="shared" si="21"/>
        <v>190</v>
      </c>
      <c r="C211" s="42">
        <f t="shared" si="18"/>
        <v>0</v>
      </c>
      <c r="D211" s="42">
        <f t="shared" si="14"/>
        <v>32.876712328767127</v>
      </c>
      <c r="E211" s="43">
        <f t="shared" si="19"/>
        <v>81.273159724123076</v>
      </c>
      <c r="F211" s="41">
        <f t="shared" si="15"/>
        <v>0</v>
      </c>
      <c r="G211" s="44">
        <f t="shared" si="16"/>
        <v>0.64127863015198483</v>
      </c>
      <c r="H211" s="45">
        <f t="shared" si="20"/>
        <v>307.24233085661024</v>
      </c>
    </row>
    <row r="212" spans="2:8" x14ac:dyDescent="0.25">
      <c r="B212" s="41">
        <f t="shared" si="21"/>
        <v>191</v>
      </c>
      <c r="C212" s="42">
        <f t="shared" si="18"/>
        <v>0</v>
      </c>
      <c r="D212" s="42">
        <f t="shared" si="14"/>
        <v>32.876712328767127</v>
      </c>
      <c r="E212" s="43">
        <f t="shared" si="19"/>
        <v>48.396447395355949</v>
      </c>
      <c r="F212" s="41">
        <f t="shared" si="15"/>
        <v>0</v>
      </c>
      <c r="G212" s="44">
        <f t="shared" si="16"/>
        <v>0.3818678589003428</v>
      </c>
      <c r="H212" s="45">
        <f t="shared" si="20"/>
        <v>307.6241987155106</v>
      </c>
    </row>
    <row r="213" spans="2:8" x14ac:dyDescent="0.25">
      <c r="B213" s="41">
        <f t="shared" si="21"/>
        <v>192</v>
      </c>
      <c r="C213" s="42">
        <f t="shared" si="18"/>
        <v>0</v>
      </c>
      <c r="D213" s="42">
        <f t="shared" si="14"/>
        <v>32.876712328767127</v>
      </c>
      <c r="E213" s="43">
        <f t="shared" si="19"/>
        <v>15.519735066588822</v>
      </c>
      <c r="F213" s="41">
        <f t="shared" si="15"/>
        <v>0</v>
      </c>
      <c r="G213" s="44">
        <f t="shared" si="16"/>
        <v>0.12245708764870084</v>
      </c>
      <c r="H213" s="45">
        <f t="shared" si="20"/>
        <v>307.74665580315929</v>
      </c>
    </row>
    <row r="214" spans="2:8" x14ac:dyDescent="0.25">
      <c r="B214" s="41">
        <f t="shared" si="21"/>
        <v>193</v>
      </c>
      <c r="C214" s="42">
        <f t="shared" si="18"/>
        <v>204.12414523193152</v>
      </c>
      <c r="D214" s="42">
        <f t="shared" si="14"/>
        <v>32.876712328767127</v>
      </c>
      <c r="E214" s="43">
        <f t="shared" si="19"/>
        <v>186.76716796975322</v>
      </c>
      <c r="F214" s="41">
        <f t="shared" si="15"/>
        <v>5</v>
      </c>
      <c r="G214" s="44">
        <f t="shared" si="16"/>
        <v>1.4736697089120254</v>
      </c>
      <c r="H214" s="45">
        <f t="shared" si="20"/>
        <v>314.22032551207133</v>
      </c>
    </row>
    <row r="215" spans="2:8" x14ac:dyDescent="0.25">
      <c r="B215" s="41">
        <f t="shared" si="21"/>
        <v>194</v>
      </c>
      <c r="C215" s="42">
        <f t="shared" si="18"/>
        <v>0</v>
      </c>
      <c r="D215" s="42">
        <f t="shared" ref="D215:D278" si="22">+$C$11</f>
        <v>32.876712328767127</v>
      </c>
      <c r="E215" s="43">
        <f t="shared" si="19"/>
        <v>153.89045564098609</v>
      </c>
      <c r="F215" s="41">
        <f t="shared" ref="F215:F278" si="23">+IF(C215&gt;0,$C$10,0)</f>
        <v>0</v>
      </c>
      <c r="G215" s="44">
        <f t="shared" ref="G215:G278" si="24">+E215*($C$12/365)</f>
        <v>1.2142589376603834</v>
      </c>
      <c r="H215" s="45">
        <f t="shared" si="20"/>
        <v>315.43458444973169</v>
      </c>
    </row>
    <row r="216" spans="2:8" x14ac:dyDescent="0.25">
      <c r="B216" s="41">
        <f t="shared" si="21"/>
        <v>195</v>
      </c>
      <c r="C216" s="42">
        <f t="shared" ref="C216:C279" si="25">+IF(E215&lt;D216,$C$14,0)</f>
        <v>0</v>
      </c>
      <c r="D216" s="42">
        <f t="shared" si="22"/>
        <v>32.876712328767127</v>
      </c>
      <c r="E216" s="43">
        <f t="shared" ref="E216:E279" si="26">+E215+C216-D216</f>
        <v>121.01374331221896</v>
      </c>
      <c r="F216" s="41">
        <f t="shared" si="23"/>
        <v>0</v>
      </c>
      <c r="G216" s="44">
        <f t="shared" si="24"/>
        <v>0.95484816640874137</v>
      </c>
      <c r="H216" s="45">
        <f t="shared" ref="H216:H279" si="27">+H215+G216+F216</f>
        <v>316.38943261614043</v>
      </c>
    </row>
    <row r="217" spans="2:8" x14ac:dyDescent="0.25">
      <c r="B217" s="41">
        <f t="shared" si="21"/>
        <v>196</v>
      </c>
      <c r="C217" s="42">
        <f t="shared" si="25"/>
        <v>0</v>
      </c>
      <c r="D217" s="42">
        <f t="shared" si="22"/>
        <v>32.876712328767127</v>
      </c>
      <c r="E217" s="43">
        <f t="shared" si="26"/>
        <v>88.137030983451837</v>
      </c>
      <c r="F217" s="41">
        <f t="shared" si="23"/>
        <v>0</v>
      </c>
      <c r="G217" s="44">
        <f t="shared" si="24"/>
        <v>0.69543739515709946</v>
      </c>
      <c r="H217" s="45">
        <f t="shared" si="27"/>
        <v>317.08487001129754</v>
      </c>
    </row>
    <row r="218" spans="2:8" x14ac:dyDescent="0.25">
      <c r="B218" s="41">
        <f t="shared" si="21"/>
        <v>197</v>
      </c>
      <c r="C218" s="42">
        <f t="shared" si="25"/>
        <v>0</v>
      </c>
      <c r="D218" s="42">
        <f t="shared" si="22"/>
        <v>32.876712328767127</v>
      </c>
      <c r="E218" s="43">
        <f t="shared" si="26"/>
        <v>55.26031865468471</v>
      </c>
      <c r="F218" s="41">
        <f t="shared" si="23"/>
        <v>0</v>
      </c>
      <c r="G218" s="44">
        <f t="shared" si="24"/>
        <v>0.43602662390545743</v>
      </c>
      <c r="H218" s="45">
        <f t="shared" si="27"/>
        <v>317.52089663520297</v>
      </c>
    </row>
    <row r="219" spans="2:8" x14ac:dyDescent="0.25">
      <c r="B219" s="41">
        <f t="shared" si="21"/>
        <v>198</v>
      </c>
      <c r="C219" s="42">
        <f t="shared" si="25"/>
        <v>0</v>
      </c>
      <c r="D219" s="42">
        <f t="shared" si="22"/>
        <v>32.876712328767127</v>
      </c>
      <c r="E219" s="43">
        <f t="shared" si="26"/>
        <v>22.383606325917583</v>
      </c>
      <c r="F219" s="41">
        <f t="shared" si="23"/>
        <v>0</v>
      </c>
      <c r="G219" s="44">
        <f t="shared" si="24"/>
        <v>0.17661585265381544</v>
      </c>
      <c r="H219" s="45">
        <f t="shared" si="27"/>
        <v>317.69751248785678</v>
      </c>
    </row>
    <row r="220" spans="2:8" x14ac:dyDescent="0.25">
      <c r="B220" s="41">
        <f t="shared" si="21"/>
        <v>199</v>
      </c>
      <c r="C220" s="42">
        <f t="shared" si="25"/>
        <v>204.12414523193152</v>
      </c>
      <c r="D220" s="42">
        <f t="shared" si="22"/>
        <v>32.876712328767127</v>
      </c>
      <c r="E220" s="43">
        <f t="shared" si="26"/>
        <v>193.63103922908198</v>
      </c>
      <c r="F220" s="41">
        <f t="shared" si="23"/>
        <v>5</v>
      </c>
      <c r="G220" s="44">
        <f t="shared" si="24"/>
        <v>1.5278284739171399</v>
      </c>
      <c r="H220" s="45">
        <f t="shared" si="27"/>
        <v>324.22534096177395</v>
      </c>
    </row>
    <row r="221" spans="2:8" x14ac:dyDescent="0.25">
      <c r="B221" s="41">
        <f t="shared" si="21"/>
        <v>200</v>
      </c>
      <c r="C221" s="42">
        <f t="shared" si="25"/>
        <v>0</v>
      </c>
      <c r="D221" s="42">
        <f t="shared" si="22"/>
        <v>32.876712328767127</v>
      </c>
      <c r="E221" s="43">
        <f t="shared" si="26"/>
        <v>160.75432690031485</v>
      </c>
      <c r="F221" s="41">
        <f t="shared" si="23"/>
        <v>0</v>
      </c>
      <c r="G221" s="44">
        <f t="shared" si="24"/>
        <v>1.2684177026654979</v>
      </c>
      <c r="H221" s="45">
        <f t="shared" si="27"/>
        <v>325.49375866443944</v>
      </c>
    </row>
    <row r="222" spans="2:8" x14ac:dyDescent="0.25">
      <c r="B222" s="41">
        <f t="shared" si="21"/>
        <v>201</v>
      </c>
      <c r="C222" s="42">
        <f t="shared" si="25"/>
        <v>0</v>
      </c>
      <c r="D222" s="42">
        <f t="shared" si="22"/>
        <v>32.876712328767127</v>
      </c>
      <c r="E222" s="43">
        <f t="shared" si="26"/>
        <v>127.87761457154772</v>
      </c>
      <c r="F222" s="41">
        <f t="shared" si="23"/>
        <v>0</v>
      </c>
      <c r="G222" s="44">
        <f t="shared" si="24"/>
        <v>1.0090069314138559</v>
      </c>
      <c r="H222" s="45">
        <f t="shared" si="27"/>
        <v>326.5027655958533</v>
      </c>
    </row>
    <row r="223" spans="2:8" x14ac:dyDescent="0.25">
      <c r="B223" s="41">
        <f t="shared" si="21"/>
        <v>202</v>
      </c>
      <c r="C223" s="42">
        <f t="shared" si="25"/>
        <v>0</v>
      </c>
      <c r="D223" s="42">
        <f t="shared" si="22"/>
        <v>32.876712328767127</v>
      </c>
      <c r="E223" s="43">
        <f t="shared" si="26"/>
        <v>95.000902242780597</v>
      </c>
      <c r="F223" s="41">
        <f t="shared" si="23"/>
        <v>0</v>
      </c>
      <c r="G223" s="44">
        <f t="shared" si="24"/>
        <v>0.74959616016221398</v>
      </c>
      <c r="H223" s="45">
        <f t="shared" si="27"/>
        <v>327.25236175601555</v>
      </c>
    </row>
    <row r="224" spans="2:8" x14ac:dyDescent="0.25">
      <c r="B224" s="41">
        <f t="shared" si="21"/>
        <v>203</v>
      </c>
      <c r="C224" s="42">
        <f t="shared" si="25"/>
        <v>0</v>
      </c>
      <c r="D224" s="42">
        <f t="shared" si="22"/>
        <v>32.876712328767127</v>
      </c>
      <c r="E224" s="43">
        <f t="shared" si="26"/>
        <v>62.124189914013471</v>
      </c>
      <c r="F224" s="41">
        <f t="shared" si="23"/>
        <v>0</v>
      </c>
      <c r="G224" s="44">
        <f t="shared" si="24"/>
        <v>0.49018538891057201</v>
      </c>
      <c r="H224" s="45">
        <f t="shared" si="27"/>
        <v>327.74254714492611</v>
      </c>
    </row>
    <row r="225" spans="2:8" x14ac:dyDescent="0.25">
      <c r="B225" s="41">
        <f t="shared" si="21"/>
        <v>204</v>
      </c>
      <c r="C225" s="42">
        <f t="shared" si="25"/>
        <v>0</v>
      </c>
      <c r="D225" s="42">
        <f t="shared" si="22"/>
        <v>32.876712328767127</v>
      </c>
      <c r="E225" s="43">
        <f t="shared" si="26"/>
        <v>29.247477585246344</v>
      </c>
      <c r="F225" s="41">
        <f t="shared" si="23"/>
        <v>0</v>
      </c>
      <c r="G225" s="44">
        <f t="shared" si="24"/>
        <v>0.23077461765893004</v>
      </c>
      <c r="H225" s="45">
        <f t="shared" si="27"/>
        <v>327.97332176258504</v>
      </c>
    </row>
    <row r="226" spans="2:8" x14ac:dyDescent="0.25">
      <c r="B226" s="41">
        <f t="shared" si="21"/>
        <v>205</v>
      </c>
      <c r="C226" s="42">
        <f t="shared" si="25"/>
        <v>204.12414523193152</v>
      </c>
      <c r="D226" s="42">
        <f t="shared" si="22"/>
        <v>32.876712328767127</v>
      </c>
      <c r="E226" s="43">
        <f t="shared" si="26"/>
        <v>200.49491048841074</v>
      </c>
      <c r="F226" s="41">
        <f t="shared" si="23"/>
        <v>5</v>
      </c>
      <c r="G226" s="44">
        <f t="shared" si="24"/>
        <v>1.5819872389222545</v>
      </c>
      <c r="H226" s="45">
        <f t="shared" si="27"/>
        <v>334.55530900150728</v>
      </c>
    </row>
    <row r="227" spans="2:8" x14ac:dyDescent="0.25">
      <c r="B227" s="41">
        <f t="shared" si="21"/>
        <v>206</v>
      </c>
      <c r="C227" s="42">
        <f t="shared" si="25"/>
        <v>0</v>
      </c>
      <c r="D227" s="42">
        <f t="shared" si="22"/>
        <v>32.876712328767127</v>
      </c>
      <c r="E227" s="43">
        <f t="shared" si="26"/>
        <v>167.61819815964361</v>
      </c>
      <c r="F227" s="41">
        <f t="shared" si="23"/>
        <v>0</v>
      </c>
      <c r="G227" s="44">
        <f t="shared" si="24"/>
        <v>1.3225764676706127</v>
      </c>
      <c r="H227" s="45">
        <f t="shared" si="27"/>
        <v>335.8778854691779</v>
      </c>
    </row>
    <row r="228" spans="2:8" x14ac:dyDescent="0.25">
      <c r="B228" s="41">
        <f t="shared" si="21"/>
        <v>207</v>
      </c>
      <c r="C228" s="42">
        <f t="shared" si="25"/>
        <v>0</v>
      </c>
      <c r="D228" s="42">
        <f t="shared" si="22"/>
        <v>32.876712328767127</v>
      </c>
      <c r="E228" s="43">
        <f t="shared" si="26"/>
        <v>134.74148583087648</v>
      </c>
      <c r="F228" s="41">
        <f t="shared" si="23"/>
        <v>0</v>
      </c>
      <c r="G228" s="44">
        <f t="shared" si="24"/>
        <v>1.0631656964189706</v>
      </c>
      <c r="H228" s="45">
        <f t="shared" si="27"/>
        <v>336.94105116559689</v>
      </c>
    </row>
    <row r="229" spans="2:8" x14ac:dyDescent="0.25">
      <c r="B229" s="41">
        <f t="shared" si="21"/>
        <v>208</v>
      </c>
      <c r="C229" s="42">
        <f t="shared" si="25"/>
        <v>0</v>
      </c>
      <c r="D229" s="42">
        <f t="shared" si="22"/>
        <v>32.876712328767127</v>
      </c>
      <c r="E229" s="43">
        <f t="shared" si="26"/>
        <v>101.86477350210936</v>
      </c>
      <c r="F229" s="41">
        <f t="shared" si="23"/>
        <v>0</v>
      </c>
      <c r="G229" s="44">
        <f t="shared" si="24"/>
        <v>0.8037549251673286</v>
      </c>
      <c r="H229" s="45">
        <f t="shared" si="27"/>
        <v>337.7448060907642</v>
      </c>
    </row>
    <row r="230" spans="2:8" x14ac:dyDescent="0.25">
      <c r="B230" s="41">
        <f t="shared" si="21"/>
        <v>209</v>
      </c>
      <c r="C230" s="42">
        <f t="shared" si="25"/>
        <v>0</v>
      </c>
      <c r="D230" s="42">
        <f t="shared" si="22"/>
        <v>32.876712328767127</v>
      </c>
      <c r="E230" s="43">
        <f t="shared" si="26"/>
        <v>68.988061173342231</v>
      </c>
      <c r="F230" s="41">
        <f t="shared" si="23"/>
        <v>0</v>
      </c>
      <c r="G230" s="44">
        <f t="shared" si="24"/>
        <v>0.54434415391568658</v>
      </c>
      <c r="H230" s="45">
        <f t="shared" si="27"/>
        <v>338.28915024467989</v>
      </c>
    </row>
    <row r="231" spans="2:8" x14ac:dyDescent="0.25">
      <c r="B231" s="41">
        <f t="shared" si="21"/>
        <v>210</v>
      </c>
      <c r="C231" s="42">
        <f t="shared" si="25"/>
        <v>0</v>
      </c>
      <c r="D231" s="42">
        <f t="shared" si="22"/>
        <v>32.876712328767127</v>
      </c>
      <c r="E231" s="43">
        <f t="shared" si="26"/>
        <v>36.111348844575105</v>
      </c>
      <c r="F231" s="41">
        <f t="shared" si="23"/>
        <v>0</v>
      </c>
      <c r="G231" s="44">
        <f t="shared" si="24"/>
        <v>0.28493338266404467</v>
      </c>
      <c r="H231" s="45">
        <f t="shared" si="27"/>
        <v>338.57408362734395</v>
      </c>
    </row>
    <row r="232" spans="2:8" x14ac:dyDescent="0.25">
      <c r="B232" s="41">
        <f t="shared" si="21"/>
        <v>211</v>
      </c>
      <c r="C232" s="42">
        <f t="shared" si="25"/>
        <v>0</v>
      </c>
      <c r="D232" s="42">
        <f t="shared" si="22"/>
        <v>32.876712328767127</v>
      </c>
      <c r="E232" s="43">
        <f t="shared" si="26"/>
        <v>3.2346365158079777</v>
      </c>
      <c r="F232" s="41">
        <f t="shared" si="23"/>
        <v>0</v>
      </c>
      <c r="G232" s="44">
        <f t="shared" si="24"/>
        <v>2.5522611412402672E-2</v>
      </c>
      <c r="H232" s="45">
        <f t="shared" si="27"/>
        <v>338.59960623875634</v>
      </c>
    </row>
    <row r="233" spans="2:8" x14ac:dyDescent="0.25">
      <c r="B233" s="41">
        <f t="shared" si="21"/>
        <v>212</v>
      </c>
      <c r="C233" s="42">
        <f t="shared" si="25"/>
        <v>204.12414523193152</v>
      </c>
      <c r="D233" s="42">
        <f t="shared" si="22"/>
        <v>32.876712328767127</v>
      </c>
      <c r="E233" s="43">
        <f t="shared" si="26"/>
        <v>174.48206941897237</v>
      </c>
      <c r="F233" s="41">
        <f t="shared" si="23"/>
        <v>5</v>
      </c>
      <c r="G233" s="44">
        <f t="shared" si="24"/>
        <v>1.3767352326757272</v>
      </c>
      <c r="H233" s="45">
        <f t="shared" si="27"/>
        <v>344.97634147143208</v>
      </c>
    </row>
    <row r="234" spans="2:8" x14ac:dyDescent="0.25">
      <c r="B234" s="41">
        <f t="shared" si="21"/>
        <v>213</v>
      </c>
      <c r="C234" s="42">
        <f t="shared" si="25"/>
        <v>0</v>
      </c>
      <c r="D234" s="42">
        <f t="shared" si="22"/>
        <v>32.876712328767127</v>
      </c>
      <c r="E234" s="43">
        <f t="shared" si="26"/>
        <v>141.60535709020525</v>
      </c>
      <c r="F234" s="41">
        <f t="shared" si="23"/>
        <v>0</v>
      </c>
      <c r="G234" s="44">
        <f t="shared" si="24"/>
        <v>1.1173244614240851</v>
      </c>
      <c r="H234" s="45">
        <f t="shared" si="27"/>
        <v>346.09366593285614</v>
      </c>
    </row>
    <row r="235" spans="2:8" x14ac:dyDescent="0.25">
      <c r="B235" s="41">
        <f t="shared" si="21"/>
        <v>214</v>
      </c>
      <c r="C235" s="42">
        <f t="shared" si="25"/>
        <v>0</v>
      </c>
      <c r="D235" s="42">
        <f t="shared" si="22"/>
        <v>32.876712328767127</v>
      </c>
      <c r="E235" s="43">
        <f t="shared" si="26"/>
        <v>108.72864476143812</v>
      </c>
      <c r="F235" s="41">
        <f t="shared" si="23"/>
        <v>0</v>
      </c>
      <c r="G235" s="44">
        <f t="shared" si="24"/>
        <v>0.85791369017244323</v>
      </c>
      <c r="H235" s="45">
        <f t="shared" si="27"/>
        <v>346.95157962302858</v>
      </c>
    </row>
    <row r="236" spans="2:8" x14ac:dyDescent="0.25">
      <c r="B236" s="41">
        <f t="shared" si="21"/>
        <v>215</v>
      </c>
      <c r="C236" s="42">
        <f t="shared" si="25"/>
        <v>0</v>
      </c>
      <c r="D236" s="42">
        <f t="shared" si="22"/>
        <v>32.876712328767127</v>
      </c>
      <c r="E236" s="43">
        <f t="shared" si="26"/>
        <v>75.851932432670992</v>
      </c>
      <c r="F236" s="41">
        <f t="shared" si="23"/>
        <v>0</v>
      </c>
      <c r="G236" s="44">
        <f t="shared" si="24"/>
        <v>0.59850291892080121</v>
      </c>
      <c r="H236" s="45">
        <f t="shared" si="27"/>
        <v>347.55008254194939</v>
      </c>
    </row>
    <row r="237" spans="2:8" x14ac:dyDescent="0.25">
      <c r="B237" s="41">
        <f t="shared" si="21"/>
        <v>216</v>
      </c>
      <c r="C237" s="42">
        <f t="shared" si="25"/>
        <v>0</v>
      </c>
      <c r="D237" s="42">
        <f t="shared" si="22"/>
        <v>32.876712328767127</v>
      </c>
      <c r="E237" s="43">
        <f t="shared" si="26"/>
        <v>42.975220103903865</v>
      </c>
      <c r="F237" s="41">
        <f t="shared" si="23"/>
        <v>0</v>
      </c>
      <c r="G237" s="44">
        <f t="shared" si="24"/>
        <v>0.33909214766915924</v>
      </c>
      <c r="H237" s="45">
        <f t="shared" si="27"/>
        <v>347.88917468961853</v>
      </c>
    </row>
    <row r="238" spans="2:8" x14ac:dyDescent="0.25">
      <c r="B238" s="41">
        <f>+B237+1</f>
        <v>217</v>
      </c>
      <c r="C238" s="42">
        <f t="shared" si="25"/>
        <v>0</v>
      </c>
      <c r="D238" s="42">
        <f t="shared" si="22"/>
        <v>32.876712328767127</v>
      </c>
      <c r="E238" s="43">
        <f t="shared" si="26"/>
        <v>10.098507775136738</v>
      </c>
      <c r="F238" s="41">
        <f t="shared" si="23"/>
        <v>0</v>
      </c>
      <c r="G238" s="44">
        <f t="shared" si="24"/>
        <v>7.9681376417517283E-2</v>
      </c>
      <c r="H238" s="45">
        <f t="shared" si="27"/>
        <v>347.96885606603604</v>
      </c>
    </row>
    <row r="239" spans="2:8" x14ac:dyDescent="0.25">
      <c r="B239" s="41">
        <f t="shared" ref="B239:B296" si="28">+B238+1</f>
        <v>218</v>
      </c>
      <c r="C239" s="42">
        <f t="shared" si="25"/>
        <v>204.12414523193152</v>
      </c>
      <c r="D239" s="42">
        <f t="shared" si="22"/>
        <v>32.876712328767127</v>
      </c>
      <c r="E239" s="43">
        <f t="shared" si="26"/>
        <v>181.34594067830113</v>
      </c>
      <c r="F239" s="41">
        <f t="shared" si="23"/>
        <v>5</v>
      </c>
      <c r="G239" s="44">
        <f t="shared" si="24"/>
        <v>1.4308939976808417</v>
      </c>
      <c r="H239" s="45">
        <f t="shared" si="27"/>
        <v>354.39975006371691</v>
      </c>
    </row>
    <row r="240" spans="2:8" x14ac:dyDescent="0.25">
      <c r="B240" s="41">
        <f t="shared" si="28"/>
        <v>219</v>
      </c>
      <c r="C240" s="42">
        <f t="shared" si="25"/>
        <v>0</v>
      </c>
      <c r="D240" s="42">
        <f t="shared" si="22"/>
        <v>32.876712328767127</v>
      </c>
      <c r="E240" s="43">
        <f t="shared" si="26"/>
        <v>148.46922834953401</v>
      </c>
      <c r="F240" s="41">
        <f t="shared" si="23"/>
        <v>0</v>
      </c>
      <c r="G240" s="44">
        <f t="shared" si="24"/>
        <v>1.1714832264291999</v>
      </c>
      <c r="H240" s="45">
        <f t="shared" si="27"/>
        <v>355.5712332901461</v>
      </c>
    </row>
    <row r="241" spans="2:8" x14ac:dyDescent="0.25">
      <c r="B241" s="41">
        <f t="shared" si="28"/>
        <v>220</v>
      </c>
      <c r="C241" s="42">
        <f t="shared" si="25"/>
        <v>0</v>
      </c>
      <c r="D241" s="42">
        <f t="shared" si="22"/>
        <v>32.876712328767127</v>
      </c>
      <c r="E241" s="43">
        <f t="shared" si="26"/>
        <v>115.59251602076688</v>
      </c>
      <c r="F241" s="41">
        <f t="shared" si="23"/>
        <v>0</v>
      </c>
      <c r="G241" s="44">
        <f t="shared" si="24"/>
        <v>0.91207245517755786</v>
      </c>
      <c r="H241" s="45">
        <f t="shared" si="27"/>
        <v>356.48330574532366</v>
      </c>
    </row>
    <row r="242" spans="2:8" x14ac:dyDescent="0.25">
      <c r="B242" s="41">
        <f t="shared" si="28"/>
        <v>221</v>
      </c>
      <c r="C242" s="42">
        <f t="shared" si="25"/>
        <v>0</v>
      </c>
      <c r="D242" s="42">
        <f t="shared" si="22"/>
        <v>32.876712328767127</v>
      </c>
      <c r="E242" s="43">
        <f t="shared" si="26"/>
        <v>82.715803691999753</v>
      </c>
      <c r="F242" s="41">
        <f t="shared" si="23"/>
        <v>0</v>
      </c>
      <c r="G242" s="44">
        <f t="shared" si="24"/>
        <v>0.65266168392591584</v>
      </c>
      <c r="H242" s="45">
        <f t="shared" si="27"/>
        <v>357.1359674292496</v>
      </c>
    </row>
    <row r="243" spans="2:8" x14ac:dyDescent="0.25">
      <c r="B243" s="41">
        <f t="shared" si="28"/>
        <v>222</v>
      </c>
      <c r="C243" s="42">
        <f t="shared" si="25"/>
        <v>0</v>
      </c>
      <c r="D243" s="42">
        <f t="shared" si="22"/>
        <v>32.876712328767127</v>
      </c>
      <c r="E243" s="43">
        <f t="shared" si="26"/>
        <v>49.839091363232626</v>
      </c>
      <c r="F243" s="41">
        <f t="shared" si="23"/>
        <v>0</v>
      </c>
      <c r="G243" s="44">
        <f t="shared" si="24"/>
        <v>0.39325091267427387</v>
      </c>
      <c r="H243" s="45">
        <f t="shared" si="27"/>
        <v>357.52921834192387</v>
      </c>
    </row>
    <row r="244" spans="2:8" x14ac:dyDescent="0.25">
      <c r="B244" s="41">
        <f t="shared" si="28"/>
        <v>223</v>
      </c>
      <c r="C244" s="42">
        <f t="shared" si="25"/>
        <v>0</v>
      </c>
      <c r="D244" s="42">
        <f t="shared" si="22"/>
        <v>32.876712328767127</v>
      </c>
      <c r="E244" s="43">
        <f t="shared" si="26"/>
        <v>16.962379034465499</v>
      </c>
      <c r="F244" s="41">
        <f t="shared" si="23"/>
        <v>0</v>
      </c>
      <c r="G244" s="44">
        <f t="shared" si="24"/>
        <v>0.13384014142263187</v>
      </c>
      <c r="H244" s="45">
        <f t="shared" si="27"/>
        <v>357.6630584833465</v>
      </c>
    </row>
    <row r="245" spans="2:8" x14ac:dyDescent="0.25">
      <c r="B245" s="41">
        <f t="shared" si="28"/>
        <v>224</v>
      </c>
      <c r="C245" s="42">
        <f t="shared" si="25"/>
        <v>204.12414523193152</v>
      </c>
      <c r="D245" s="42">
        <f t="shared" si="22"/>
        <v>32.876712328767127</v>
      </c>
      <c r="E245" s="43">
        <f t="shared" si="26"/>
        <v>188.20981193762989</v>
      </c>
      <c r="F245" s="41">
        <f t="shared" si="23"/>
        <v>5</v>
      </c>
      <c r="G245" s="44">
        <f t="shared" si="24"/>
        <v>1.4850527626859564</v>
      </c>
      <c r="H245" s="45">
        <f t="shared" si="27"/>
        <v>364.14811124603244</v>
      </c>
    </row>
    <row r="246" spans="2:8" x14ac:dyDescent="0.25">
      <c r="B246" s="41">
        <f t="shared" si="28"/>
        <v>225</v>
      </c>
      <c r="C246" s="42">
        <f t="shared" si="25"/>
        <v>0</v>
      </c>
      <c r="D246" s="42">
        <f t="shared" si="22"/>
        <v>32.876712328767127</v>
      </c>
      <c r="E246" s="43">
        <f t="shared" si="26"/>
        <v>155.33309960886277</v>
      </c>
      <c r="F246" s="41">
        <f t="shared" si="23"/>
        <v>0</v>
      </c>
      <c r="G246" s="44">
        <f t="shared" si="24"/>
        <v>1.2256419914343144</v>
      </c>
      <c r="H246" s="45">
        <f t="shared" si="27"/>
        <v>365.37375323746676</v>
      </c>
    </row>
    <row r="247" spans="2:8" x14ac:dyDescent="0.25">
      <c r="B247" s="41">
        <f t="shared" si="28"/>
        <v>226</v>
      </c>
      <c r="C247" s="42">
        <f t="shared" si="25"/>
        <v>0</v>
      </c>
      <c r="D247" s="42">
        <f t="shared" si="22"/>
        <v>32.876712328767127</v>
      </c>
      <c r="E247" s="43">
        <f t="shared" si="26"/>
        <v>122.45638728009564</v>
      </c>
      <c r="F247" s="41">
        <f t="shared" si="23"/>
        <v>0</v>
      </c>
      <c r="G247" s="44">
        <f t="shared" si="24"/>
        <v>0.96623122018267238</v>
      </c>
      <c r="H247" s="45">
        <f t="shared" si="27"/>
        <v>366.33998445764945</v>
      </c>
    </row>
    <row r="248" spans="2:8" x14ac:dyDescent="0.25">
      <c r="B248" s="41">
        <f t="shared" si="28"/>
        <v>227</v>
      </c>
      <c r="C248" s="42">
        <f t="shared" si="25"/>
        <v>0</v>
      </c>
      <c r="D248" s="42">
        <f t="shared" si="22"/>
        <v>32.876712328767127</v>
      </c>
      <c r="E248" s="43">
        <f t="shared" si="26"/>
        <v>89.579674951328514</v>
      </c>
      <c r="F248" s="41">
        <f t="shared" si="23"/>
        <v>0</v>
      </c>
      <c r="G248" s="44">
        <f t="shared" si="24"/>
        <v>0.70682044893103047</v>
      </c>
      <c r="H248" s="45">
        <f t="shared" si="27"/>
        <v>367.04680490658046</v>
      </c>
    </row>
    <row r="249" spans="2:8" x14ac:dyDescent="0.25">
      <c r="B249" s="41">
        <f t="shared" si="28"/>
        <v>228</v>
      </c>
      <c r="C249" s="42">
        <f t="shared" si="25"/>
        <v>0</v>
      </c>
      <c r="D249" s="42">
        <f t="shared" si="22"/>
        <v>32.876712328767127</v>
      </c>
      <c r="E249" s="43">
        <f t="shared" si="26"/>
        <v>56.702962622561387</v>
      </c>
      <c r="F249" s="41">
        <f t="shared" si="23"/>
        <v>0</v>
      </c>
      <c r="G249" s="44">
        <f t="shared" si="24"/>
        <v>0.44740967767938844</v>
      </c>
      <c r="H249" s="45">
        <f t="shared" si="27"/>
        <v>367.49421458425985</v>
      </c>
    </row>
    <row r="250" spans="2:8" x14ac:dyDescent="0.25">
      <c r="B250" s="41">
        <f t="shared" si="28"/>
        <v>229</v>
      </c>
      <c r="C250" s="42">
        <f t="shared" si="25"/>
        <v>0</v>
      </c>
      <c r="D250" s="42">
        <f t="shared" si="22"/>
        <v>32.876712328767127</v>
      </c>
      <c r="E250" s="43">
        <f t="shared" si="26"/>
        <v>23.82625029379426</v>
      </c>
      <c r="F250" s="41">
        <f t="shared" si="23"/>
        <v>0</v>
      </c>
      <c r="G250" s="44">
        <f t="shared" si="24"/>
        <v>0.18799890642774647</v>
      </c>
      <c r="H250" s="45">
        <f t="shared" si="27"/>
        <v>367.68221349068762</v>
      </c>
    </row>
    <row r="251" spans="2:8" x14ac:dyDescent="0.25">
      <c r="B251" s="41">
        <f t="shared" si="28"/>
        <v>230</v>
      </c>
      <c r="C251" s="42">
        <f t="shared" si="25"/>
        <v>204.12414523193152</v>
      </c>
      <c r="D251" s="42">
        <f t="shared" si="22"/>
        <v>32.876712328767127</v>
      </c>
      <c r="E251" s="43">
        <f t="shared" si="26"/>
        <v>195.07368319695865</v>
      </c>
      <c r="F251" s="41">
        <f t="shared" si="23"/>
        <v>5</v>
      </c>
      <c r="G251" s="44">
        <f t="shared" si="24"/>
        <v>1.5392115276910709</v>
      </c>
      <c r="H251" s="45">
        <f t="shared" si="27"/>
        <v>374.22142501837868</v>
      </c>
    </row>
    <row r="252" spans="2:8" x14ac:dyDescent="0.25">
      <c r="B252" s="41">
        <f t="shared" si="28"/>
        <v>231</v>
      </c>
      <c r="C252" s="42">
        <f t="shared" si="25"/>
        <v>0</v>
      </c>
      <c r="D252" s="42">
        <f t="shared" si="22"/>
        <v>32.876712328767127</v>
      </c>
      <c r="E252" s="43">
        <f t="shared" si="26"/>
        <v>162.19697086819153</v>
      </c>
      <c r="F252" s="41">
        <f t="shared" si="23"/>
        <v>0</v>
      </c>
      <c r="G252" s="44">
        <f t="shared" si="24"/>
        <v>1.2798007564394289</v>
      </c>
      <c r="H252" s="45">
        <f t="shared" si="27"/>
        <v>375.50122577481812</v>
      </c>
    </row>
    <row r="253" spans="2:8" x14ac:dyDescent="0.25">
      <c r="B253" s="41">
        <f t="shared" si="28"/>
        <v>232</v>
      </c>
      <c r="C253" s="42">
        <f t="shared" si="25"/>
        <v>0</v>
      </c>
      <c r="D253" s="42">
        <f t="shared" si="22"/>
        <v>32.876712328767127</v>
      </c>
      <c r="E253" s="43">
        <f t="shared" si="26"/>
        <v>129.3202585394244</v>
      </c>
      <c r="F253" s="41">
        <f t="shared" si="23"/>
        <v>0</v>
      </c>
      <c r="G253" s="44">
        <f t="shared" si="24"/>
        <v>1.0203899851877871</v>
      </c>
      <c r="H253" s="45">
        <f t="shared" si="27"/>
        <v>376.52161576000589</v>
      </c>
    </row>
    <row r="254" spans="2:8" x14ac:dyDescent="0.25">
      <c r="B254" s="41">
        <f t="shared" si="28"/>
        <v>233</v>
      </c>
      <c r="C254" s="42">
        <f t="shared" si="25"/>
        <v>0</v>
      </c>
      <c r="D254" s="42">
        <f t="shared" si="22"/>
        <v>32.876712328767127</v>
      </c>
      <c r="E254" s="43">
        <f t="shared" si="26"/>
        <v>96.443546210657274</v>
      </c>
      <c r="F254" s="41">
        <f t="shared" si="23"/>
        <v>0</v>
      </c>
      <c r="G254" s="44">
        <f t="shared" si="24"/>
        <v>0.76097921393614509</v>
      </c>
      <c r="H254" s="45">
        <f t="shared" si="27"/>
        <v>377.28259497394203</v>
      </c>
    </row>
    <row r="255" spans="2:8" x14ac:dyDescent="0.25">
      <c r="B255" s="41">
        <f t="shared" si="28"/>
        <v>234</v>
      </c>
      <c r="C255" s="42">
        <f t="shared" si="25"/>
        <v>0</v>
      </c>
      <c r="D255" s="42">
        <f t="shared" si="22"/>
        <v>32.876712328767127</v>
      </c>
      <c r="E255" s="43">
        <f t="shared" si="26"/>
        <v>63.566833881890147</v>
      </c>
      <c r="F255" s="41">
        <f t="shared" si="23"/>
        <v>0</v>
      </c>
      <c r="G255" s="44">
        <f t="shared" si="24"/>
        <v>0.50156844268450307</v>
      </c>
      <c r="H255" s="45">
        <f t="shared" si="27"/>
        <v>377.78416341662654</v>
      </c>
    </row>
    <row r="256" spans="2:8" x14ac:dyDescent="0.25">
      <c r="B256" s="41">
        <f t="shared" si="28"/>
        <v>235</v>
      </c>
      <c r="C256" s="42">
        <f t="shared" si="25"/>
        <v>0</v>
      </c>
      <c r="D256" s="42">
        <f t="shared" si="22"/>
        <v>32.876712328767127</v>
      </c>
      <c r="E256" s="43">
        <f t="shared" si="26"/>
        <v>30.690121553123021</v>
      </c>
      <c r="F256" s="41">
        <f t="shared" si="23"/>
        <v>0</v>
      </c>
      <c r="G256" s="44">
        <f t="shared" si="24"/>
        <v>0.2421576714328611</v>
      </c>
      <c r="H256" s="45">
        <f t="shared" si="27"/>
        <v>378.02632108805938</v>
      </c>
    </row>
    <row r="257" spans="2:8" x14ac:dyDescent="0.25">
      <c r="B257" s="41">
        <f t="shared" si="28"/>
        <v>236</v>
      </c>
      <c r="C257" s="42">
        <f t="shared" si="25"/>
        <v>204.12414523193152</v>
      </c>
      <c r="D257" s="42">
        <f t="shared" si="22"/>
        <v>32.876712328767127</v>
      </c>
      <c r="E257" s="43">
        <f t="shared" si="26"/>
        <v>201.93755445628742</v>
      </c>
      <c r="F257" s="41">
        <f t="shared" si="23"/>
        <v>5</v>
      </c>
      <c r="G257" s="44">
        <f t="shared" si="24"/>
        <v>1.5933702926961857</v>
      </c>
      <c r="H257" s="45">
        <f t="shared" si="27"/>
        <v>384.61969138075557</v>
      </c>
    </row>
    <row r="258" spans="2:8" x14ac:dyDescent="0.25">
      <c r="B258" s="41">
        <f t="shared" si="28"/>
        <v>237</v>
      </c>
      <c r="C258" s="42">
        <f t="shared" si="25"/>
        <v>0</v>
      </c>
      <c r="D258" s="42">
        <f t="shared" si="22"/>
        <v>32.876712328767127</v>
      </c>
      <c r="E258" s="43">
        <f t="shared" si="26"/>
        <v>169.06084212752029</v>
      </c>
      <c r="F258" s="41">
        <f t="shared" si="23"/>
        <v>0</v>
      </c>
      <c r="G258" s="44">
        <f t="shared" si="24"/>
        <v>1.3339595214445437</v>
      </c>
      <c r="H258" s="45">
        <f t="shared" si="27"/>
        <v>385.95365090220014</v>
      </c>
    </row>
    <row r="259" spans="2:8" x14ac:dyDescent="0.25">
      <c r="B259" s="41">
        <f t="shared" si="28"/>
        <v>238</v>
      </c>
      <c r="C259" s="42">
        <f t="shared" si="25"/>
        <v>0</v>
      </c>
      <c r="D259" s="42">
        <f t="shared" si="22"/>
        <v>32.876712328767127</v>
      </c>
      <c r="E259" s="43">
        <f t="shared" si="26"/>
        <v>136.18412979875316</v>
      </c>
      <c r="F259" s="41">
        <f t="shared" si="23"/>
        <v>0</v>
      </c>
      <c r="G259" s="44">
        <f t="shared" si="24"/>
        <v>1.0745487501929016</v>
      </c>
      <c r="H259" s="45">
        <f t="shared" si="27"/>
        <v>387.02819965239303</v>
      </c>
    </row>
    <row r="260" spans="2:8" x14ac:dyDescent="0.25">
      <c r="B260" s="41">
        <f t="shared" si="28"/>
        <v>239</v>
      </c>
      <c r="C260" s="42">
        <f t="shared" si="25"/>
        <v>0</v>
      </c>
      <c r="D260" s="42">
        <f t="shared" si="22"/>
        <v>32.876712328767127</v>
      </c>
      <c r="E260" s="43">
        <f t="shared" si="26"/>
        <v>103.30741746998604</v>
      </c>
      <c r="F260" s="41">
        <f t="shared" si="23"/>
        <v>0</v>
      </c>
      <c r="G260" s="44">
        <f t="shared" si="24"/>
        <v>0.81513797894125961</v>
      </c>
      <c r="H260" s="45">
        <f t="shared" si="27"/>
        <v>387.84333763133429</v>
      </c>
    </row>
    <row r="261" spans="2:8" x14ac:dyDescent="0.25">
      <c r="B261" s="41">
        <f t="shared" si="28"/>
        <v>240</v>
      </c>
      <c r="C261" s="42">
        <f t="shared" si="25"/>
        <v>0</v>
      </c>
      <c r="D261" s="42">
        <f t="shared" si="22"/>
        <v>32.876712328767127</v>
      </c>
      <c r="E261" s="43">
        <f t="shared" si="26"/>
        <v>70.430705141218908</v>
      </c>
      <c r="F261" s="41">
        <f t="shared" si="23"/>
        <v>0</v>
      </c>
      <c r="G261" s="44">
        <f t="shared" si="24"/>
        <v>0.5557272076896177</v>
      </c>
      <c r="H261" s="45">
        <f t="shared" si="27"/>
        <v>388.39906483902394</v>
      </c>
    </row>
    <row r="262" spans="2:8" x14ac:dyDescent="0.25">
      <c r="B262" s="41">
        <f t="shared" si="28"/>
        <v>241</v>
      </c>
      <c r="C262" s="42">
        <f t="shared" si="25"/>
        <v>0</v>
      </c>
      <c r="D262" s="42">
        <f t="shared" si="22"/>
        <v>32.876712328767127</v>
      </c>
      <c r="E262" s="43">
        <f t="shared" si="26"/>
        <v>37.553992812451781</v>
      </c>
      <c r="F262" s="41">
        <f t="shared" si="23"/>
        <v>0</v>
      </c>
      <c r="G262" s="44">
        <f t="shared" si="24"/>
        <v>0.29631643643797567</v>
      </c>
      <c r="H262" s="45">
        <f t="shared" si="27"/>
        <v>388.6953812754619</v>
      </c>
    </row>
    <row r="263" spans="2:8" x14ac:dyDescent="0.25">
      <c r="B263" s="41">
        <f t="shared" si="28"/>
        <v>242</v>
      </c>
      <c r="C263" s="42">
        <f t="shared" si="25"/>
        <v>0</v>
      </c>
      <c r="D263" s="42">
        <f t="shared" si="22"/>
        <v>32.876712328767127</v>
      </c>
      <c r="E263" s="43">
        <f t="shared" si="26"/>
        <v>4.6772804836846547</v>
      </c>
      <c r="F263" s="41">
        <f t="shared" si="23"/>
        <v>0</v>
      </c>
      <c r="G263" s="44">
        <f t="shared" si="24"/>
        <v>3.690566518633371E-2</v>
      </c>
      <c r="H263" s="45">
        <f t="shared" si="27"/>
        <v>388.73228694064824</v>
      </c>
    </row>
    <row r="264" spans="2:8" x14ac:dyDescent="0.25">
      <c r="B264" s="41">
        <f t="shared" si="28"/>
        <v>243</v>
      </c>
      <c r="C264" s="42">
        <f t="shared" si="25"/>
        <v>204.12414523193152</v>
      </c>
      <c r="D264" s="42">
        <f t="shared" si="22"/>
        <v>32.876712328767127</v>
      </c>
      <c r="E264" s="43">
        <f t="shared" si="26"/>
        <v>175.92471338684905</v>
      </c>
      <c r="F264" s="41">
        <f t="shared" si="23"/>
        <v>5</v>
      </c>
      <c r="G264" s="44">
        <f t="shared" si="24"/>
        <v>1.3881182864496582</v>
      </c>
      <c r="H264" s="45">
        <f t="shared" si="27"/>
        <v>395.12040522709788</v>
      </c>
    </row>
    <row r="265" spans="2:8" x14ac:dyDescent="0.25">
      <c r="B265" s="41">
        <f t="shared" si="28"/>
        <v>244</v>
      </c>
      <c r="C265" s="42">
        <f t="shared" si="25"/>
        <v>0</v>
      </c>
      <c r="D265" s="42">
        <f t="shared" si="22"/>
        <v>32.876712328767127</v>
      </c>
      <c r="E265" s="43">
        <f t="shared" si="26"/>
        <v>143.04800105808192</v>
      </c>
      <c r="F265" s="41">
        <f t="shared" si="23"/>
        <v>0</v>
      </c>
      <c r="G265" s="44">
        <f t="shared" si="24"/>
        <v>1.1287075151980162</v>
      </c>
      <c r="H265" s="45">
        <f t="shared" si="27"/>
        <v>396.24911274229589</v>
      </c>
    </row>
    <row r="266" spans="2:8" x14ac:dyDescent="0.25">
      <c r="B266" s="41">
        <f t="shared" si="28"/>
        <v>245</v>
      </c>
      <c r="C266" s="42">
        <f t="shared" si="25"/>
        <v>0</v>
      </c>
      <c r="D266" s="42">
        <f t="shared" si="22"/>
        <v>32.876712328767127</v>
      </c>
      <c r="E266" s="43">
        <f t="shared" si="26"/>
        <v>110.1712887293148</v>
      </c>
      <c r="F266" s="41">
        <f t="shared" si="23"/>
        <v>0</v>
      </c>
      <c r="G266" s="44">
        <f t="shared" si="24"/>
        <v>0.86929674394637424</v>
      </c>
      <c r="H266" s="45">
        <f t="shared" si="27"/>
        <v>397.11840948624229</v>
      </c>
    </row>
    <row r="267" spans="2:8" x14ac:dyDescent="0.25">
      <c r="B267" s="41">
        <f t="shared" si="28"/>
        <v>246</v>
      </c>
      <c r="C267" s="42">
        <f t="shared" si="25"/>
        <v>0</v>
      </c>
      <c r="D267" s="42">
        <f t="shared" si="22"/>
        <v>32.876712328767127</v>
      </c>
      <c r="E267" s="43">
        <f t="shared" si="26"/>
        <v>77.294576400547669</v>
      </c>
      <c r="F267" s="41">
        <f t="shared" si="23"/>
        <v>0</v>
      </c>
      <c r="G267" s="44">
        <f t="shared" si="24"/>
        <v>0.60988597269473233</v>
      </c>
      <c r="H267" s="45">
        <f t="shared" si="27"/>
        <v>397.728295458937</v>
      </c>
    </row>
    <row r="268" spans="2:8" x14ac:dyDescent="0.25">
      <c r="B268" s="41">
        <f t="shared" si="28"/>
        <v>247</v>
      </c>
      <c r="C268" s="42">
        <f t="shared" si="25"/>
        <v>0</v>
      </c>
      <c r="D268" s="42">
        <f t="shared" si="22"/>
        <v>32.876712328767127</v>
      </c>
      <c r="E268" s="43">
        <f t="shared" si="26"/>
        <v>44.417864071780542</v>
      </c>
      <c r="F268" s="41">
        <f t="shared" si="23"/>
        <v>0</v>
      </c>
      <c r="G268" s="44">
        <f t="shared" si="24"/>
        <v>0.3504752014430903</v>
      </c>
      <c r="H268" s="45">
        <f t="shared" si="27"/>
        <v>398.07877066038009</v>
      </c>
    </row>
    <row r="269" spans="2:8" x14ac:dyDescent="0.25">
      <c r="B269" s="41">
        <f t="shared" si="28"/>
        <v>248</v>
      </c>
      <c r="C269" s="42">
        <f t="shared" si="25"/>
        <v>0</v>
      </c>
      <c r="D269" s="42">
        <f t="shared" si="22"/>
        <v>32.876712328767127</v>
      </c>
      <c r="E269" s="43">
        <f t="shared" si="26"/>
        <v>11.541151743013415</v>
      </c>
      <c r="F269" s="41">
        <f t="shared" si="23"/>
        <v>0</v>
      </c>
      <c r="G269" s="44">
        <f t="shared" si="24"/>
        <v>9.1064430191448317E-2</v>
      </c>
      <c r="H269" s="45">
        <f t="shared" si="27"/>
        <v>398.16983509057155</v>
      </c>
    </row>
    <row r="270" spans="2:8" x14ac:dyDescent="0.25">
      <c r="B270" s="41">
        <f t="shared" si="28"/>
        <v>249</v>
      </c>
      <c r="C270" s="42">
        <f t="shared" si="25"/>
        <v>204.12414523193152</v>
      </c>
      <c r="D270" s="42">
        <f t="shared" si="22"/>
        <v>32.876712328767127</v>
      </c>
      <c r="E270" s="43">
        <f t="shared" si="26"/>
        <v>182.78858464617781</v>
      </c>
      <c r="F270" s="41">
        <f t="shared" si="23"/>
        <v>5</v>
      </c>
      <c r="G270" s="44">
        <f t="shared" si="24"/>
        <v>1.4422770514547729</v>
      </c>
      <c r="H270" s="45">
        <f t="shared" si="27"/>
        <v>404.61211214202632</v>
      </c>
    </row>
    <row r="271" spans="2:8" x14ac:dyDescent="0.25">
      <c r="B271" s="41">
        <f t="shared" si="28"/>
        <v>250</v>
      </c>
      <c r="C271" s="42">
        <f t="shared" si="25"/>
        <v>0</v>
      </c>
      <c r="D271" s="42">
        <f t="shared" si="22"/>
        <v>32.876712328767127</v>
      </c>
      <c r="E271" s="43">
        <f t="shared" si="26"/>
        <v>149.91187231741068</v>
      </c>
      <c r="F271" s="41">
        <f t="shared" si="23"/>
        <v>0</v>
      </c>
      <c r="G271" s="44">
        <f t="shared" si="24"/>
        <v>1.1828662802031309</v>
      </c>
      <c r="H271" s="45">
        <f t="shared" si="27"/>
        <v>405.79497842222946</v>
      </c>
    </row>
    <row r="272" spans="2:8" x14ac:dyDescent="0.25">
      <c r="B272" s="41">
        <f t="shared" si="28"/>
        <v>251</v>
      </c>
      <c r="C272" s="42">
        <f t="shared" si="25"/>
        <v>0</v>
      </c>
      <c r="D272" s="42">
        <f t="shared" si="22"/>
        <v>32.876712328767127</v>
      </c>
      <c r="E272" s="43">
        <f t="shared" si="26"/>
        <v>117.03515998864356</v>
      </c>
      <c r="F272" s="41">
        <f t="shared" si="23"/>
        <v>0</v>
      </c>
      <c r="G272" s="44">
        <f t="shared" si="24"/>
        <v>0.92345550895148887</v>
      </c>
      <c r="H272" s="45">
        <f t="shared" si="27"/>
        <v>406.71843393118093</v>
      </c>
    </row>
    <row r="273" spans="2:8" x14ac:dyDescent="0.25">
      <c r="B273" s="41">
        <f t="shared" si="28"/>
        <v>252</v>
      </c>
      <c r="C273" s="42">
        <f t="shared" si="25"/>
        <v>0</v>
      </c>
      <c r="D273" s="42">
        <f t="shared" si="22"/>
        <v>32.876712328767127</v>
      </c>
      <c r="E273" s="43">
        <f t="shared" si="26"/>
        <v>84.15844765987643</v>
      </c>
      <c r="F273" s="41">
        <f t="shared" si="23"/>
        <v>0</v>
      </c>
      <c r="G273" s="44">
        <f t="shared" si="24"/>
        <v>0.66404473769984684</v>
      </c>
      <c r="H273" s="45">
        <f t="shared" si="27"/>
        <v>407.38247866888076</v>
      </c>
    </row>
    <row r="274" spans="2:8" x14ac:dyDescent="0.25">
      <c r="B274" s="41">
        <f t="shared" si="28"/>
        <v>253</v>
      </c>
      <c r="C274" s="42">
        <f t="shared" si="25"/>
        <v>0</v>
      </c>
      <c r="D274" s="42">
        <f t="shared" si="22"/>
        <v>32.876712328767127</v>
      </c>
      <c r="E274" s="43">
        <f t="shared" si="26"/>
        <v>51.281735331109303</v>
      </c>
      <c r="F274" s="41">
        <f t="shared" si="23"/>
        <v>0</v>
      </c>
      <c r="G274" s="44">
        <f t="shared" si="24"/>
        <v>0.40463396644820487</v>
      </c>
      <c r="H274" s="45">
        <f t="shared" si="27"/>
        <v>407.78711263532898</v>
      </c>
    </row>
    <row r="275" spans="2:8" x14ac:dyDescent="0.25">
      <c r="B275" s="41">
        <f t="shared" si="28"/>
        <v>254</v>
      </c>
      <c r="C275" s="42">
        <f t="shared" si="25"/>
        <v>0</v>
      </c>
      <c r="D275" s="42">
        <f t="shared" si="22"/>
        <v>32.876712328767127</v>
      </c>
      <c r="E275" s="43">
        <f t="shared" si="26"/>
        <v>18.405023002342176</v>
      </c>
      <c r="F275" s="41">
        <f t="shared" si="23"/>
        <v>0</v>
      </c>
      <c r="G275" s="44">
        <f t="shared" si="24"/>
        <v>0.14522319519656293</v>
      </c>
      <c r="H275" s="45">
        <f t="shared" si="27"/>
        <v>407.93233583052552</v>
      </c>
    </row>
    <row r="276" spans="2:8" x14ac:dyDescent="0.25">
      <c r="B276" s="41">
        <f t="shared" si="28"/>
        <v>255</v>
      </c>
      <c r="C276" s="42">
        <f t="shared" si="25"/>
        <v>204.12414523193152</v>
      </c>
      <c r="D276" s="42">
        <f t="shared" si="22"/>
        <v>32.876712328767127</v>
      </c>
      <c r="E276" s="43">
        <f t="shared" si="26"/>
        <v>189.65245590550657</v>
      </c>
      <c r="F276" s="41">
        <f t="shared" si="23"/>
        <v>5</v>
      </c>
      <c r="G276" s="44">
        <f t="shared" si="24"/>
        <v>1.4964358164598874</v>
      </c>
      <c r="H276" s="45">
        <f t="shared" si="27"/>
        <v>414.42877164698541</v>
      </c>
    </row>
    <row r="277" spans="2:8" x14ac:dyDescent="0.25">
      <c r="B277" s="41">
        <f t="shared" si="28"/>
        <v>256</v>
      </c>
      <c r="C277" s="42">
        <f t="shared" si="25"/>
        <v>0</v>
      </c>
      <c r="D277" s="42">
        <f t="shared" si="22"/>
        <v>32.876712328767127</v>
      </c>
      <c r="E277" s="43">
        <f t="shared" si="26"/>
        <v>156.77574357673944</v>
      </c>
      <c r="F277" s="41">
        <f t="shared" si="23"/>
        <v>0</v>
      </c>
      <c r="G277" s="44">
        <f t="shared" si="24"/>
        <v>1.2370250452082454</v>
      </c>
      <c r="H277" s="45">
        <f t="shared" si="27"/>
        <v>415.66579669219368</v>
      </c>
    </row>
    <row r="278" spans="2:8" x14ac:dyDescent="0.25">
      <c r="B278" s="41">
        <f t="shared" si="28"/>
        <v>257</v>
      </c>
      <c r="C278" s="42">
        <f t="shared" si="25"/>
        <v>0</v>
      </c>
      <c r="D278" s="42">
        <f t="shared" si="22"/>
        <v>32.876712328767127</v>
      </c>
      <c r="E278" s="43">
        <f t="shared" si="26"/>
        <v>123.89903124797232</v>
      </c>
      <c r="F278" s="41">
        <f t="shared" si="23"/>
        <v>0</v>
      </c>
      <c r="G278" s="44">
        <f t="shared" si="24"/>
        <v>0.9776142739566035</v>
      </c>
      <c r="H278" s="45">
        <f t="shared" si="27"/>
        <v>416.64341096615027</v>
      </c>
    </row>
    <row r="279" spans="2:8" x14ac:dyDescent="0.25">
      <c r="B279" s="41">
        <f t="shared" si="28"/>
        <v>258</v>
      </c>
      <c r="C279" s="42">
        <f t="shared" si="25"/>
        <v>0</v>
      </c>
      <c r="D279" s="42">
        <f t="shared" ref="D279:D342" si="29">+$C$11</f>
        <v>32.876712328767127</v>
      </c>
      <c r="E279" s="43">
        <f t="shared" si="26"/>
        <v>91.02231891920519</v>
      </c>
      <c r="F279" s="41">
        <f t="shared" ref="F279:F315" si="30">+IF(C279&gt;0,$C$10,0)</f>
        <v>0</v>
      </c>
      <c r="G279" s="44">
        <f t="shared" ref="G279:G315" si="31">+E279*($C$12/365)</f>
        <v>0.71820350270496147</v>
      </c>
      <c r="H279" s="45">
        <f t="shared" si="27"/>
        <v>417.36161446885524</v>
      </c>
    </row>
    <row r="280" spans="2:8" x14ac:dyDescent="0.25">
      <c r="B280" s="41">
        <f t="shared" si="28"/>
        <v>259</v>
      </c>
      <c r="C280" s="42">
        <f t="shared" ref="C280:C315" si="32">+IF(E279&lt;D280,$C$14,0)</f>
        <v>0</v>
      </c>
      <c r="D280" s="42">
        <f t="shared" si="29"/>
        <v>32.876712328767127</v>
      </c>
      <c r="E280" s="43">
        <f t="shared" ref="E280:E315" si="33">+E279+C280-D280</f>
        <v>58.145606590438064</v>
      </c>
      <c r="F280" s="41">
        <f t="shared" si="30"/>
        <v>0</v>
      </c>
      <c r="G280" s="44">
        <f t="shared" si="31"/>
        <v>0.4587927314533195</v>
      </c>
      <c r="H280" s="45">
        <f t="shared" ref="H280:H315" si="34">+H279+G280+F280</f>
        <v>417.82040720030858</v>
      </c>
    </row>
    <row r="281" spans="2:8" x14ac:dyDescent="0.25">
      <c r="B281" s="41">
        <f t="shared" si="28"/>
        <v>260</v>
      </c>
      <c r="C281" s="42">
        <f t="shared" si="32"/>
        <v>0</v>
      </c>
      <c r="D281" s="42">
        <f t="shared" si="29"/>
        <v>32.876712328767127</v>
      </c>
      <c r="E281" s="43">
        <f t="shared" si="33"/>
        <v>25.268894261670937</v>
      </c>
      <c r="F281" s="41">
        <f t="shared" si="30"/>
        <v>0</v>
      </c>
      <c r="G281" s="44">
        <f t="shared" si="31"/>
        <v>0.19938196020167753</v>
      </c>
      <c r="H281" s="45">
        <f t="shared" si="34"/>
        <v>418.01978916051024</v>
      </c>
    </row>
    <row r="282" spans="2:8" x14ac:dyDescent="0.25">
      <c r="B282" s="41">
        <f t="shared" si="28"/>
        <v>261</v>
      </c>
      <c r="C282" s="42">
        <f t="shared" si="32"/>
        <v>204.12414523193152</v>
      </c>
      <c r="D282" s="42">
        <f t="shared" si="29"/>
        <v>32.876712328767127</v>
      </c>
      <c r="E282" s="43">
        <f t="shared" si="33"/>
        <v>196.51632716483533</v>
      </c>
      <c r="F282" s="41">
        <f t="shared" si="30"/>
        <v>5</v>
      </c>
      <c r="G282" s="44">
        <f t="shared" si="31"/>
        <v>1.550594581465002</v>
      </c>
      <c r="H282" s="45">
        <f t="shared" si="34"/>
        <v>424.57038374197526</v>
      </c>
    </row>
    <row r="283" spans="2:8" x14ac:dyDescent="0.25">
      <c r="B283" s="41">
        <f t="shared" si="28"/>
        <v>262</v>
      </c>
      <c r="C283" s="42">
        <f t="shared" si="32"/>
        <v>0</v>
      </c>
      <c r="D283" s="42">
        <f t="shared" si="29"/>
        <v>32.876712328767127</v>
      </c>
      <c r="E283" s="43">
        <f t="shared" si="33"/>
        <v>163.6396148360682</v>
      </c>
      <c r="F283" s="41">
        <f t="shared" si="30"/>
        <v>0</v>
      </c>
      <c r="G283" s="44">
        <f t="shared" si="31"/>
        <v>1.2911838102133602</v>
      </c>
      <c r="H283" s="45">
        <f t="shared" si="34"/>
        <v>425.8615675521886</v>
      </c>
    </row>
    <row r="284" spans="2:8" x14ac:dyDescent="0.25">
      <c r="B284" s="41">
        <f t="shared" si="28"/>
        <v>263</v>
      </c>
      <c r="C284" s="42">
        <f t="shared" si="32"/>
        <v>0</v>
      </c>
      <c r="D284" s="42">
        <f t="shared" si="29"/>
        <v>32.876712328767127</v>
      </c>
      <c r="E284" s="43">
        <f t="shared" si="33"/>
        <v>130.76290250730108</v>
      </c>
      <c r="F284" s="41">
        <f t="shared" si="30"/>
        <v>0</v>
      </c>
      <c r="G284" s="44">
        <f t="shared" si="31"/>
        <v>1.0317730389617181</v>
      </c>
      <c r="H284" s="45">
        <f t="shared" si="34"/>
        <v>426.89334059115032</v>
      </c>
    </row>
    <row r="285" spans="2:8" x14ac:dyDescent="0.25">
      <c r="B285" s="41">
        <f t="shared" si="28"/>
        <v>264</v>
      </c>
      <c r="C285" s="42">
        <f t="shared" si="32"/>
        <v>0</v>
      </c>
      <c r="D285" s="42">
        <f t="shared" si="29"/>
        <v>32.876712328767127</v>
      </c>
      <c r="E285" s="43">
        <f t="shared" si="33"/>
        <v>97.886190178533951</v>
      </c>
      <c r="F285" s="41">
        <f t="shared" si="30"/>
        <v>0</v>
      </c>
      <c r="G285" s="44">
        <f t="shared" si="31"/>
        <v>0.7723622677100761</v>
      </c>
      <c r="H285" s="45">
        <f t="shared" si="34"/>
        <v>427.66570285886041</v>
      </c>
    </row>
    <row r="286" spans="2:8" x14ac:dyDescent="0.25">
      <c r="B286" s="41">
        <f t="shared" si="28"/>
        <v>265</v>
      </c>
      <c r="C286" s="42">
        <f t="shared" si="32"/>
        <v>0</v>
      </c>
      <c r="D286" s="42">
        <f t="shared" si="29"/>
        <v>32.876712328767127</v>
      </c>
      <c r="E286" s="43">
        <f t="shared" si="33"/>
        <v>65.009477849766824</v>
      </c>
      <c r="F286" s="41">
        <f t="shared" si="30"/>
        <v>0</v>
      </c>
      <c r="G286" s="44">
        <f t="shared" si="31"/>
        <v>0.51295149645843408</v>
      </c>
      <c r="H286" s="45">
        <f t="shared" si="34"/>
        <v>428.17865435531883</v>
      </c>
    </row>
    <row r="287" spans="2:8" x14ac:dyDescent="0.25">
      <c r="B287" s="41">
        <f t="shared" si="28"/>
        <v>266</v>
      </c>
      <c r="C287" s="42">
        <f t="shared" si="32"/>
        <v>0</v>
      </c>
      <c r="D287" s="42">
        <f t="shared" si="29"/>
        <v>32.876712328767127</v>
      </c>
      <c r="E287" s="43">
        <f t="shared" si="33"/>
        <v>32.132765520999698</v>
      </c>
      <c r="F287" s="41">
        <f t="shared" si="30"/>
        <v>0</v>
      </c>
      <c r="G287" s="44">
        <f t="shared" si="31"/>
        <v>0.25354072520679211</v>
      </c>
      <c r="H287" s="45">
        <f t="shared" si="34"/>
        <v>428.43219508052562</v>
      </c>
    </row>
    <row r="288" spans="2:8" x14ac:dyDescent="0.25">
      <c r="B288" s="41">
        <f t="shared" si="28"/>
        <v>267</v>
      </c>
      <c r="C288" s="42">
        <f t="shared" si="32"/>
        <v>204.12414523193152</v>
      </c>
      <c r="D288" s="42">
        <f t="shared" si="29"/>
        <v>32.876712328767127</v>
      </c>
      <c r="E288" s="43">
        <f t="shared" si="33"/>
        <v>203.38019842416409</v>
      </c>
      <c r="F288" s="41">
        <f t="shared" si="30"/>
        <v>5</v>
      </c>
      <c r="G288" s="44">
        <f t="shared" si="31"/>
        <v>1.6047533464701167</v>
      </c>
      <c r="H288" s="45">
        <f t="shared" si="34"/>
        <v>435.03694842699571</v>
      </c>
    </row>
    <row r="289" spans="2:8" x14ac:dyDescent="0.25">
      <c r="B289" s="41">
        <f t="shared" si="28"/>
        <v>268</v>
      </c>
      <c r="C289" s="42">
        <f t="shared" si="32"/>
        <v>0</v>
      </c>
      <c r="D289" s="42">
        <f t="shared" si="29"/>
        <v>32.876712328767127</v>
      </c>
      <c r="E289" s="43">
        <f t="shared" si="33"/>
        <v>170.50348609539697</v>
      </c>
      <c r="F289" s="41">
        <f t="shared" si="30"/>
        <v>0</v>
      </c>
      <c r="G289" s="44">
        <f t="shared" si="31"/>
        <v>1.3453425752184747</v>
      </c>
      <c r="H289" s="45">
        <f t="shared" si="34"/>
        <v>436.38229100221417</v>
      </c>
    </row>
    <row r="290" spans="2:8" x14ac:dyDescent="0.25">
      <c r="B290" s="41">
        <f t="shared" si="28"/>
        <v>269</v>
      </c>
      <c r="C290" s="42">
        <f t="shared" si="32"/>
        <v>0</v>
      </c>
      <c r="D290" s="42">
        <f t="shared" si="29"/>
        <v>32.876712328767127</v>
      </c>
      <c r="E290" s="43">
        <f t="shared" si="33"/>
        <v>137.62677376662984</v>
      </c>
      <c r="F290" s="41">
        <f t="shared" si="30"/>
        <v>0</v>
      </c>
      <c r="G290" s="44">
        <f t="shared" si="31"/>
        <v>1.0859318039668326</v>
      </c>
      <c r="H290" s="45">
        <f t="shared" si="34"/>
        <v>437.46822280618102</v>
      </c>
    </row>
    <row r="291" spans="2:8" x14ac:dyDescent="0.25">
      <c r="B291" s="41">
        <f t="shared" si="28"/>
        <v>270</v>
      </c>
      <c r="C291" s="42">
        <f t="shared" si="32"/>
        <v>0</v>
      </c>
      <c r="D291" s="42">
        <f t="shared" si="29"/>
        <v>32.876712328767127</v>
      </c>
      <c r="E291" s="43">
        <f t="shared" si="33"/>
        <v>104.75006143786271</v>
      </c>
      <c r="F291" s="41">
        <f t="shared" si="30"/>
        <v>0</v>
      </c>
      <c r="G291" s="44">
        <f t="shared" si="31"/>
        <v>0.82652103271519073</v>
      </c>
      <c r="H291" s="45">
        <f t="shared" si="34"/>
        <v>438.29474383889618</v>
      </c>
    </row>
    <row r="292" spans="2:8" x14ac:dyDescent="0.25">
      <c r="B292" s="41">
        <f t="shared" si="28"/>
        <v>271</v>
      </c>
      <c r="C292" s="42">
        <f t="shared" si="32"/>
        <v>0</v>
      </c>
      <c r="D292" s="42">
        <f t="shared" si="29"/>
        <v>32.876712328767127</v>
      </c>
      <c r="E292" s="43">
        <f t="shared" si="33"/>
        <v>71.873349109095585</v>
      </c>
      <c r="F292" s="41">
        <f t="shared" si="30"/>
        <v>0</v>
      </c>
      <c r="G292" s="44">
        <f t="shared" si="31"/>
        <v>0.5671102614635487</v>
      </c>
      <c r="H292" s="45">
        <f t="shared" si="34"/>
        <v>438.86185410035972</v>
      </c>
    </row>
    <row r="293" spans="2:8" x14ac:dyDescent="0.25">
      <c r="B293" s="41">
        <f t="shared" si="28"/>
        <v>272</v>
      </c>
      <c r="C293" s="42">
        <f t="shared" si="32"/>
        <v>0</v>
      </c>
      <c r="D293" s="42">
        <f t="shared" si="29"/>
        <v>32.876712328767127</v>
      </c>
      <c r="E293" s="43">
        <f t="shared" si="33"/>
        <v>38.996636780328458</v>
      </c>
      <c r="F293" s="41">
        <f t="shared" si="30"/>
        <v>0</v>
      </c>
      <c r="G293" s="44">
        <f t="shared" si="31"/>
        <v>0.30769949021190673</v>
      </c>
      <c r="H293" s="45">
        <f t="shared" si="34"/>
        <v>439.16955359057164</v>
      </c>
    </row>
    <row r="294" spans="2:8" x14ac:dyDescent="0.25">
      <c r="B294" s="41">
        <f t="shared" si="28"/>
        <v>273</v>
      </c>
      <c r="C294" s="42">
        <f t="shared" si="32"/>
        <v>0</v>
      </c>
      <c r="D294" s="42">
        <f t="shared" si="29"/>
        <v>32.876712328767127</v>
      </c>
      <c r="E294" s="43">
        <f t="shared" si="33"/>
        <v>6.1199244515613316</v>
      </c>
      <c r="F294" s="41">
        <f t="shared" si="30"/>
        <v>0</v>
      </c>
      <c r="G294" s="44">
        <f t="shared" si="31"/>
        <v>4.8288718960264751E-2</v>
      </c>
      <c r="H294" s="45">
        <f t="shared" si="34"/>
        <v>439.21784230953187</v>
      </c>
    </row>
    <row r="295" spans="2:8" x14ac:dyDescent="0.25">
      <c r="B295" s="41">
        <f t="shared" si="28"/>
        <v>274</v>
      </c>
      <c r="C295" s="42">
        <f t="shared" si="32"/>
        <v>204.12414523193152</v>
      </c>
      <c r="D295" s="42">
        <f t="shared" si="29"/>
        <v>32.876712328767127</v>
      </c>
      <c r="E295" s="43">
        <f t="shared" si="33"/>
        <v>177.36735735472573</v>
      </c>
      <c r="F295" s="41">
        <f t="shared" si="30"/>
        <v>5</v>
      </c>
      <c r="G295" s="44">
        <f t="shared" si="31"/>
        <v>1.3995013402235892</v>
      </c>
      <c r="H295" s="45">
        <f t="shared" si="34"/>
        <v>445.61734364975547</v>
      </c>
    </row>
    <row r="296" spans="2:8" x14ac:dyDescent="0.25">
      <c r="B296" s="41">
        <f t="shared" si="28"/>
        <v>275</v>
      </c>
      <c r="C296" s="42">
        <f t="shared" si="32"/>
        <v>0</v>
      </c>
      <c r="D296" s="42">
        <f t="shared" si="29"/>
        <v>32.876712328767127</v>
      </c>
      <c r="E296" s="43">
        <f t="shared" si="33"/>
        <v>144.4906450259586</v>
      </c>
      <c r="F296" s="41">
        <f t="shared" si="30"/>
        <v>0</v>
      </c>
      <c r="G296" s="44">
        <f t="shared" si="31"/>
        <v>1.1400905689719474</v>
      </c>
      <c r="H296" s="45">
        <f t="shared" si="34"/>
        <v>446.75743421872744</v>
      </c>
    </row>
    <row r="297" spans="2:8" x14ac:dyDescent="0.25">
      <c r="B297" s="41">
        <f>+B296+1</f>
        <v>276</v>
      </c>
      <c r="C297" s="42">
        <f t="shared" si="32"/>
        <v>0</v>
      </c>
      <c r="D297" s="42">
        <f t="shared" si="29"/>
        <v>32.876712328767127</v>
      </c>
      <c r="E297" s="43">
        <f t="shared" si="33"/>
        <v>111.61393269719147</v>
      </c>
      <c r="F297" s="41">
        <f t="shared" si="30"/>
        <v>0</v>
      </c>
      <c r="G297" s="44">
        <f t="shared" si="31"/>
        <v>0.88067979772030525</v>
      </c>
      <c r="H297" s="45">
        <f t="shared" si="34"/>
        <v>447.63811401644773</v>
      </c>
    </row>
    <row r="298" spans="2:8" x14ac:dyDescent="0.25">
      <c r="B298" s="41">
        <f t="shared" ref="B298:B360" si="35">+B297+1</f>
        <v>277</v>
      </c>
      <c r="C298" s="42">
        <f t="shared" si="32"/>
        <v>0</v>
      </c>
      <c r="D298" s="42">
        <f t="shared" si="29"/>
        <v>32.876712328767127</v>
      </c>
      <c r="E298" s="43">
        <f t="shared" si="33"/>
        <v>78.737220368424346</v>
      </c>
      <c r="F298" s="41">
        <f t="shared" si="30"/>
        <v>0</v>
      </c>
      <c r="G298" s="44">
        <f t="shared" si="31"/>
        <v>0.62126902646866333</v>
      </c>
      <c r="H298" s="45">
        <f t="shared" si="34"/>
        <v>448.2593830429164</v>
      </c>
    </row>
    <row r="299" spans="2:8" x14ac:dyDescent="0.25">
      <c r="B299" s="41">
        <f t="shared" si="35"/>
        <v>278</v>
      </c>
      <c r="C299" s="42">
        <f t="shared" si="32"/>
        <v>0</v>
      </c>
      <c r="D299" s="42">
        <f t="shared" si="29"/>
        <v>32.876712328767127</v>
      </c>
      <c r="E299" s="43">
        <f t="shared" si="33"/>
        <v>45.860508039657219</v>
      </c>
      <c r="F299" s="41">
        <f t="shared" si="30"/>
        <v>0</v>
      </c>
      <c r="G299" s="44">
        <f t="shared" si="31"/>
        <v>0.36185825521702136</v>
      </c>
      <c r="H299" s="45">
        <f t="shared" si="34"/>
        <v>448.62124129813344</v>
      </c>
    </row>
    <row r="300" spans="2:8" x14ac:dyDescent="0.25">
      <c r="B300" s="41">
        <f t="shared" si="35"/>
        <v>279</v>
      </c>
      <c r="C300" s="42">
        <f t="shared" si="32"/>
        <v>0</v>
      </c>
      <c r="D300" s="42">
        <f t="shared" si="29"/>
        <v>32.876712328767127</v>
      </c>
      <c r="E300" s="43">
        <f t="shared" si="33"/>
        <v>12.983795710890092</v>
      </c>
      <c r="F300" s="41">
        <f t="shared" si="30"/>
        <v>0</v>
      </c>
      <c r="G300" s="44">
        <f t="shared" si="31"/>
        <v>0.10244748396537935</v>
      </c>
      <c r="H300" s="45">
        <f t="shared" si="34"/>
        <v>448.7236887820988</v>
      </c>
    </row>
    <row r="301" spans="2:8" x14ac:dyDescent="0.25">
      <c r="B301" s="41">
        <f t="shared" si="35"/>
        <v>280</v>
      </c>
      <c r="C301" s="42">
        <f t="shared" si="32"/>
        <v>204.12414523193152</v>
      </c>
      <c r="D301" s="42">
        <f t="shared" si="29"/>
        <v>32.876712328767127</v>
      </c>
      <c r="E301" s="43">
        <f t="shared" si="33"/>
        <v>184.23122861405449</v>
      </c>
      <c r="F301" s="41">
        <f t="shared" si="30"/>
        <v>5</v>
      </c>
      <c r="G301" s="44">
        <f t="shared" si="31"/>
        <v>1.4536601052287039</v>
      </c>
      <c r="H301" s="45">
        <f t="shared" si="34"/>
        <v>455.17734888732753</v>
      </c>
    </row>
    <row r="302" spans="2:8" x14ac:dyDescent="0.25">
      <c r="B302" s="41">
        <f t="shared" si="35"/>
        <v>281</v>
      </c>
      <c r="C302" s="42">
        <f t="shared" si="32"/>
        <v>0</v>
      </c>
      <c r="D302" s="42">
        <f t="shared" si="29"/>
        <v>32.876712328767127</v>
      </c>
      <c r="E302" s="43">
        <f t="shared" si="33"/>
        <v>151.35451628528736</v>
      </c>
      <c r="F302" s="41">
        <f t="shared" si="30"/>
        <v>0</v>
      </c>
      <c r="G302" s="44">
        <f t="shared" si="31"/>
        <v>1.1942493339770619</v>
      </c>
      <c r="H302" s="45">
        <f t="shared" si="34"/>
        <v>456.37159822130457</v>
      </c>
    </row>
    <row r="303" spans="2:8" x14ac:dyDescent="0.25">
      <c r="B303" s="41">
        <f t="shared" si="35"/>
        <v>282</v>
      </c>
      <c r="C303" s="42">
        <f t="shared" si="32"/>
        <v>0</v>
      </c>
      <c r="D303" s="42">
        <f t="shared" si="29"/>
        <v>32.876712328767127</v>
      </c>
      <c r="E303" s="43">
        <f t="shared" si="33"/>
        <v>118.47780395652023</v>
      </c>
      <c r="F303" s="41">
        <f t="shared" si="30"/>
        <v>0</v>
      </c>
      <c r="G303" s="44">
        <f t="shared" si="31"/>
        <v>0.93483856272541987</v>
      </c>
      <c r="H303" s="45">
        <f t="shared" si="34"/>
        <v>457.30643678402998</v>
      </c>
    </row>
    <row r="304" spans="2:8" x14ac:dyDescent="0.25">
      <c r="B304" s="41">
        <f t="shared" si="35"/>
        <v>283</v>
      </c>
      <c r="C304" s="42">
        <f t="shared" si="32"/>
        <v>0</v>
      </c>
      <c r="D304" s="42">
        <f t="shared" si="29"/>
        <v>32.876712328767127</v>
      </c>
      <c r="E304" s="43">
        <f t="shared" si="33"/>
        <v>85.601091627753107</v>
      </c>
      <c r="F304" s="41">
        <f t="shared" si="30"/>
        <v>0</v>
      </c>
      <c r="G304" s="44">
        <f t="shared" si="31"/>
        <v>0.67542779147377796</v>
      </c>
      <c r="H304" s="45">
        <f t="shared" si="34"/>
        <v>457.98186457550378</v>
      </c>
    </row>
    <row r="305" spans="2:8" x14ac:dyDescent="0.25">
      <c r="B305" s="41">
        <f t="shared" si="35"/>
        <v>284</v>
      </c>
      <c r="C305" s="42">
        <f t="shared" si="32"/>
        <v>0</v>
      </c>
      <c r="D305" s="42">
        <f t="shared" si="29"/>
        <v>32.876712328767127</v>
      </c>
      <c r="E305" s="43">
        <f t="shared" si="33"/>
        <v>52.72437929898598</v>
      </c>
      <c r="F305" s="41">
        <f t="shared" si="30"/>
        <v>0</v>
      </c>
      <c r="G305" s="44">
        <f t="shared" si="31"/>
        <v>0.41601702022213594</v>
      </c>
      <c r="H305" s="45">
        <f t="shared" si="34"/>
        <v>458.39788159572589</v>
      </c>
    </row>
    <row r="306" spans="2:8" x14ac:dyDescent="0.25">
      <c r="B306" s="41">
        <f t="shared" si="35"/>
        <v>285</v>
      </c>
      <c r="C306" s="42">
        <f t="shared" si="32"/>
        <v>0</v>
      </c>
      <c r="D306" s="42">
        <f t="shared" si="29"/>
        <v>32.876712328767127</v>
      </c>
      <c r="E306" s="43">
        <f t="shared" si="33"/>
        <v>19.847666970218853</v>
      </c>
      <c r="F306" s="41">
        <f t="shared" si="30"/>
        <v>0</v>
      </c>
      <c r="G306" s="44">
        <f t="shared" si="31"/>
        <v>0.15660624897049397</v>
      </c>
      <c r="H306" s="45">
        <f t="shared" si="34"/>
        <v>458.55448784469638</v>
      </c>
    </row>
    <row r="307" spans="2:8" x14ac:dyDescent="0.25">
      <c r="B307" s="41">
        <f t="shared" si="35"/>
        <v>286</v>
      </c>
      <c r="C307" s="42">
        <f t="shared" si="32"/>
        <v>204.12414523193152</v>
      </c>
      <c r="D307" s="42">
        <f t="shared" si="29"/>
        <v>32.876712328767127</v>
      </c>
      <c r="E307" s="43">
        <f t="shared" si="33"/>
        <v>191.09509987338325</v>
      </c>
      <c r="F307" s="41">
        <f t="shared" si="30"/>
        <v>5</v>
      </c>
      <c r="G307" s="44">
        <f t="shared" si="31"/>
        <v>1.5078188702338184</v>
      </c>
      <c r="H307" s="45">
        <f t="shared" si="34"/>
        <v>465.06230671493017</v>
      </c>
    </row>
    <row r="308" spans="2:8" x14ac:dyDescent="0.25">
      <c r="B308" s="41">
        <f t="shared" si="35"/>
        <v>287</v>
      </c>
      <c r="C308" s="42">
        <f t="shared" si="32"/>
        <v>0</v>
      </c>
      <c r="D308" s="42">
        <f t="shared" si="29"/>
        <v>32.876712328767127</v>
      </c>
      <c r="E308" s="43">
        <f t="shared" si="33"/>
        <v>158.21838754461612</v>
      </c>
      <c r="F308" s="41">
        <f t="shared" si="30"/>
        <v>0</v>
      </c>
      <c r="G308" s="44">
        <f t="shared" si="31"/>
        <v>1.2484080989821764</v>
      </c>
      <c r="H308" s="45">
        <f t="shared" si="34"/>
        <v>466.31071481391234</v>
      </c>
    </row>
    <row r="309" spans="2:8" x14ac:dyDescent="0.25">
      <c r="B309" s="41">
        <f t="shared" si="35"/>
        <v>288</v>
      </c>
      <c r="C309" s="42">
        <f t="shared" si="32"/>
        <v>0</v>
      </c>
      <c r="D309" s="42">
        <f t="shared" si="29"/>
        <v>32.876712328767127</v>
      </c>
      <c r="E309" s="43">
        <f t="shared" si="33"/>
        <v>125.34167521584899</v>
      </c>
      <c r="F309" s="41">
        <f t="shared" si="30"/>
        <v>0</v>
      </c>
      <c r="G309" s="44">
        <f t="shared" si="31"/>
        <v>0.9889973277305345</v>
      </c>
      <c r="H309" s="45">
        <f t="shared" si="34"/>
        <v>467.29971214164289</v>
      </c>
    </row>
    <row r="310" spans="2:8" x14ac:dyDescent="0.25">
      <c r="B310" s="41">
        <f t="shared" si="35"/>
        <v>289</v>
      </c>
      <c r="C310" s="42">
        <f t="shared" si="32"/>
        <v>0</v>
      </c>
      <c r="D310" s="42">
        <f t="shared" si="29"/>
        <v>32.876712328767127</v>
      </c>
      <c r="E310" s="43">
        <f t="shared" si="33"/>
        <v>92.464962887081867</v>
      </c>
      <c r="F310" s="41">
        <f t="shared" si="30"/>
        <v>0</v>
      </c>
      <c r="G310" s="44">
        <f t="shared" si="31"/>
        <v>0.72958655647889248</v>
      </c>
      <c r="H310" s="45">
        <f t="shared" si="34"/>
        <v>468.02929869812175</v>
      </c>
    </row>
    <row r="311" spans="2:8" x14ac:dyDescent="0.25">
      <c r="B311" s="41">
        <f t="shared" si="35"/>
        <v>290</v>
      </c>
      <c r="C311" s="42">
        <f t="shared" si="32"/>
        <v>0</v>
      </c>
      <c r="D311" s="42">
        <f t="shared" si="29"/>
        <v>32.876712328767127</v>
      </c>
      <c r="E311" s="43">
        <f t="shared" si="33"/>
        <v>59.588250558314741</v>
      </c>
      <c r="F311" s="41">
        <f t="shared" si="30"/>
        <v>0</v>
      </c>
      <c r="G311" s="44">
        <f t="shared" si="31"/>
        <v>0.47017578522725056</v>
      </c>
      <c r="H311" s="45">
        <f t="shared" si="34"/>
        <v>468.49947448334899</v>
      </c>
    </row>
    <row r="312" spans="2:8" x14ac:dyDescent="0.25">
      <c r="B312" s="41">
        <f t="shared" si="35"/>
        <v>291</v>
      </c>
      <c r="C312" s="42">
        <f t="shared" si="32"/>
        <v>0</v>
      </c>
      <c r="D312" s="42">
        <f t="shared" si="29"/>
        <v>32.876712328767127</v>
      </c>
      <c r="E312" s="43">
        <f t="shared" si="33"/>
        <v>26.711538229547614</v>
      </c>
      <c r="F312" s="41">
        <f t="shared" si="30"/>
        <v>0</v>
      </c>
      <c r="G312" s="44">
        <f t="shared" si="31"/>
        <v>0.21076501397560857</v>
      </c>
      <c r="H312" s="45">
        <f t="shared" si="34"/>
        <v>468.71023949732461</v>
      </c>
    </row>
    <row r="313" spans="2:8" x14ac:dyDescent="0.25">
      <c r="B313" s="41">
        <f t="shared" si="35"/>
        <v>292</v>
      </c>
      <c r="C313" s="42">
        <f t="shared" si="32"/>
        <v>204.12414523193152</v>
      </c>
      <c r="D313" s="42">
        <f t="shared" si="29"/>
        <v>32.876712328767127</v>
      </c>
      <c r="E313" s="43">
        <f t="shared" si="33"/>
        <v>197.95897113271201</v>
      </c>
      <c r="F313" s="41">
        <f t="shared" si="30"/>
        <v>5</v>
      </c>
      <c r="G313" s="44">
        <f t="shared" si="31"/>
        <v>1.561977635238933</v>
      </c>
      <c r="H313" s="45">
        <f t="shared" si="34"/>
        <v>475.27221713256353</v>
      </c>
    </row>
    <row r="314" spans="2:8" x14ac:dyDescent="0.25">
      <c r="B314" s="41">
        <f t="shared" si="35"/>
        <v>293</v>
      </c>
      <c r="C314" s="42">
        <f t="shared" si="32"/>
        <v>0</v>
      </c>
      <c r="D314" s="42">
        <f t="shared" si="29"/>
        <v>32.876712328767127</v>
      </c>
      <c r="E314" s="43">
        <f t="shared" si="33"/>
        <v>165.08225880394488</v>
      </c>
      <c r="F314" s="41">
        <f t="shared" si="30"/>
        <v>0</v>
      </c>
      <c r="G314" s="44">
        <f t="shared" si="31"/>
        <v>1.3025668639872912</v>
      </c>
      <c r="H314" s="45">
        <f t="shared" si="34"/>
        <v>476.57478399655082</v>
      </c>
    </row>
    <row r="315" spans="2:8" x14ac:dyDescent="0.25">
      <c r="B315" s="41">
        <f t="shared" si="35"/>
        <v>294</v>
      </c>
      <c r="C315" s="42">
        <f t="shared" si="32"/>
        <v>0</v>
      </c>
      <c r="D315" s="42">
        <f t="shared" si="29"/>
        <v>32.876712328767127</v>
      </c>
      <c r="E315" s="43">
        <f t="shared" si="33"/>
        <v>132.20554647517775</v>
      </c>
      <c r="F315" s="41">
        <f t="shared" si="30"/>
        <v>0</v>
      </c>
      <c r="G315" s="44">
        <f t="shared" si="31"/>
        <v>1.0431560927356491</v>
      </c>
      <c r="H315" s="45">
        <f t="shared" si="34"/>
        <v>477.61794008928649</v>
      </c>
    </row>
    <row r="316" spans="2:8" x14ac:dyDescent="0.25">
      <c r="B316" s="41">
        <f t="shared" si="35"/>
        <v>295</v>
      </c>
      <c r="C316" s="42">
        <f t="shared" ref="C316:C343" si="36">+IF(E315&lt;D316,$C$22,0)</f>
        <v>0</v>
      </c>
      <c r="D316" s="42">
        <f t="shared" si="29"/>
        <v>32.876712328767127</v>
      </c>
      <c r="E316" s="43">
        <f t="shared" ref="E316:E343" si="37">+E315+C316-D316</f>
        <v>99.328834146410628</v>
      </c>
      <c r="F316" s="41">
        <f t="shared" ref="F316:F342" si="38">+IF(C316&gt;0,$C$10,0)</f>
        <v>0</v>
      </c>
      <c r="G316" s="44">
        <f t="shared" ref="G316:G342" si="39">+E316*($C$12/365)</f>
        <v>0.78374532148400711</v>
      </c>
      <c r="H316" s="45">
        <f t="shared" ref="H316:H343" si="40">+H315+G316+F316</f>
        <v>478.40168541077048</v>
      </c>
    </row>
    <row r="317" spans="2:8" x14ac:dyDescent="0.25">
      <c r="B317" s="41">
        <f t="shared" si="35"/>
        <v>296</v>
      </c>
      <c r="C317" s="42">
        <f t="shared" si="36"/>
        <v>0</v>
      </c>
      <c r="D317" s="42">
        <f t="shared" si="29"/>
        <v>32.876712328767127</v>
      </c>
      <c r="E317" s="43">
        <f t="shared" si="37"/>
        <v>66.452121817643501</v>
      </c>
      <c r="F317" s="41">
        <f t="shared" si="38"/>
        <v>0</v>
      </c>
      <c r="G317" s="44">
        <f t="shared" si="39"/>
        <v>0.52433455023236519</v>
      </c>
      <c r="H317" s="45">
        <f t="shared" si="40"/>
        <v>478.92601996100285</v>
      </c>
    </row>
    <row r="318" spans="2:8" x14ac:dyDescent="0.25">
      <c r="B318" s="41">
        <f t="shared" si="35"/>
        <v>297</v>
      </c>
      <c r="C318" s="42">
        <f t="shared" si="36"/>
        <v>0</v>
      </c>
      <c r="D318" s="42">
        <f t="shared" si="29"/>
        <v>32.876712328767127</v>
      </c>
      <c r="E318" s="43">
        <f t="shared" si="37"/>
        <v>33.575409488876375</v>
      </c>
      <c r="F318" s="41">
        <f t="shared" si="38"/>
        <v>0</v>
      </c>
      <c r="G318" s="44">
        <f t="shared" si="39"/>
        <v>0.26492377898072317</v>
      </c>
      <c r="H318" s="45">
        <f t="shared" si="40"/>
        <v>479.1909437399836</v>
      </c>
    </row>
    <row r="319" spans="2:8" x14ac:dyDescent="0.25">
      <c r="B319" s="41">
        <f t="shared" si="35"/>
        <v>298</v>
      </c>
      <c r="C319" s="42">
        <f t="shared" si="36"/>
        <v>0</v>
      </c>
      <c r="D319" s="42">
        <f t="shared" si="29"/>
        <v>32.876712328767127</v>
      </c>
      <c r="E319" s="43">
        <f t="shared" si="37"/>
        <v>0.69869716010924776</v>
      </c>
      <c r="F319" s="41">
        <f t="shared" si="38"/>
        <v>0</v>
      </c>
      <c r="G319" s="44">
        <f t="shared" si="39"/>
        <v>5.5130077290811872E-3</v>
      </c>
      <c r="H319" s="45">
        <f t="shared" si="40"/>
        <v>479.19645674771266</v>
      </c>
    </row>
    <row r="320" spans="2:8" x14ac:dyDescent="0.25">
      <c r="B320" s="41">
        <f t="shared" si="35"/>
        <v>299</v>
      </c>
      <c r="C320" s="42">
        <f t="shared" si="36"/>
        <v>204.12414523193152</v>
      </c>
      <c r="D320" s="42">
        <f t="shared" si="29"/>
        <v>32.876712328767127</v>
      </c>
      <c r="E320" s="43">
        <f t="shared" si="37"/>
        <v>171.94613006327364</v>
      </c>
      <c r="F320" s="41">
        <f t="shared" si="38"/>
        <v>5</v>
      </c>
      <c r="G320" s="44">
        <f t="shared" si="39"/>
        <v>1.3567256289924057</v>
      </c>
      <c r="H320" s="45">
        <f t="shared" si="40"/>
        <v>485.55318237670508</v>
      </c>
    </row>
    <row r="321" spans="2:8" x14ac:dyDescent="0.25">
      <c r="B321" s="41">
        <f t="shared" si="35"/>
        <v>300</v>
      </c>
      <c r="C321" s="42">
        <f t="shared" si="36"/>
        <v>0</v>
      </c>
      <c r="D321" s="42">
        <f t="shared" si="29"/>
        <v>32.876712328767127</v>
      </c>
      <c r="E321" s="43">
        <f t="shared" si="37"/>
        <v>139.06941773450652</v>
      </c>
      <c r="F321" s="41">
        <f t="shared" si="38"/>
        <v>0</v>
      </c>
      <c r="G321" s="44">
        <f t="shared" si="39"/>
        <v>1.0973148577407636</v>
      </c>
      <c r="H321" s="45">
        <f t="shared" si="40"/>
        <v>486.65049723444582</v>
      </c>
    </row>
    <row r="322" spans="2:8" x14ac:dyDescent="0.25">
      <c r="B322" s="41">
        <f t="shared" si="35"/>
        <v>301</v>
      </c>
      <c r="C322" s="42">
        <f t="shared" si="36"/>
        <v>0</v>
      </c>
      <c r="D322" s="42">
        <f t="shared" si="29"/>
        <v>32.876712328767127</v>
      </c>
      <c r="E322" s="43">
        <f t="shared" si="37"/>
        <v>106.19270540573939</v>
      </c>
      <c r="F322" s="41">
        <f t="shared" si="38"/>
        <v>0</v>
      </c>
      <c r="G322" s="44">
        <f t="shared" si="39"/>
        <v>0.83790408648912174</v>
      </c>
      <c r="H322" s="45">
        <f t="shared" si="40"/>
        <v>487.48840132093494</v>
      </c>
    </row>
    <row r="323" spans="2:8" x14ac:dyDescent="0.25">
      <c r="B323" s="41">
        <f t="shared" si="35"/>
        <v>302</v>
      </c>
      <c r="C323" s="42">
        <f t="shared" si="36"/>
        <v>0</v>
      </c>
      <c r="D323" s="42">
        <f t="shared" si="29"/>
        <v>32.876712328767127</v>
      </c>
      <c r="E323" s="43">
        <f t="shared" si="37"/>
        <v>73.315993076972262</v>
      </c>
      <c r="F323" s="41">
        <f t="shared" si="38"/>
        <v>0</v>
      </c>
      <c r="G323" s="44">
        <f t="shared" si="39"/>
        <v>0.57849331523747971</v>
      </c>
      <c r="H323" s="45">
        <f t="shared" si="40"/>
        <v>488.06689463617244</v>
      </c>
    </row>
    <row r="324" spans="2:8" x14ac:dyDescent="0.25">
      <c r="B324" s="41">
        <f t="shared" si="35"/>
        <v>303</v>
      </c>
      <c r="C324" s="42">
        <f t="shared" si="36"/>
        <v>0</v>
      </c>
      <c r="D324" s="42">
        <f t="shared" si="29"/>
        <v>32.876712328767127</v>
      </c>
      <c r="E324" s="43">
        <f t="shared" si="37"/>
        <v>40.439280748205135</v>
      </c>
      <c r="F324" s="41">
        <f t="shared" si="38"/>
        <v>0</v>
      </c>
      <c r="G324" s="44">
        <f t="shared" si="39"/>
        <v>0.3190825439858378</v>
      </c>
      <c r="H324" s="45">
        <f t="shared" si="40"/>
        <v>488.38597718015825</v>
      </c>
    </row>
    <row r="325" spans="2:8" x14ac:dyDescent="0.25">
      <c r="B325" s="41">
        <f t="shared" si="35"/>
        <v>304</v>
      </c>
      <c r="C325" s="42">
        <f t="shared" si="36"/>
        <v>0</v>
      </c>
      <c r="D325" s="42">
        <f t="shared" si="29"/>
        <v>32.876712328767127</v>
      </c>
      <c r="E325" s="43">
        <f t="shared" si="37"/>
        <v>7.5625684194380085</v>
      </c>
      <c r="F325" s="41">
        <f t="shared" si="38"/>
        <v>0</v>
      </c>
      <c r="G325" s="44">
        <f t="shared" si="39"/>
        <v>5.9671772734195792E-2</v>
      </c>
      <c r="H325" s="45">
        <f t="shared" si="40"/>
        <v>488.44564895289244</v>
      </c>
    </row>
    <row r="326" spans="2:8" x14ac:dyDescent="0.25">
      <c r="B326" s="41">
        <f t="shared" si="35"/>
        <v>305</v>
      </c>
      <c r="C326" s="42">
        <f t="shared" si="36"/>
        <v>204.12414523193152</v>
      </c>
      <c r="D326" s="42">
        <f t="shared" si="29"/>
        <v>32.876712328767127</v>
      </c>
      <c r="E326" s="43">
        <f t="shared" si="37"/>
        <v>178.8100013226024</v>
      </c>
      <c r="F326" s="41">
        <f t="shared" si="38"/>
        <v>5</v>
      </c>
      <c r="G326" s="44">
        <f t="shared" si="39"/>
        <v>1.4108843939975202</v>
      </c>
      <c r="H326" s="45">
        <f t="shared" si="40"/>
        <v>494.85653334688993</v>
      </c>
    </row>
    <row r="327" spans="2:8" x14ac:dyDescent="0.25">
      <c r="B327" s="41">
        <f t="shared" si="35"/>
        <v>306</v>
      </c>
      <c r="C327" s="42">
        <f t="shared" si="36"/>
        <v>0</v>
      </c>
      <c r="D327" s="42">
        <f t="shared" si="29"/>
        <v>32.876712328767127</v>
      </c>
      <c r="E327" s="43">
        <f t="shared" si="37"/>
        <v>145.93328899383528</v>
      </c>
      <c r="F327" s="41">
        <f t="shared" si="38"/>
        <v>0</v>
      </c>
      <c r="G327" s="44">
        <f t="shared" si="39"/>
        <v>1.1514736227458784</v>
      </c>
      <c r="H327" s="45">
        <f t="shared" si="40"/>
        <v>496.0080069696358</v>
      </c>
    </row>
    <row r="328" spans="2:8" x14ac:dyDescent="0.25">
      <c r="B328" s="41">
        <f t="shared" si="35"/>
        <v>307</v>
      </c>
      <c r="C328" s="42">
        <f t="shared" si="36"/>
        <v>0</v>
      </c>
      <c r="D328" s="42">
        <f t="shared" si="29"/>
        <v>32.876712328767127</v>
      </c>
      <c r="E328" s="43">
        <f t="shared" si="37"/>
        <v>113.05657666506815</v>
      </c>
      <c r="F328" s="41">
        <f t="shared" si="38"/>
        <v>0</v>
      </c>
      <c r="G328" s="44">
        <f t="shared" si="39"/>
        <v>0.89206285149423636</v>
      </c>
      <c r="H328" s="45">
        <f t="shared" si="40"/>
        <v>496.90006982113005</v>
      </c>
    </row>
    <row r="329" spans="2:8" x14ac:dyDescent="0.25">
      <c r="B329" s="41">
        <f t="shared" si="35"/>
        <v>308</v>
      </c>
      <c r="C329" s="42">
        <f t="shared" si="36"/>
        <v>0</v>
      </c>
      <c r="D329" s="42">
        <f t="shared" si="29"/>
        <v>32.876712328767127</v>
      </c>
      <c r="E329" s="43">
        <f t="shared" si="37"/>
        <v>80.179864336301023</v>
      </c>
      <c r="F329" s="41">
        <f t="shared" si="38"/>
        <v>0</v>
      </c>
      <c r="G329" s="44">
        <f t="shared" si="39"/>
        <v>0.63265208024259434</v>
      </c>
      <c r="H329" s="45">
        <f t="shared" si="40"/>
        <v>497.53272190137267</v>
      </c>
    </row>
    <row r="330" spans="2:8" x14ac:dyDescent="0.25">
      <c r="B330" s="41">
        <f t="shared" si="35"/>
        <v>309</v>
      </c>
      <c r="C330" s="42">
        <f t="shared" si="36"/>
        <v>0</v>
      </c>
      <c r="D330" s="42">
        <f t="shared" si="29"/>
        <v>32.876712328767127</v>
      </c>
      <c r="E330" s="43">
        <f t="shared" si="37"/>
        <v>47.303152007533896</v>
      </c>
      <c r="F330" s="41">
        <f t="shared" si="38"/>
        <v>0</v>
      </c>
      <c r="G330" s="44">
        <f t="shared" si="39"/>
        <v>0.37324130899095237</v>
      </c>
      <c r="H330" s="45">
        <f t="shared" si="40"/>
        <v>497.90596321036361</v>
      </c>
    </row>
    <row r="331" spans="2:8" x14ac:dyDescent="0.25">
      <c r="B331" s="41">
        <f t="shared" si="35"/>
        <v>310</v>
      </c>
      <c r="C331" s="42">
        <f t="shared" si="36"/>
        <v>0</v>
      </c>
      <c r="D331" s="42">
        <f t="shared" si="29"/>
        <v>32.876712328767127</v>
      </c>
      <c r="E331" s="43">
        <f t="shared" si="37"/>
        <v>14.426439678766769</v>
      </c>
      <c r="F331" s="41">
        <f t="shared" si="38"/>
        <v>0</v>
      </c>
      <c r="G331" s="44">
        <f t="shared" si="39"/>
        <v>0.1138305377393104</v>
      </c>
      <c r="H331" s="45">
        <f t="shared" si="40"/>
        <v>498.01979374810293</v>
      </c>
    </row>
    <row r="332" spans="2:8" x14ac:dyDescent="0.25">
      <c r="B332" s="41">
        <f t="shared" si="35"/>
        <v>311</v>
      </c>
      <c r="C332" s="42">
        <f t="shared" si="36"/>
        <v>204.12414523193152</v>
      </c>
      <c r="D332" s="42">
        <f t="shared" si="29"/>
        <v>32.876712328767127</v>
      </c>
      <c r="E332" s="43">
        <f t="shared" si="37"/>
        <v>185.67387258193116</v>
      </c>
      <c r="F332" s="41">
        <f t="shared" si="38"/>
        <v>5</v>
      </c>
      <c r="G332" s="44">
        <f t="shared" si="39"/>
        <v>1.4650431590026349</v>
      </c>
      <c r="H332" s="45">
        <f t="shared" si="40"/>
        <v>504.48483690710555</v>
      </c>
    </row>
    <row r="333" spans="2:8" x14ac:dyDescent="0.25">
      <c r="B333" s="41">
        <f t="shared" si="35"/>
        <v>312</v>
      </c>
      <c r="C333" s="42">
        <f t="shared" si="36"/>
        <v>0</v>
      </c>
      <c r="D333" s="42">
        <f t="shared" si="29"/>
        <v>32.876712328767127</v>
      </c>
      <c r="E333" s="43">
        <f t="shared" si="37"/>
        <v>152.79716025316404</v>
      </c>
      <c r="F333" s="41">
        <f t="shared" si="38"/>
        <v>0</v>
      </c>
      <c r="G333" s="44">
        <f t="shared" si="39"/>
        <v>1.2056323877509929</v>
      </c>
      <c r="H333" s="45">
        <f t="shared" si="40"/>
        <v>505.69046929485654</v>
      </c>
    </row>
    <row r="334" spans="2:8" x14ac:dyDescent="0.25">
      <c r="B334" s="41">
        <f t="shared" si="35"/>
        <v>313</v>
      </c>
      <c r="C334" s="42">
        <f t="shared" si="36"/>
        <v>0</v>
      </c>
      <c r="D334" s="42">
        <f t="shared" si="29"/>
        <v>32.876712328767127</v>
      </c>
      <c r="E334" s="43">
        <f t="shared" si="37"/>
        <v>119.92044792439691</v>
      </c>
      <c r="F334" s="41">
        <f t="shared" si="38"/>
        <v>0</v>
      </c>
      <c r="G334" s="44">
        <f t="shared" si="39"/>
        <v>0.94622161649935099</v>
      </c>
      <c r="H334" s="45">
        <f t="shared" si="40"/>
        <v>506.63669091135591</v>
      </c>
    </row>
    <row r="335" spans="2:8" x14ac:dyDescent="0.25">
      <c r="B335" s="41">
        <f t="shared" si="35"/>
        <v>314</v>
      </c>
      <c r="C335" s="42">
        <f t="shared" si="36"/>
        <v>0</v>
      </c>
      <c r="D335" s="42">
        <f t="shared" si="29"/>
        <v>32.876712328767127</v>
      </c>
      <c r="E335" s="43">
        <f t="shared" si="37"/>
        <v>87.043735595629784</v>
      </c>
      <c r="F335" s="41">
        <f t="shared" si="38"/>
        <v>0</v>
      </c>
      <c r="G335" s="44">
        <f t="shared" si="39"/>
        <v>0.68681084524770897</v>
      </c>
      <c r="H335" s="45">
        <f t="shared" si="40"/>
        <v>507.3235017566036</v>
      </c>
    </row>
    <row r="336" spans="2:8" x14ac:dyDescent="0.25">
      <c r="B336" s="41">
        <f t="shared" si="35"/>
        <v>315</v>
      </c>
      <c r="C336" s="42">
        <f t="shared" si="36"/>
        <v>0</v>
      </c>
      <c r="D336" s="42">
        <f t="shared" si="29"/>
        <v>32.876712328767127</v>
      </c>
      <c r="E336" s="43">
        <f t="shared" si="37"/>
        <v>54.167023266862657</v>
      </c>
      <c r="F336" s="41">
        <f t="shared" si="38"/>
        <v>0</v>
      </c>
      <c r="G336" s="44">
        <f t="shared" si="39"/>
        <v>0.427400073996067</v>
      </c>
      <c r="H336" s="45">
        <f t="shared" si="40"/>
        <v>507.75090183059967</v>
      </c>
    </row>
    <row r="337" spans="2:8" x14ac:dyDescent="0.25">
      <c r="B337" s="41">
        <f t="shared" si="35"/>
        <v>316</v>
      </c>
      <c r="C337" s="42">
        <f t="shared" si="36"/>
        <v>0</v>
      </c>
      <c r="D337" s="42">
        <f t="shared" si="29"/>
        <v>32.876712328767127</v>
      </c>
      <c r="E337" s="43">
        <f t="shared" si="37"/>
        <v>21.29031093809553</v>
      </c>
      <c r="F337" s="41">
        <f t="shared" si="38"/>
        <v>0</v>
      </c>
      <c r="G337" s="44">
        <f t="shared" si="39"/>
        <v>0.167989302744425</v>
      </c>
      <c r="H337" s="45">
        <f t="shared" si="40"/>
        <v>507.91889113334412</v>
      </c>
    </row>
    <row r="338" spans="2:8" x14ac:dyDescent="0.25">
      <c r="B338" s="41">
        <f t="shared" si="35"/>
        <v>317</v>
      </c>
      <c r="C338" s="42">
        <f t="shared" si="36"/>
        <v>204.12414523193152</v>
      </c>
      <c r="D338" s="42">
        <f t="shared" si="29"/>
        <v>32.876712328767127</v>
      </c>
      <c r="E338" s="43">
        <f t="shared" si="37"/>
        <v>192.53774384125992</v>
      </c>
      <c r="F338" s="41">
        <f t="shared" si="38"/>
        <v>5</v>
      </c>
      <c r="G338" s="44">
        <f t="shared" si="39"/>
        <v>1.5192019240077494</v>
      </c>
      <c r="H338" s="45">
        <f t="shared" si="40"/>
        <v>514.43809305735181</v>
      </c>
    </row>
    <row r="339" spans="2:8" x14ac:dyDescent="0.25">
      <c r="B339" s="41">
        <f t="shared" si="35"/>
        <v>318</v>
      </c>
      <c r="C339" s="42">
        <f t="shared" si="36"/>
        <v>0</v>
      </c>
      <c r="D339" s="42">
        <f t="shared" si="29"/>
        <v>32.876712328767127</v>
      </c>
      <c r="E339" s="43">
        <f t="shared" si="37"/>
        <v>159.6610315124928</v>
      </c>
      <c r="F339" s="41">
        <f t="shared" si="38"/>
        <v>0</v>
      </c>
      <c r="G339" s="44">
        <f t="shared" si="39"/>
        <v>1.2597911527561074</v>
      </c>
      <c r="H339" s="45">
        <f t="shared" si="40"/>
        <v>515.69788421010787</v>
      </c>
    </row>
    <row r="340" spans="2:8" x14ac:dyDescent="0.25">
      <c r="B340" s="41">
        <f t="shared" si="35"/>
        <v>319</v>
      </c>
      <c r="C340" s="42">
        <f t="shared" si="36"/>
        <v>0</v>
      </c>
      <c r="D340" s="42">
        <f t="shared" si="29"/>
        <v>32.876712328767127</v>
      </c>
      <c r="E340" s="43">
        <f t="shared" si="37"/>
        <v>126.78431918372567</v>
      </c>
      <c r="F340" s="41">
        <f t="shared" si="38"/>
        <v>0</v>
      </c>
      <c r="G340" s="44">
        <f t="shared" si="39"/>
        <v>1.0003803815044656</v>
      </c>
      <c r="H340" s="45">
        <f t="shared" si="40"/>
        <v>516.69826459161231</v>
      </c>
    </row>
    <row r="341" spans="2:8" x14ac:dyDescent="0.25">
      <c r="B341" s="41">
        <f t="shared" si="35"/>
        <v>320</v>
      </c>
      <c r="C341" s="42">
        <f t="shared" si="36"/>
        <v>0</v>
      </c>
      <c r="D341" s="42">
        <f t="shared" si="29"/>
        <v>32.876712328767127</v>
      </c>
      <c r="E341" s="43">
        <f t="shared" si="37"/>
        <v>93.907606854958544</v>
      </c>
      <c r="F341" s="41">
        <f t="shared" si="38"/>
        <v>0</v>
      </c>
      <c r="G341" s="44">
        <f t="shared" si="39"/>
        <v>0.7409696102528236</v>
      </c>
      <c r="H341" s="45">
        <f t="shared" si="40"/>
        <v>517.43923420186513</v>
      </c>
    </row>
    <row r="342" spans="2:8" x14ac:dyDescent="0.25">
      <c r="B342" s="41">
        <f t="shared" si="35"/>
        <v>321</v>
      </c>
      <c r="C342" s="42">
        <f t="shared" si="36"/>
        <v>0</v>
      </c>
      <c r="D342" s="42">
        <f t="shared" si="29"/>
        <v>32.876712328767127</v>
      </c>
      <c r="E342" s="43">
        <f t="shared" si="37"/>
        <v>61.030894526191418</v>
      </c>
      <c r="F342" s="41">
        <f t="shared" si="38"/>
        <v>0</v>
      </c>
      <c r="G342" s="44">
        <f t="shared" si="39"/>
        <v>0.48155883900118157</v>
      </c>
      <c r="H342" s="45">
        <f t="shared" si="40"/>
        <v>517.92079304086633</v>
      </c>
    </row>
    <row r="343" spans="2:8" x14ac:dyDescent="0.25">
      <c r="B343" s="41">
        <f t="shared" si="35"/>
        <v>322</v>
      </c>
      <c r="C343" s="42">
        <f t="shared" si="36"/>
        <v>0</v>
      </c>
      <c r="D343" s="42">
        <f t="shared" ref="D343:D386" si="41">+$C$11</f>
        <v>32.876712328767127</v>
      </c>
      <c r="E343" s="43">
        <f t="shared" si="37"/>
        <v>28.154182197424291</v>
      </c>
      <c r="F343" s="41">
        <f t="shared" ref="F343:F381" si="42">+IF(C343&gt;0,$C$10,0)</f>
        <v>0</v>
      </c>
      <c r="G343" s="44">
        <f t="shared" ref="G343:G381" si="43">+E343*($C$12/365)</f>
        <v>0.2221480677495396</v>
      </c>
      <c r="H343" s="45">
        <f t="shared" si="40"/>
        <v>518.1429411086159</v>
      </c>
    </row>
    <row r="344" spans="2:8" x14ac:dyDescent="0.25">
      <c r="B344" s="41">
        <f t="shared" si="35"/>
        <v>323</v>
      </c>
      <c r="C344" s="42">
        <f t="shared" ref="C344:C381" si="44">+IF(E343&lt;D344,$C$22,0)</f>
        <v>204.12414523193152</v>
      </c>
      <c r="D344" s="42">
        <f t="shared" si="41"/>
        <v>32.876712328767127</v>
      </c>
      <c r="E344" s="43">
        <f t="shared" ref="E344:E381" si="45">+E343+C344-D344</f>
        <v>199.40161510058869</v>
      </c>
      <c r="F344" s="41">
        <f t="shared" si="42"/>
        <v>5</v>
      </c>
      <c r="G344" s="44">
        <f t="shared" si="43"/>
        <v>1.5733606890128642</v>
      </c>
      <c r="H344" s="45">
        <f t="shared" ref="H344:H381" si="46">+H343+G344+F344</f>
        <v>524.71630179762872</v>
      </c>
    </row>
    <row r="345" spans="2:8" x14ac:dyDescent="0.25">
      <c r="B345" s="41">
        <f t="shared" si="35"/>
        <v>324</v>
      </c>
      <c r="C345" s="42">
        <f t="shared" si="44"/>
        <v>0</v>
      </c>
      <c r="D345" s="42">
        <f t="shared" si="41"/>
        <v>32.876712328767127</v>
      </c>
      <c r="E345" s="43">
        <f t="shared" si="45"/>
        <v>166.52490277182156</v>
      </c>
      <c r="F345" s="41">
        <f t="shared" si="42"/>
        <v>0</v>
      </c>
      <c r="G345" s="44">
        <f t="shared" si="43"/>
        <v>1.3139499177612222</v>
      </c>
      <c r="H345" s="45">
        <f t="shared" si="46"/>
        <v>526.03025171538991</v>
      </c>
    </row>
    <row r="346" spans="2:8" x14ac:dyDescent="0.25">
      <c r="B346" s="41">
        <f t="shared" si="35"/>
        <v>325</v>
      </c>
      <c r="C346" s="42">
        <f t="shared" si="44"/>
        <v>0</v>
      </c>
      <c r="D346" s="42">
        <f t="shared" si="41"/>
        <v>32.876712328767127</v>
      </c>
      <c r="E346" s="43">
        <f t="shared" si="45"/>
        <v>133.64819044305443</v>
      </c>
      <c r="F346" s="41">
        <f t="shared" si="42"/>
        <v>0</v>
      </c>
      <c r="G346" s="44">
        <f t="shared" si="43"/>
        <v>1.0545391465095801</v>
      </c>
      <c r="H346" s="45">
        <f t="shared" si="46"/>
        <v>527.08479086189948</v>
      </c>
    </row>
    <row r="347" spans="2:8" x14ac:dyDescent="0.25">
      <c r="B347" s="41">
        <f t="shared" si="35"/>
        <v>326</v>
      </c>
      <c r="C347" s="42">
        <f t="shared" si="44"/>
        <v>0</v>
      </c>
      <c r="D347" s="42">
        <f t="shared" si="41"/>
        <v>32.876712328767127</v>
      </c>
      <c r="E347" s="43">
        <f t="shared" si="45"/>
        <v>100.77147811428731</v>
      </c>
      <c r="F347" s="41">
        <f t="shared" si="42"/>
        <v>0</v>
      </c>
      <c r="G347" s="44">
        <f t="shared" si="43"/>
        <v>0.79512837525793811</v>
      </c>
      <c r="H347" s="45">
        <f t="shared" si="46"/>
        <v>527.87991923715742</v>
      </c>
    </row>
    <row r="348" spans="2:8" x14ac:dyDescent="0.25">
      <c r="B348" s="41">
        <f t="shared" si="35"/>
        <v>327</v>
      </c>
      <c r="C348" s="42">
        <f t="shared" si="44"/>
        <v>0</v>
      </c>
      <c r="D348" s="42">
        <f t="shared" si="41"/>
        <v>32.876712328767127</v>
      </c>
      <c r="E348" s="43">
        <f t="shared" si="45"/>
        <v>67.894765785520178</v>
      </c>
      <c r="F348" s="41">
        <f t="shared" si="42"/>
        <v>0</v>
      </c>
      <c r="G348" s="44">
        <f t="shared" si="43"/>
        <v>0.5357176040062962</v>
      </c>
      <c r="H348" s="45">
        <f t="shared" si="46"/>
        <v>528.41563684116375</v>
      </c>
    </row>
    <row r="349" spans="2:8" x14ac:dyDescent="0.25">
      <c r="B349" s="41">
        <f t="shared" si="35"/>
        <v>328</v>
      </c>
      <c r="C349" s="42">
        <f t="shared" si="44"/>
        <v>0</v>
      </c>
      <c r="D349" s="42">
        <f t="shared" si="41"/>
        <v>32.876712328767127</v>
      </c>
      <c r="E349" s="43">
        <f t="shared" si="45"/>
        <v>35.018053456753051</v>
      </c>
      <c r="F349" s="41">
        <f t="shared" si="42"/>
        <v>0</v>
      </c>
      <c r="G349" s="44">
        <f t="shared" si="43"/>
        <v>0.27630683275465423</v>
      </c>
      <c r="H349" s="45">
        <f t="shared" si="46"/>
        <v>528.69194367391844</v>
      </c>
    </row>
    <row r="350" spans="2:8" x14ac:dyDescent="0.25">
      <c r="B350" s="41">
        <f t="shared" si="35"/>
        <v>329</v>
      </c>
      <c r="C350" s="42">
        <f t="shared" si="44"/>
        <v>0</v>
      </c>
      <c r="D350" s="42">
        <f t="shared" si="41"/>
        <v>32.876712328767127</v>
      </c>
      <c r="E350" s="43">
        <f t="shared" si="45"/>
        <v>2.1413411279859247</v>
      </c>
      <c r="F350" s="41">
        <f t="shared" si="42"/>
        <v>0</v>
      </c>
      <c r="G350" s="44">
        <f t="shared" si="43"/>
        <v>1.6896061503012226E-2</v>
      </c>
      <c r="H350" s="45">
        <f t="shared" si="46"/>
        <v>528.70883973542141</v>
      </c>
    </row>
    <row r="351" spans="2:8" x14ac:dyDescent="0.25">
      <c r="B351" s="41">
        <f t="shared" si="35"/>
        <v>330</v>
      </c>
      <c r="C351" s="42">
        <f t="shared" si="44"/>
        <v>204.12414523193152</v>
      </c>
      <c r="D351" s="42">
        <f t="shared" si="41"/>
        <v>32.876712328767127</v>
      </c>
      <c r="E351" s="43">
        <f t="shared" si="45"/>
        <v>173.38877403115032</v>
      </c>
      <c r="F351" s="41">
        <f t="shared" si="42"/>
        <v>5</v>
      </c>
      <c r="G351" s="44">
        <f t="shared" si="43"/>
        <v>1.3681086827663367</v>
      </c>
      <c r="H351" s="45">
        <f t="shared" si="46"/>
        <v>535.07694841818773</v>
      </c>
    </row>
    <row r="352" spans="2:8" x14ac:dyDescent="0.25">
      <c r="B352" s="41">
        <f t="shared" si="35"/>
        <v>331</v>
      </c>
      <c r="C352" s="42">
        <f t="shared" si="44"/>
        <v>0</v>
      </c>
      <c r="D352" s="42">
        <f t="shared" si="41"/>
        <v>32.876712328767127</v>
      </c>
      <c r="E352" s="43">
        <f t="shared" si="45"/>
        <v>140.51206170238319</v>
      </c>
      <c r="F352" s="41">
        <f t="shared" si="42"/>
        <v>0</v>
      </c>
      <c r="G352" s="44">
        <f t="shared" si="43"/>
        <v>1.1086979115146947</v>
      </c>
      <c r="H352" s="45">
        <f t="shared" si="46"/>
        <v>536.18564632970242</v>
      </c>
    </row>
    <row r="353" spans="2:8" x14ac:dyDescent="0.25">
      <c r="B353" s="41">
        <f t="shared" si="35"/>
        <v>332</v>
      </c>
      <c r="C353" s="42">
        <f t="shared" si="44"/>
        <v>0</v>
      </c>
      <c r="D353" s="42">
        <f t="shared" si="41"/>
        <v>32.876712328767127</v>
      </c>
      <c r="E353" s="43">
        <f t="shared" si="45"/>
        <v>107.63534937361607</v>
      </c>
      <c r="F353" s="41">
        <f t="shared" si="42"/>
        <v>0</v>
      </c>
      <c r="G353" s="44">
        <f t="shared" si="43"/>
        <v>0.84928714026305274</v>
      </c>
      <c r="H353" s="45">
        <f t="shared" si="46"/>
        <v>537.03493346996549</v>
      </c>
    </row>
    <row r="354" spans="2:8" x14ac:dyDescent="0.25">
      <c r="B354" s="41">
        <f t="shared" si="35"/>
        <v>333</v>
      </c>
      <c r="C354" s="42">
        <f t="shared" si="44"/>
        <v>0</v>
      </c>
      <c r="D354" s="42">
        <f t="shared" si="41"/>
        <v>32.876712328767127</v>
      </c>
      <c r="E354" s="43">
        <f t="shared" si="45"/>
        <v>74.758637044848939</v>
      </c>
      <c r="F354" s="41">
        <f t="shared" si="42"/>
        <v>0</v>
      </c>
      <c r="G354" s="44">
        <f t="shared" si="43"/>
        <v>0.58987636901141083</v>
      </c>
      <c r="H354" s="45">
        <f t="shared" si="46"/>
        <v>537.62480983897694</v>
      </c>
    </row>
    <row r="355" spans="2:8" x14ac:dyDescent="0.25">
      <c r="B355" s="41">
        <f t="shared" si="35"/>
        <v>334</v>
      </c>
      <c r="C355" s="42">
        <f t="shared" si="44"/>
        <v>0</v>
      </c>
      <c r="D355" s="42">
        <f t="shared" si="41"/>
        <v>32.876712328767127</v>
      </c>
      <c r="E355" s="43">
        <f t="shared" si="45"/>
        <v>41.881924716081812</v>
      </c>
      <c r="F355" s="41">
        <f t="shared" si="42"/>
        <v>0</v>
      </c>
      <c r="G355" s="44">
        <f t="shared" si="43"/>
        <v>0.3304655977597688</v>
      </c>
      <c r="H355" s="45">
        <f t="shared" si="46"/>
        <v>537.95527543673666</v>
      </c>
    </row>
    <row r="356" spans="2:8" x14ac:dyDescent="0.25">
      <c r="B356" s="41">
        <f t="shared" si="35"/>
        <v>335</v>
      </c>
      <c r="C356" s="42">
        <f t="shared" si="44"/>
        <v>0</v>
      </c>
      <c r="D356" s="42">
        <f t="shared" si="41"/>
        <v>32.876712328767127</v>
      </c>
      <c r="E356" s="43">
        <f t="shared" si="45"/>
        <v>9.0052123873146854</v>
      </c>
      <c r="F356" s="41">
        <f t="shared" si="42"/>
        <v>0</v>
      </c>
      <c r="G356" s="44">
        <f t="shared" si="43"/>
        <v>7.1054826508126834E-2</v>
      </c>
      <c r="H356" s="45">
        <f t="shared" si="46"/>
        <v>538.02633026324474</v>
      </c>
    </row>
    <row r="357" spans="2:8" x14ac:dyDescent="0.25">
      <c r="B357" s="41">
        <f t="shared" si="35"/>
        <v>336</v>
      </c>
      <c r="C357" s="42">
        <f t="shared" si="44"/>
        <v>204.12414523193152</v>
      </c>
      <c r="D357" s="42">
        <f t="shared" si="41"/>
        <v>32.876712328767127</v>
      </c>
      <c r="E357" s="43">
        <f t="shared" si="45"/>
        <v>180.25264529047908</v>
      </c>
      <c r="F357" s="41">
        <f t="shared" si="42"/>
        <v>5</v>
      </c>
      <c r="G357" s="44">
        <f t="shared" si="43"/>
        <v>1.4222674477714514</v>
      </c>
      <c r="H357" s="45">
        <f t="shared" si="46"/>
        <v>544.44859771101619</v>
      </c>
    </row>
    <row r="358" spans="2:8" x14ac:dyDescent="0.25">
      <c r="B358" s="41">
        <f t="shared" si="35"/>
        <v>337</v>
      </c>
      <c r="C358" s="42">
        <f t="shared" si="44"/>
        <v>0</v>
      </c>
      <c r="D358" s="42">
        <f t="shared" si="41"/>
        <v>32.876712328767127</v>
      </c>
      <c r="E358" s="43">
        <f t="shared" si="45"/>
        <v>147.37593296171195</v>
      </c>
      <c r="F358" s="41">
        <f t="shared" si="42"/>
        <v>0</v>
      </c>
      <c r="G358" s="44">
        <f t="shared" si="43"/>
        <v>1.1628566765198094</v>
      </c>
      <c r="H358" s="45">
        <f t="shared" si="46"/>
        <v>545.61145438753601</v>
      </c>
    </row>
    <row r="359" spans="2:8" x14ac:dyDescent="0.25">
      <c r="B359" s="41">
        <f t="shared" si="35"/>
        <v>338</v>
      </c>
      <c r="C359" s="42">
        <f t="shared" si="44"/>
        <v>0</v>
      </c>
      <c r="D359" s="42">
        <f t="shared" si="41"/>
        <v>32.876712328767127</v>
      </c>
      <c r="E359" s="43">
        <f t="shared" si="45"/>
        <v>114.49922063294483</v>
      </c>
      <c r="F359" s="41">
        <f t="shared" si="42"/>
        <v>0</v>
      </c>
      <c r="G359" s="44">
        <f t="shared" si="43"/>
        <v>0.90344590526816737</v>
      </c>
      <c r="H359" s="45">
        <f t="shared" si="46"/>
        <v>546.51490029280421</v>
      </c>
    </row>
    <row r="360" spans="2:8" x14ac:dyDescent="0.25">
      <c r="B360" s="41">
        <f t="shared" si="35"/>
        <v>339</v>
      </c>
      <c r="C360" s="42">
        <f t="shared" si="44"/>
        <v>0</v>
      </c>
      <c r="D360" s="42">
        <f t="shared" si="41"/>
        <v>32.876712328767127</v>
      </c>
      <c r="E360" s="43">
        <f t="shared" si="45"/>
        <v>81.6225083041777</v>
      </c>
      <c r="F360" s="41">
        <f t="shared" si="42"/>
        <v>0</v>
      </c>
      <c r="G360" s="44">
        <f t="shared" si="43"/>
        <v>0.64403513401652535</v>
      </c>
      <c r="H360" s="45">
        <f t="shared" si="46"/>
        <v>547.15893542682079</v>
      </c>
    </row>
    <row r="361" spans="2:8" x14ac:dyDescent="0.25">
      <c r="B361" s="41">
        <f>+B360+1</f>
        <v>340</v>
      </c>
      <c r="C361" s="42">
        <f t="shared" si="44"/>
        <v>0</v>
      </c>
      <c r="D361" s="42">
        <f t="shared" si="41"/>
        <v>32.876712328767127</v>
      </c>
      <c r="E361" s="43">
        <f t="shared" si="45"/>
        <v>48.745795975410573</v>
      </c>
      <c r="F361" s="41">
        <f t="shared" si="42"/>
        <v>0</v>
      </c>
      <c r="G361" s="44">
        <f t="shared" si="43"/>
        <v>0.38462436276488343</v>
      </c>
      <c r="H361" s="45">
        <f t="shared" si="46"/>
        <v>547.54355978958563</v>
      </c>
    </row>
    <row r="362" spans="2:8" x14ac:dyDescent="0.25">
      <c r="B362" s="41">
        <f t="shared" ref="B362:B386" si="47">+B361+1</f>
        <v>341</v>
      </c>
      <c r="C362" s="42">
        <f t="shared" si="44"/>
        <v>0</v>
      </c>
      <c r="D362" s="42">
        <f t="shared" si="41"/>
        <v>32.876712328767127</v>
      </c>
      <c r="E362" s="43">
        <f t="shared" si="45"/>
        <v>15.869083646643446</v>
      </c>
      <c r="F362" s="41">
        <f t="shared" si="42"/>
        <v>0</v>
      </c>
      <c r="G362" s="44">
        <f t="shared" si="43"/>
        <v>0.12521359151324143</v>
      </c>
      <c r="H362" s="45">
        <f t="shared" si="46"/>
        <v>547.66877338109884</v>
      </c>
    </row>
    <row r="363" spans="2:8" x14ac:dyDescent="0.25">
      <c r="B363" s="41">
        <f t="shared" si="47"/>
        <v>342</v>
      </c>
      <c r="C363" s="42">
        <f t="shared" si="44"/>
        <v>204.12414523193152</v>
      </c>
      <c r="D363" s="42">
        <f t="shared" si="41"/>
        <v>32.876712328767127</v>
      </c>
      <c r="E363" s="43">
        <f t="shared" si="45"/>
        <v>187.11651654980784</v>
      </c>
      <c r="F363" s="41">
        <f t="shared" si="42"/>
        <v>5</v>
      </c>
      <c r="G363" s="44">
        <f t="shared" si="43"/>
        <v>1.4764262127765659</v>
      </c>
      <c r="H363" s="45">
        <f t="shared" si="46"/>
        <v>554.14519959387542</v>
      </c>
    </row>
    <row r="364" spans="2:8" x14ac:dyDescent="0.25">
      <c r="B364" s="41">
        <f t="shared" si="47"/>
        <v>343</v>
      </c>
      <c r="C364" s="42">
        <f t="shared" si="44"/>
        <v>0</v>
      </c>
      <c r="D364" s="42">
        <f t="shared" si="41"/>
        <v>32.876712328767127</v>
      </c>
      <c r="E364" s="43">
        <f t="shared" si="45"/>
        <v>154.23980422104071</v>
      </c>
      <c r="F364" s="41">
        <f t="shared" si="42"/>
        <v>0</v>
      </c>
      <c r="G364" s="44">
        <f t="shared" si="43"/>
        <v>1.2170154415249239</v>
      </c>
      <c r="H364" s="45">
        <f t="shared" si="46"/>
        <v>555.36221503540037</v>
      </c>
    </row>
    <row r="365" spans="2:8" x14ac:dyDescent="0.25">
      <c r="B365" s="41">
        <f t="shared" si="47"/>
        <v>344</v>
      </c>
      <c r="C365" s="42">
        <f t="shared" si="44"/>
        <v>0</v>
      </c>
      <c r="D365" s="42">
        <f t="shared" si="41"/>
        <v>32.876712328767127</v>
      </c>
      <c r="E365" s="43">
        <f t="shared" si="45"/>
        <v>121.36309189227359</v>
      </c>
      <c r="F365" s="41">
        <f t="shared" si="42"/>
        <v>0</v>
      </c>
      <c r="G365" s="44">
        <f t="shared" si="43"/>
        <v>0.957604670273282</v>
      </c>
      <c r="H365" s="45">
        <f t="shared" si="46"/>
        <v>556.31981970567369</v>
      </c>
    </row>
    <row r="366" spans="2:8" x14ac:dyDescent="0.25">
      <c r="B366" s="41">
        <f t="shared" si="47"/>
        <v>345</v>
      </c>
      <c r="C366" s="42">
        <f t="shared" si="44"/>
        <v>0</v>
      </c>
      <c r="D366" s="42">
        <f t="shared" si="41"/>
        <v>32.876712328767127</v>
      </c>
      <c r="E366" s="43">
        <f t="shared" si="45"/>
        <v>88.48637956350646</v>
      </c>
      <c r="F366" s="41">
        <f t="shared" si="42"/>
        <v>0</v>
      </c>
      <c r="G366" s="44">
        <f t="shared" si="43"/>
        <v>0.69819389902163997</v>
      </c>
      <c r="H366" s="45">
        <f t="shared" si="46"/>
        <v>557.01801360469528</v>
      </c>
    </row>
    <row r="367" spans="2:8" x14ac:dyDescent="0.25">
      <c r="B367" s="41">
        <f t="shared" si="47"/>
        <v>346</v>
      </c>
      <c r="C367" s="42">
        <f t="shared" si="44"/>
        <v>0</v>
      </c>
      <c r="D367" s="42">
        <f t="shared" si="41"/>
        <v>32.876712328767127</v>
      </c>
      <c r="E367" s="43">
        <f t="shared" si="45"/>
        <v>55.609667234739334</v>
      </c>
      <c r="F367" s="41">
        <f t="shared" si="42"/>
        <v>0</v>
      </c>
      <c r="G367" s="44">
        <f t="shared" si="43"/>
        <v>0.438783127769998</v>
      </c>
      <c r="H367" s="45">
        <f t="shared" si="46"/>
        <v>557.45679673246525</v>
      </c>
    </row>
    <row r="368" spans="2:8" x14ac:dyDescent="0.25">
      <c r="B368" s="41">
        <f t="shared" si="47"/>
        <v>347</v>
      </c>
      <c r="C368" s="42">
        <f t="shared" si="44"/>
        <v>0</v>
      </c>
      <c r="D368" s="42">
        <f t="shared" si="41"/>
        <v>32.876712328767127</v>
      </c>
      <c r="E368" s="43">
        <f t="shared" si="45"/>
        <v>22.732954905972207</v>
      </c>
      <c r="F368" s="41">
        <f t="shared" si="42"/>
        <v>0</v>
      </c>
      <c r="G368" s="44">
        <f t="shared" si="43"/>
        <v>0.17937235651835604</v>
      </c>
      <c r="H368" s="45">
        <f t="shared" si="46"/>
        <v>557.63616908898359</v>
      </c>
    </row>
    <row r="369" spans="2:8" x14ac:dyDescent="0.25">
      <c r="B369" s="41">
        <f t="shared" si="47"/>
        <v>348</v>
      </c>
      <c r="C369" s="42">
        <f t="shared" si="44"/>
        <v>204.12414523193152</v>
      </c>
      <c r="D369" s="42">
        <f t="shared" si="41"/>
        <v>32.876712328767127</v>
      </c>
      <c r="E369" s="43">
        <f t="shared" si="45"/>
        <v>193.9803878091366</v>
      </c>
      <c r="F369" s="41">
        <f t="shared" si="42"/>
        <v>5</v>
      </c>
      <c r="G369" s="44">
        <f t="shared" si="43"/>
        <v>1.5305849777816805</v>
      </c>
      <c r="H369" s="45">
        <f t="shared" si="46"/>
        <v>564.16675406676529</v>
      </c>
    </row>
    <row r="370" spans="2:8" x14ac:dyDescent="0.25">
      <c r="B370" s="41">
        <f t="shared" si="47"/>
        <v>349</v>
      </c>
      <c r="C370" s="42">
        <f t="shared" si="44"/>
        <v>0</v>
      </c>
      <c r="D370" s="42">
        <f t="shared" si="41"/>
        <v>32.876712328767127</v>
      </c>
      <c r="E370" s="43">
        <f t="shared" si="45"/>
        <v>161.10367548036947</v>
      </c>
      <c r="F370" s="41">
        <f t="shared" si="42"/>
        <v>0</v>
      </c>
      <c r="G370" s="44">
        <f t="shared" si="43"/>
        <v>1.2711742065300387</v>
      </c>
      <c r="H370" s="45">
        <f t="shared" si="46"/>
        <v>565.43792827329537</v>
      </c>
    </row>
    <row r="371" spans="2:8" x14ac:dyDescent="0.25">
      <c r="B371" s="41">
        <f t="shared" si="47"/>
        <v>350</v>
      </c>
      <c r="C371" s="42">
        <f t="shared" si="44"/>
        <v>0</v>
      </c>
      <c r="D371" s="42">
        <f t="shared" si="41"/>
        <v>32.876712328767127</v>
      </c>
      <c r="E371" s="43">
        <f t="shared" si="45"/>
        <v>128.22696315160235</v>
      </c>
      <c r="F371" s="41">
        <f t="shared" si="42"/>
        <v>0</v>
      </c>
      <c r="G371" s="44">
        <f t="shared" si="43"/>
        <v>1.0117634352783966</v>
      </c>
      <c r="H371" s="45">
        <f t="shared" si="46"/>
        <v>566.44969170857371</v>
      </c>
    </row>
    <row r="372" spans="2:8" x14ac:dyDescent="0.25">
      <c r="B372" s="41">
        <f t="shared" si="47"/>
        <v>351</v>
      </c>
      <c r="C372" s="42">
        <f t="shared" si="44"/>
        <v>0</v>
      </c>
      <c r="D372" s="42">
        <f t="shared" si="41"/>
        <v>32.876712328767127</v>
      </c>
      <c r="E372" s="43">
        <f t="shared" si="45"/>
        <v>95.350250822835221</v>
      </c>
      <c r="F372" s="41">
        <f t="shared" si="42"/>
        <v>0</v>
      </c>
      <c r="G372" s="44">
        <f t="shared" si="43"/>
        <v>0.7523526640267546</v>
      </c>
      <c r="H372" s="45">
        <f t="shared" si="46"/>
        <v>567.20204437260043</v>
      </c>
    </row>
    <row r="373" spans="2:8" x14ac:dyDescent="0.25">
      <c r="B373" s="41">
        <f t="shared" si="47"/>
        <v>352</v>
      </c>
      <c r="C373" s="42">
        <f t="shared" si="44"/>
        <v>0</v>
      </c>
      <c r="D373" s="42">
        <f t="shared" si="41"/>
        <v>32.876712328767127</v>
      </c>
      <c r="E373" s="43">
        <f t="shared" si="45"/>
        <v>62.473538494068094</v>
      </c>
      <c r="F373" s="41">
        <f t="shared" si="42"/>
        <v>0</v>
      </c>
      <c r="G373" s="44">
        <f t="shared" si="43"/>
        <v>0.49294189277511263</v>
      </c>
      <c r="H373" s="45">
        <f t="shared" si="46"/>
        <v>567.69498626537552</v>
      </c>
    </row>
    <row r="374" spans="2:8" x14ac:dyDescent="0.25">
      <c r="B374" s="41">
        <f t="shared" si="47"/>
        <v>353</v>
      </c>
      <c r="C374" s="42">
        <f t="shared" si="44"/>
        <v>0</v>
      </c>
      <c r="D374" s="42">
        <f t="shared" si="41"/>
        <v>32.876712328767127</v>
      </c>
      <c r="E374" s="43">
        <f t="shared" si="45"/>
        <v>29.596826165300968</v>
      </c>
      <c r="F374" s="41">
        <f t="shared" si="42"/>
        <v>0</v>
      </c>
      <c r="G374" s="44">
        <f t="shared" si="43"/>
        <v>0.23353112152347064</v>
      </c>
      <c r="H374" s="45">
        <f t="shared" si="46"/>
        <v>567.92851738689899</v>
      </c>
    </row>
    <row r="375" spans="2:8" x14ac:dyDescent="0.25">
      <c r="B375" s="41">
        <f t="shared" si="47"/>
        <v>354</v>
      </c>
      <c r="C375" s="42">
        <f t="shared" si="44"/>
        <v>204.12414523193152</v>
      </c>
      <c r="D375" s="42">
        <f t="shared" si="41"/>
        <v>32.876712328767127</v>
      </c>
      <c r="E375" s="43">
        <f t="shared" si="45"/>
        <v>200.84425906846536</v>
      </c>
      <c r="F375" s="41">
        <f t="shared" si="42"/>
        <v>5</v>
      </c>
      <c r="G375" s="44">
        <f t="shared" si="43"/>
        <v>1.5847437427867952</v>
      </c>
      <c r="H375" s="45">
        <f t="shared" si="46"/>
        <v>574.51326112968582</v>
      </c>
    </row>
    <row r="376" spans="2:8" x14ac:dyDescent="0.25">
      <c r="B376" s="41">
        <f t="shared" si="47"/>
        <v>355</v>
      </c>
      <c r="C376" s="42">
        <f t="shared" si="44"/>
        <v>0</v>
      </c>
      <c r="D376" s="42">
        <f t="shared" si="41"/>
        <v>32.876712328767127</v>
      </c>
      <c r="E376" s="43">
        <f t="shared" si="45"/>
        <v>167.96754673969824</v>
      </c>
      <c r="F376" s="41">
        <f t="shared" si="42"/>
        <v>0</v>
      </c>
      <c r="G376" s="44">
        <f t="shared" si="43"/>
        <v>1.3253329715351532</v>
      </c>
      <c r="H376" s="45">
        <f t="shared" si="46"/>
        <v>575.83859410122102</v>
      </c>
    </row>
    <row r="377" spans="2:8" x14ac:dyDescent="0.25">
      <c r="B377" s="41">
        <f t="shared" si="47"/>
        <v>356</v>
      </c>
      <c r="C377" s="42">
        <f t="shared" si="44"/>
        <v>0</v>
      </c>
      <c r="D377" s="42">
        <f t="shared" si="41"/>
        <v>32.876712328767127</v>
      </c>
      <c r="E377" s="43">
        <f t="shared" si="45"/>
        <v>135.09083441093111</v>
      </c>
      <c r="F377" s="41">
        <f t="shared" si="42"/>
        <v>0</v>
      </c>
      <c r="G377" s="44">
        <f t="shared" si="43"/>
        <v>1.0659222002835111</v>
      </c>
      <c r="H377" s="45">
        <f t="shared" si="46"/>
        <v>576.90451630150449</v>
      </c>
    </row>
    <row r="378" spans="2:8" x14ac:dyDescent="0.25">
      <c r="B378" s="41">
        <f t="shared" si="47"/>
        <v>357</v>
      </c>
      <c r="C378" s="42">
        <f t="shared" si="44"/>
        <v>0</v>
      </c>
      <c r="D378" s="42">
        <f t="shared" si="41"/>
        <v>32.876712328767127</v>
      </c>
      <c r="E378" s="43">
        <f t="shared" si="45"/>
        <v>102.21412208216398</v>
      </c>
      <c r="F378" s="41">
        <f t="shared" si="42"/>
        <v>0</v>
      </c>
      <c r="G378" s="44">
        <f t="shared" si="43"/>
        <v>0.80651142903186923</v>
      </c>
      <c r="H378" s="45">
        <f t="shared" si="46"/>
        <v>577.71102773053633</v>
      </c>
    </row>
    <row r="379" spans="2:8" x14ac:dyDescent="0.25">
      <c r="B379" s="41">
        <f t="shared" si="47"/>
        <v>358</v>
      </c>
      <c r="C379" s="42">
        <f t="shared" si="44"/>
        <v>0</v>
      </c>
      <c r="D379" s="42">
        <f t="shared" si="41"/>
        <v>32.876712328767127</v>
      </c>
      <c r="E379" s="43">
        <f t="shared" si="45"/>
        <v>69.337409753396855</v>
      </c>
      <c r="F379" s="41">
        <f t="shared" si="42"/>
        <v>0</v>
      </c>
      <c r="G379" s="44">
        <f t="shared" si="43"/>
        <v>0.54710065778022721</v>
      </c>
      <c r="H379" s="45">
        <f t="shared" si="46"/>
        <v>578.25812838831655</v>
      </c>
    </row>
    <row r="380" spans="2:8" x14ac:dyDescent="0.25">
      <c r="B380" s="41">
        <f t="shared" si="47"/>
        <v>359</v>
      </c>
      <c r="C380" s="42">
        <f t="shared" si="44"/>
        <v>0</v>
      </c>
      <c r="D380" s="42">
        <f t="shared" si="41"/>
        <v>32.876712328767127</v>
      </c>
      <c r="E380" s="43">
        <f t="shared" si="45"/>
        <v>36.460697424629728</v>
      </c>
      <c r="F380" s="41">
        <f t="shared" si="42"/>
        <v>0</v>
      </c>
      <c r="G380" s="44">
        <f t="shared" si="43"/>
        <v>0.28768988652858524</v>
      </c>
      <c r="H380" s="45">
        <f t="shared" si="46"/>
        <v>578.54581827484515</v>
      </c>
    </row>
    <row r="381" spans="2:8" x14ac:dyDescent="0.25">
      <c r="B381" s="41">
        <f t="shared" si="47"/>
        <v>360</v>
      </c>
      <c r="C381" s="42">
        <f t="shared" si="44"/>
        <v>0</v>
      </c>
      <c r="D381" s="42">
        <f t="shared" si="41"/>
        <v>32.876712328767127</v>
      </c>
      <c r="E381" s="43">
        <f t="shared" si="45"/>
        <v>3.5839850958626016</v>
      </c>
      <c r="F381" s="41">
        <f t="shared" si="42"/>
        <v>0</v>
      </c>
      <c r="G381" s="44">
        <f t="shared" si="43"/>
        <v>2.8279115276943267E-2</v>
      </c>
      <c r="H381" s="45">
        <f t="shared" si="46"/>
        <v>578.57409739012212</v>
      </c>
    </row>
    <row r="382" spans="2:8" x14ac:dyDescent="0.25">
      <c r="B382" s="41">
        <f t="shared" si="47"/>
        <v>361</v>
      </c>
      <c r="C382" s="42">
        <f t="shared" ref="C382:C386" si="48">+IF(E381&lt;D382,$C$22,0)</f>
        <v>204.12414523193152</v>
      </c>
      <c r="D382" s="42">
        <f t="shared" si="41"/>
        <v>32.876712328767127</v>
      </c>
      <c r="E382" s="43">
        <f t="shared" ref="E382:E386" si="49">+E381+C382-D382</f>
        <v>174.831417999027</v>
      </c>
      <c r="F382" s="41">
        <f t="shared" ref="F382:F386" si="50">+IF(C382&gt;0,$C$10,0)</f>
        <v>5</v>
      </c>
      <c r="G382" s="44">
        <f t="shared" ref="G382:G386" si="51">+E382*($C$12/365)</f>
        <v>1.3794917365402677</v>
      </c>
      <c r="H382" s="45">
        <f t="shared" ref="H382:H386" si="52">+H381+G382+F382</f>
        <v>584.95358912666234</v>
      </c>
    </row>
    <row r="383" spans="2:8" x14ac:dyDescent="0.25">
      <c r="B383" s="41">
        <f t="shared" si="47"/>
        <v>362</v>
      </c>
      <c r="C383" s="42">
        <f t="shared" si="48"/>
        <v>0</v>
      </c>
      <c r="D383" s="42">
        <f t="shared" si="41"/>
        <v>32.876712328767127</v>
      </c>
      <c r="E383" s="43">
        <f t="shared" si="49"/>
        <v>141.95470567025987</v>
      </c>
      <c r="F383" s="41">
        <f t="shared" si="50"/>
        <v>0</v>
      </c>
      <c r="G383" s="44">
        <f t="shared" si="51"/>
        <v>1.1200809652886259</v>
      </c>
      <c r="H383" s="45">
        <f t="shared" si="52"/>
        <v>586.07367009195093</v>
      </c>
    </row>
    <row r="384" spans="2:8" x14ac:dyDescent="0.25">
      <c r="B384" s="41">
        <f t="shared" si="47"/>
        <v>363</v>
      </c>
      <c r="C384" s="42">
        <f t="shared" si="48"/>
        <v>0</v>
      </c>
      <c r="D384" s="42">
        <f t="shared" si="41"/>
        <v>32.876712328767127</v>
      </c>
      <c r="E384" s="43">
        <f t="shared" si="49"/>
        <v>109.07799334149274</v>
      </c>
      <c r="F384" s="41">
        <f t="shared" si="50"/>
        <v>0</v>
      </c>
      <c r="G384" s="44">
        <f t="shared" si="51"/>
        <v>0.86067019403698386</v>
      </c>
      <c r="H384" s="45">
        <f t="shared" si="52"/>
        <v>586.9343402859879</v>
      </c>
    </row>
    <row r="385" spans="2:8" x14ac:dyDescent="0.25">
      <c r="B385" s="41">
        <f t="shared" si="47"/>
        <v>364</v>
      </c>
      <c r="C385" s="42">
        <f t="shared" si="48"/>
        <v>0</v>
      </c>
      <c r="D385" s="42">
        <f t="shared" si="41"/>
        <v>32.876712328767127</v>
      </c>
      <c r="E385" s="43">
        <f t="shared" si="49"/>
        <v>76.201281012725616</v>
      </c>
      <c r="F385" s="41">
        <f t="shared" si="50"/>
        <v>0</v>
      </c>
      <c r="G385" s="44">
        <f t="shared" si="51"/>
        <v>0.60125942278534183</v>
      </c>
      <c r="H385" s="45">
        <f t="shared" si="52"/>
        <v>587.53559970877325</v>
      </c>
    </row>
    <row r="386" spans="2:8" x14ac:dyDescent="0.25">
      <c r="B386" s="41">
        <f t="shared" si="47"/>
        <v>365</v>
      </c>
      <c r="C386" s="42">
        <f t="shared" si="48"/>
        <v>0</v>
      </c>
      <c r="D386" s="42">
        <f t="shared" si="41"/>
        <v>32.876712328767127</v>
      </c>
      <c r="E386" s="43">
        <f t="shared" si="49"/>
        <v>43.324568683958489</v>
      </c>
      <c r="F386" s="41">
        <f t="shared" si="50"/>
        <v>0</v>
      </c>
      <c r="G386" s="44">
        <f t="shared" si="51"/>
        <v>0.34184865153369987</v>
      </c>
      <c r="H386" s="45">
        <f t="shared" si="52"/>
        <v>587.87744836030697</v>
      </c>
    </row>
    <row r="387" spans="2:8" x14ac:dyDescent="0.25">
      <c r="B387" s="4"/>
    </row>
    <row r="388" spans="2:8" x14ac:dyDescent="0.25">
      <c r="B388" s="4"/>
    </row>
    <row r="389" spans="2:8" x14ac:dyDescent="0.25">
      <c r="B389" s="4"/>
    </row>
    <row r="390" spans="2:8" x14ac:dyDescent="0.25">
      <c r="B390" s="4"/>
    </row>
    <row r="391" spans="2:8" x14ac:dyDescent="0.25">
      <c r="B391" s="4"/>
    </row>
    <row r="392" spans="2:8" x14ac:dyDescent="0.25">
      <c r="B392" s="4"/>
    </row>
    <row r="393" spans="2:8" x14ac:dyDescent="0.25">
      <c r="B393" s="4"/>
    </row>
    <row r="394" spans="2:8" x14ac:dyDescent="0.25">
      <c r="B394" s="4"/>
    </row>
    <row r="395" spans="2:8" x14ac:dyDescent="0.25">
      <c r="B395" s="4"/>
    </row>
    <row r="396" spans="2:8" x14ac:dyDescent="0.25">
      <c r="B396" s="4"/>
    </row>
    <row r="397" spans="2:8" x14ac:dyDescent="0.25">
      <c r="B397" s="4"/>
    </row>
    <row r="398" spans="2:8" x14ac:dyDescent="0.25">
      <c r="B398" s="4"/>
    </row>
    <row r="399" spans="2:8" x14ac:dyDescent="0.25">
      <c r="B399" s="4"/>
    </row>
    <row r="400" spans="2:8" x14ac:dyDescent="0.25">
      <c r="B400" s="4"/>
    </row>
    <row r="401" spans="2:2" x14ac:dyDescent="0.25">
      <c r="B401" s="4"/>
    </row>
    <row r="402" spans="2:2" x14ac:dyDescent="0.25">
      <c r="B402" s="4"/>
    </row>
    <row r="403" spans="2:2" x14ac:dyDescent="0.25">
      <c r="B403" s="4"/>
    </row>
    <row r="404" spans="2:2" x14ac:dyDescent="0.25">
      <c r="B404" s="4"/>
    </row>
    <row r="405" spans="2:2" x14ac:dyDescent="0.25">
      <c r="B405" s="4"/>
    </row>
    <row r="406" spans="2:2" x14ac:dyDescent="0.25">
      <c r="B406" s="4"/>
    </row>
    <row r="407" spans="2:2" x14ac:dyDescent="0.25">
      <c r="B407" s="4"/>
    </row>
    <row r="408" spans="2:2" x14ac:dyDescent="0.25">
      <c r="B408" s="4"/>
    </row>
    <row r="409" spans="2:2" x14ac:dyDescent="0.25">
      <c r="B409" s="4"/>
    </row>
    <row r="410" spans="2:2" x14ac:dyDescent="0.25">
      <c r="B410" s="4"/>
    </row>
    <row r="411" spans="2:2" x14ac:dyDescent="0.25">
      <c r="B411" s="4"/>
    </row>
    <row r="412" spans="2:2" x14ac:dyDescent="0.25">
      <c r="B412" s="4"/>
    </row>
    <row r="413" spans="2:2" x14ac:dyDescent="0.25">
      <c r="B413" s="4"/>
    </row>
    <row r="414" spans="2:2" x14ac:dyDescent="0.25">
      <c r="B414" s="4"/>
    </row>
    <row r="415" spans="2:2" x14ac:dyDescent="0.25">
      <c r="B415" s="4"/>
    </row>
    <row r="416" spans="2:2" x14ac:dyDescent="0.25">
      <c r="B416" s="4"/>
    </row>
    <row r="417" spans="2:2" x14ac:dyDescent="0.25">
      <c r="B417" s="4"/>
    </row>
    <row r="418" spans="2:2" x14ac:dyDescent="0.25">
      <c r="B418" s="4"/>
    </row>
    <row r="419" spans="2:2" x14ac:dyDescent="0.25">
      <c r="B419" s="4"/>
    </row>
    <row r="420" spans="2:2" x14ac:dyDescent="0.25">
      <c r="B420" s="4"/>
    </row>
    <row r="421" spans="2:2" x14ac:dyDescent="0.25">
      <c r="B421" s="4"/>
    </row>
    <row r="422" spans="2:2" x14ac:dyDescent="0.25">
      <c r="B422" s="4"/>
    </row>
    <row r="423" spans="2:2" x14ac:dyDescent="0.25">
      <c r="B423" s="4"/>
    </row>
    <row r="424" spans="2:2" x14ac:dyDescent="0.25">
      <c r="B424" s="4"/>
    </row>
    <row r="425" spans="2:2" x14ac:dyDescent="0.25">
      <c r="B425" s="4"/>
    </row>
    <row r="426" spans="2:2" x14ac:dyDescent="0.25">
      <c r="B426" s="4"/>
    </row>
    <row r="427" spans="2:2" x14ac:dyDescent="0.25">
      <c r="B427" s="4"/>
    </row>
    <row r="428" spans="2:2" x14ac:dyDescent="0.25">
      <c r="B428" s="4"/>
    </row>
    <row r="429" spans="2:2" x14ac:dyDescent="0.25">
      <c r="B429" s="4"/>
    </row>
    <row r="430" spans="2:2" x14ac:dyDescent="0.25">
      <c r="B430" s="4"/>
    </row>
    <row r="431" spans="2:2" x14ac:dyDescent="0.25">
      <c r="B431" s="4"/>
    </row>
    <row r="432" spans="2:2" x14ac:dyDescent="0.25">
      <c r="B432" s="4"/>
    </row>
    <row r="433" spans="2:2" x14ac:dyDescent="0.25">
      <c r="B433" s="4"/>
    </row>
    <row r="434" spans="2:2" x14ac:dyDescent="0.25">
      <c r="B434" s="4"/>
    </row>
    <row r="435" spans="2:2" x14ac:dyDescent="0.25">
      <c r="B435" s="4"/>
    </row>
    <row r="436" spans="2:2" x14ac:dyDescent="0.25">
      <c r="B436" s="4"/>
    </row>
    <row r="437" spans="2:2" x14ac:dyDescent="0.25">
      <c r="B437" s="4"/>
    </row>
    <row r="438" spans="2:2" x14ac:dyDescent="0.25">
      <c r="B438" s="4"/>
    </row>
    <row r="439" spans="2:2" x14ac:dyDescent="0.25">
      <c r="B439" s="4"/>
    </row>
    <row r="440" spans="2:2" x14ac:dyDescent="0.25">
      <c r="B440" s="4"/>
    </row>
    <row r="441" spans="2:2" x14ac:dyDescent="0.25">
      <c r="B441" s="4"/>
    </row>
    <row r="442" spans="2:2" x14ac:dyDescent="0.25">
      <c r="B442" s="4"/>
    </row>
    <row r="443" spans="2:2" x14ac:dyDescent="0.25">
      <c r="B443" s="4"/>
    </row>
    <row r="444" spans="2:2" x14ac:dyDescent="0.25">
      <c r="B444" s="4"/>
    </row>
    <row r="445" spans="2:2" x14ac:dyDescent="0.25">
      <c r="B445" s="4"/>
    </row>
    <row r="446" spans="2:2" x14ac:dyDescent="0.25">
      <c r="B446" s="4"/>
    </row>
    <row r="447" spans="2:2" x14ac:dyDescent="0.25">
      <c r="B447" s="4"/>
    </row>
    <row r="448" spans="2:2" x14ac:dyDescent="0.25">
      <c r="B448" s="4"/>
    </row>
    <row r="449" spans="2:2" x14ac:dyDescent="0.25">
      <c r="B449" s="4"/>
    </row>
    <row r="450" spans="2:2" x14ac:dyDescent="0.25">
      <c r="B450" s="4"/>
    </row>
    <row r="451" spans="2:2" x14ac:dyDescent="0.25">
      <c r="B451" s="4"/>
    </row>
    <row r="452" spans="2:2" x14ac:dyDescent="0.25">
      <c r="B452" s="4"/>
    </row>
    <row r="453" spans="2:2" x14ac:dyDescent="0.25">
      <c r="B453" s="4"/>
    </row>
    <row r="454" spans="2:2" x14ac:dyDescent="0.25">
      <c r="B454" s="4"/>
    </row>
    <row r="455" spans="2:2" x14ac:dyDescent="0.25">
      <c r="B455" s="4"/>
    </row>
    <row r="456" spans="2:2" x14ac:dyDescent="0.25">
      <c r="B456" s="4"/>
    </row>
    <row r="457" spans="2:2" x14ac:dyDescent="0.25">
      <c r="B457" s="4"/>
    </row>
    <row r="458" spans="2:2" x14ac:dyDescent="0.25">
      <c r="B458" s="4"/>
    </row>
    <row r="459" spans="2:2" x14ac:dyDescent="0.25">
      <c r="B459" s="4"/>
    </row>
    <row r="460" spans="2:2" x14ac:dyDescent="0.25">
      <c r="B460" s="4"/>
    </row>
    <row r="461" spans="2:2" x14ac:dyDescent="0.25">
      <c r="B461" s="4"/>
    </row>
    <row r="462" spans="2:2" x14ac:dyDescent="0.25">
      <c r="B462" s="4"/>
    </row>
    <row r="463" spans="2:2" x14ac:dyDescent="0.25">
      <c r="B463" s="4"/>
    </row>
    <row r="464" spans="2:2" x14ac:dyDescent="0.25">
      <c r="B464" s="4"/>
    </row>
    <row r="465" spans="2:2" x14ac:dyDescent="0.25">
      <c r="B465" s="4"/>
    </row>
    <row r="466" spans="2:2" x14ac:dyDescent="0.25">
      <c r="B466" s="4"/>
    </row>
    <row r="467" spans="2:2" x14ac:dyDescent="0.25">
      <c r="B467" s="4"/>
    </row>
    <row r="468" spans="2:2" x14ac:dyDescent="0.25">
      <c r="B468" s="4"/>
    </row>
    <row r="469" spans="2:2" x14ac:dyDescent="0.25">
      <c r="B469" s="4"/>
    </row>
    <row r="470" spans="2:2" x14ac:dyDescent="0.25">
      <c r="B470" s="4"/>
    </row>
    <row r="471" spans="2:2" x14ac:dyDescent="0.25">
      <c r="B471" s="4"/>
    </row>
    <row r="472" spans="2:2" x14ac:dyDescent="0.25">
      <c r="B472" s="4"/>
    </row>
    <row r="473" spans="2:2" x14ac:dyDescent="0.25">
      <c r="B473" s="4"/>
    </row>
    <row r="474" spans="2:2" x14ac:dyDescent="0.25">
      <c r="B474" s="4"/>
    </row>
    <row r="475" spans="2:2" x14ac:dyDescent="0.25">
      <c r="B475" s="4"/>
    </row>
    <row r="476" spans="2:2" x14ac:dyDescent="0.25">
      <c r="B476" s="4"/>
    </row>
    <row r="477" spans="2:2" x14ac:dyDescent="0.25">
      <c r="B477" s="4"/>
    </row>
    <row r="478" spans="2:2" x14ac:dyDescent="0.25">
      <c r="B478" s="4"/>
    </row>
    <row r="479" spans="2:2" x14ac:dyDescent="0.25">
      <c r="B479" s="4"/>
    </row>
    <row r="480" spans="2:2" x14ac:dyDescent="0.25">
      <c r="B480" s="4"/>
    </row>
    <row r="481" spans="2:2" x14ac:dyDescent="0.25">
      <c r="B481" s="4"/>
    </row>
    <row r="482" spans="2:2" x14ac:dyDescent="0.25">
      <c r="B482" s="4"/>
    </row>
    <row r="483" spans="2:2" x14ac:dyDescent="0.25">
      <c r="B483" s="4"/>
    </row>
    <row r="484" spans="2:2" x14ac:dyDescent="0.25">
      <c r="B484" s="4"/>
    </row>
    <row r="485" spans="2:2" x14ac:dyDescent="0.25">
      <c r="B485" s="4"/>
    </row>
    <row r="486" spans="2:2" x14ac:dyDescent="0.25">
      <c r="B486" s="4"/>
    </row>
    <row r="487" spans="2:2" x14ac:dyDescent="0.25">
      <c r="B487" s="4"/>
    </row>
    <row r="488" spans="2:2" x14ac:dyDescent="0.25">
      <c r="B488" s="4"/>
    </row>
    <row r="489" spans="2:2" x14ac:dyDescent="0.25">
      <c r="B489" s="4"/>
    </row>
    <row r="490" spans="2:2" x14ac:dyDescent="0.25">
      <c r="B490" s="4"/>
    </row>
    <row r="491" spans="2:2" x14ac:dyDescent="0.25">
      <c r="B491" s="4"/>
    </row>
    <row r="492" spans="2:2" x14ac:dyDescent="0.25">
      <c r="B492" s="4"/>
    </row>
    <row r="493" spans="2:2" x14ac:dyDescent="0.25">
      <c r="B493" s="4"/>
    </row>
    <row r="494" spans="2:2" x14ac:dyDescent="0.25">
      <c r="B494" s="4"/>
    </row>
    <row r="495" spans="2:2" x14ac:dyDescent="0.25">
      <c r="B495" s="4"/>
    </row>
    <row r="496" spans="2:2" x14ac:dyDescent="0.25">
      <c r="B496" s="4"/>
    </row>
    <row r="497" spans="2:2" x14ac:dyDescent="0.25">
      <c r="B497" s="4"/>
    </row>
    <row r="498" spans="2:2" x14ac:dyDescent="0.25">
      <c r="B498" s="4"/>
    </row>
    <row r="499" spans="2:2" x14ac:dyDescent="0.25">
      <c r="B499" s="4"/>
    </row>
    <row r="500" spans="2:2" x14ac:dyDescent="0.25">
      <c r="B500" s="4"/>
    </row>
    <row r="501" spans="2:2" x14ac:dyDescent="0.25">
      <c r="B501" s="4"/>
    </row>
    <row r="502" spans="2:2" x14ac:dyDescent="0.25">
      <c r="B502" s="4"/>
    </row>
    <row r="503" spans="2:2" x14ac:dyDescent="0.25">
      <c r="B503" s="4"/>
    </row>
    <row r="504" spans="2:2" x14ac:dyDescent="0.25">
      <c r="B504" s="4"/>
    </row>
    <row r="505" spans="2:2" x14ac:dyDescent="0.25">
      <c r="B505" s="4"/>
    </row>
    <row r="506" spans="2:2" x14ac:dyDescent="0.25">
      <c r="B506" s="4"/>
    </row>
    <row r="507" spans="2:2" x14ac:dyDescent="0.25">
      <c r="B507" s="4"/>
    </row>
    <row r="508" spans="2:2" x14ac:dyDescent="0.25">
      <c r="B508" s="4"/>
    </row>
    <row r="509" spans="2:2" x14ac:dyDescent="0.25">
      <c r="B509" s="4"/>
    </row>
    <row r="510" spans="2:2" x14ac:dyDescent="0.25">
      <c r="B510" s="4"/>
    </row>
    <row r="511" spans="2:2" x14ac:dyDescent="0.25">
      <c r="B511" s="4"/>
    </row>
    <row r="512" spans="2:2" x14ac:dyDescent="0.25">
      <c r="B512" s="4"/>
    </row>
    <row r="513" spans="2:2" x14ac:dyDescent="0.25">
      <c r="B513" s="4"/>
    </row>
    <row r="514" spans="2:2" x14ac:dyDescent="0.25">
      <c r="B514" s="4"/>
    </row>
    <row r="515" spans="2:2" x14ac:dyDescent="0.25">
      <c r="B515" s="4"/>
    </row>
  </sheetData>
  <mergeCells count="2">
    <mergeCell ref="A1:I7"/>
    <mergeCell ref="H20:H21"/>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6"/>
  <sheetViews>
    <sheetView zoomScaleNormal="100" workbookViewId="0">
      <selection activeCell="H13" sqref="H13"/>
    </sheetView>
  </sheetViews>
  <sheetFormatPr baseColWidth="10" defaultRowHeight="15" x14ac:dyDescent="0.25"/>
  <cols>
    <col min="1" max="1" width="5" customWidth="1"/>
    <col min="2" max="2" width="20.42578125" bestFit="1" customWidth="1"/>
    <col min="3" max="3" width="16.28515625" bestFit="1" customWidth="1"/>
    <col min="4" max="4" width="18.7109375" bestFit="1" customWidth="1"/>
    <col min="5" max="5" width="12.5703125" bestFit="1" customWidth="1"/>
    <col min="6" max="6" width="10.5703125" style="4" bestFit="1" customWidth="1"/>
    <col min="7" max="7" width="6.7109375" style="15" bestFit="1" customWidth="1"/>
    <col min="8" max="8" width="6.42578125" style="15" bestFit="1" customWidth="1"/>
  </cols>
  <sheetData>
    <row r="1" spans="1:9" x14ac:dyDescent="0.25">
      <c r="A1" s="104" t="s">
        <v>35</v>
      </c>
      <c r="B1" s="104"/>
      <c r="C1" s="104"/>
      <c r="D1" s="104"/>
      <c r="E1" s="104"/>
      <c r="F1" s="104"/>
      <c r="G1" s="104"/>
      <c r="H1" s="104"/>
      <c r="I1" s="104"/>
    </row>
    <row r="2" spans="1:9" x14ac:dyDescent="0.25">
      <c r="A2" s="104"/>
      <c r="B2" s="104"/>
      <c r="C2" s="104"/>
      <c r="D2" s="104"/>
      <c r="E2" s="104"/>
      <c r="F2" s="104"/>
      <c r="G2" s="104"/>
      <c r="H2" s="104"/>
      <c r="I2" s="104"/>
    </row>
    <row r="3" spans="1:9" x14ac:dyDescent="0.25">
      <c r="A3" s="104"/>
      <c r="B3" s="104"/>
      <c r="C3" s="104"/>
      <c r="D3" s="104"/>
      <c r="E3" s="104"/>
      <c r="F3" s="104"/>
      <c r="G3" s="104"/>
      <c r="H3" s="104"/>
      <c r="I3" s="104"/>
    </row>
    <row r="4" spans="1:9" x14ac:dyDescent="0.25">
      <c r="A4" s="104"/>
      <c r="B4" s="104"/>
      <c r="C4" s="104"/>
      <c r="D4" s="104"/>
      <c r="E4" s="104"/>
      <c r="F4" s="104"/>
      <c r="G4" s="104"/>
      <c r="H4" s="104"/>
      <c r="I4" s="104"/>
    </row>
    <row r="5" spans="1:9" x14ac:dyDescent="0.25">
      <c r="A5" s="104"/>
      <c r="B5" s="104"/>
      <c r="C5" s="104"/>
      <c r="D5" s="104"/>
      <c r="E5" s="104"/>
      <c r="F5" s="104"/>
      <c r="G5" s="104"/>
      <c r="H5" s="104"/>
      <c r="I5" s="104"/>
    </row>
    <row r="6" spans="1:9" x14ac:dyDescent="0.25">
      <c r="A6" s="104"/>
      <c r="B6" s="104"/>
      <c r="C6" s="104"/>
      <c r="D6" s="104"/>
      <c r="E6" s="104"/>
      <c r="F6" s="104"/>
      <c r="G6" s="104"/>
      <c r="H6" s="104"/>
      <c r="I6" s="104"/>
    </row>
    <row r="7" spans="1:9" x14ac:dyDescent="0.25">
      <c r="A7" s="104"/>
      <c r="B7" s="104"/>
      <c r="C7" s="104"/>
      <c r="D7" s="104"/>
      <c r="E7" s="104"/>
      <c r="F7" s="104"/>
      <c r="G7" s="104"/>
      <c r="H7" s="104"/>
      <c r="I7" s="104"/>
    </row>
    <row r="8" spans="1:9" x14ac:dyDescent="0.25">
      <c r="C8" t="s">
        <v>42</v>
      </c>
      <c r="D8" t="s">
        <v>43</v>
      </c>
    </row>
    <row r="9" spans="1:9" ht="18.75" x14ac:dyDescent="0.3">
      <c r="B9" s="32" t="s">
        <v>3</v>
      </c>
      <c r="C9" s="31">
        <v>1200</v>
      </c>
      <c r="D9">
        <v>1200</v>
      </c>
    </row>
    <row r="10" spans="1:9" x14ac:dyDescent="0.25">
      <c r="B10" t="s">
        <v>0</v>
      </c>
      <c r="C10" s="1">
        <v>5</v>
      </c>
      <c r="D10">
        <v>5</v>
      </c>
    </row>
    <row r="11" spans="1:9" x14ac:dyDescent="0.25">
      <c r="B11" t="s">
        <v>2</v>
      </c>
      <c r="C11" s="2">
        <f>+C9/360</f>
        <v>3.3333333333333335</v>
      </c>
      <c r="D11">
        <v>3.3</v>
      </c>
      <c r="G11" s="20"/>
    </row>
    <row r="12" spans="1:9" x14ac:dyDescent="0.25">
      <c r="B12" t="s">
        <v>4</v>
      </c>
      <c r="C12" s="3">
        <f>+C13*C14</f>
        <v>2.875</v>
      </c>
      <c r="D12">
        <f>+D13*D14</f>
        <v>1.84</v>
      </c>
      <c r="G12" s="21"/>
    </row>
    <row r="13" spans="1:9" x14ac:dyDescent="0.25">
      <c r="B13" t="s">
        <v>45</v>
      </c>
      <c r="C13" s="3">
        <v>0.23</v>
      </c>
      <c r="D13">
        <v>0.23</v>
      </c>
      <c r="G13" s="21"/>
    </row>
    <row r="14" spans="1:9" x14ac:dyDescent="0.25">
      <c r="B14" t="s">
        <v>5</v>
      </c>
      <c r="C14">
        <v>12.5</v>
      </c>
      <c r="D14">
        <v>8</v>
      </c>
    </row>
    <row r="15" spans="1:9" ht="23.25" x14ac:dyDescent="0.35">
      <c r="B15" s="18" t="s">
        <v>6</v>
      </c>
      <c r="C15" s="19">
        <f>+SQRT((2*C9*C10)/(C12))</f>
        <v>64.605828246979868</v>
      </c>
    </row>
    <row r="16" spans="1:9" ht="15.75" thickBot="1" x14ac:dyDescent="0.3"/>
    <row r="17" spans="2:8" ht="15.75" thickBot="1" x14ac:dyDescent="0.3">
      <c r="B17" s="4" t="s">
        <v>7</v>
      </c>
      <c r="C17" s="35" t="s">
        <v>8</v>
      </c>
      <c r="D17" s="35" t="s">
        <v>9</v>
      </c>
    </row>
    <row r="18" spans="2:8" x14ac:dyDescent="0.25">
      <c r="B18" s="4"/>
      <c r="C18" s="4" t="s">
        <v>10</v>
      </c>
      <c r="D18" s="4" t="s">
        <v>11</v>
      </c>
      <c r="E18" t="s">
        <v>12</v>
      </c>
    </row>
    <row r="19" spans="2:8" ht="26.25" x14ac:dyDescent="0.4">
      <c r="B19" s="10"/>
      <c r="C19" s="34">
        <f>+($C$10*$C$9)/C15</f>
        <v>92.87087810503354</v>
      </c>
      <c r="D19" s="34">
        <f>+(C15*$C$12)/2</f>
        <v>92.870878105033555</v>
      </c>
      <c r="E19" s="22">
        <f>+C19+D19</f>
        <v>185.74175621006708</v>
      </c>
      <c r="F19" s="33">
        <f>+H382</f>
        <v>187.80029644544391</v>
      </c>
    </row>
    <row r="20" spans="2:8" ht="26.25" x14ac:dyDescent="0.4">
      <c r="B20" s="37">
        <v>120</v>
      </c>
      <c r="C20" s="10">
        <f>+(D9*D10)/B20</f>
        <v>50</v>
      </c>
      <c r="D20" s="11">
        <f>+(D12*B20)/2</f>
        <v>110.4</v>
      </c>
      <c r="E20" s="36">
        <f>+D20+C20</f>
        <v>160.4</v>
      </c>
      <c r="F20" s="4" t="s">
        <v>44</v>
      </c>
    </row>
    <row r="21" spans="2:8" ht="26.25" x14ac:dyDescent="0.4">
      <c r="B21" s="10"/>
      <c r="C21" s="10"/>
      <c r="D21" s="11"/>
      <c r="E21" s="9"/>
      <c r="F21" s="4" t="s">
        <v>29</v>
      </c>
      <c r="G21" s="15" t="s">
        <v>32</v>
      </c>
      <c r="H21" s="15" t="s">
        <v>33</v>
      </c>
    </row>
    <row r="22" spans="2:8" x14ac:dyDescent="0.25">
      <c r="B22" s="4" t="s">
        <v>25</v>
      </c>
      <c r="C22" s="4" t="s">
        <v>26</v>
      </c>
      <c r="D22" s="4" t="s">
        <v>27</v>
      </c>
      <c r="E22" s="4" t="s">
        <v>28</v>
      </c>
      <c r="F22" s="4" t="s">
        <v>30</v>
      </c>
      <c r="G22" s="4" t="s">
        <v>31</v>
      </c>
      <c r="H22" s="4" t="s">
        <v>34</v>
      </c>
    </row>
    <row r="23" spans="2:8" x14ac:dyDescent="0.25">
      <c r="B23" s="23">
        <v>1</v>
      </c>
      <c r="C23" s="24">
        <f>+C15</f>
        <v>64.605828246979868</v>
      </c>
      <c r="D23" s="25">
        <f>+$C$11</f>
        <v>3.3333333333333335</v>
      </c>
      <c r="E23" s="26">
        <f>+C23-D23</f>
        <v>61.272494913646533</v>
      </c>
      <c r="F23" s="23">
        <f>+IF(C23&gt;0,$C$10,0)</f>
        <v>5</v>
      </c>
      <c r="G23" s="27">
        <f>+E23*($C$12/365)</f>
        <v>0.48262581610064054</v>
      </c>
      <c r="H23" s="28">
        <f>+G23+F23</f>
        <v>5.4826258161006409</v>
      </c>
    </row>
    <row r="24" spans="2:8" x14ac:dyDescent="0.25">
      <c r="B24" s="23">
        <f>+B23+1</f>
        <v>2</v>
      </c>
      <c r="C24" s="24">
        <f>+IF(E23&lt;D24,$C$23,0)</f>
        <v>0</v>
      </c>
      <c r="D24" s="25">
        <f t="shared" ref="D24:D87" si="0">+$C$11</f>
        <v>3.3333333333333335</v>
      </c>
      <c r="E24" s="26">
        <f>+E23+C24-D24</f>
        <v>57.939161580313197</v>
      </c>
      <c r="F24" s="23">
        <f t="shared" ref="F24:F87" si="1">+IF(C24&gt;0,$C$10,0)</f>
        <v>0</v>
      </c>
      <c r="G24" s="27">
        <f t="shared" ref="G24:G87" si="2">+E24*($C$12/365)</f>
        <v>0.45637010833808345</v>
      </c>
      <c r="H24" s="28">
        <f>+H23+G24+F24</f>
        <v>5.938995924438724</v>
      </c>
    </row>
    <row r="25" spans="2:8" x14ac:dyDescent="0.25">
      <c r="B25" s="23">
        <f t="shared" ref="B25:B88" si="3">+B24+1</f>
        <v>3</v>
      </c>
      <c r="C25" s="24">
        <f t="shared" ref="C25:C88" si="4">+IF(E24&lt;D25,$C$23,0)</f>
        <v>0</v>
      </c>
      <c r="D25" s="25">
        <f t="shared" si="0"/>
        <v>3.3333333333333335</v>
      </c>
      <c r="E25" s="26">
        <f t="shared" ref="E25:E88" si="5">+E24+C25-D25</f>
        <v>54.605828246979861</v>
      </c>
      <c r="F25" s="23">
        <f t="shared" si="1"/>
        <v>0</v>
      </c>
      <c r="G25" s="27">
        <f t="shared" si="2"/>
        <v>0.43011440057552636</v>
      </c>
      <c r="H25" s="28">
        <f t="shared" ref="H25:H88" si="6">+H24+G25+F25</f>
        <v>6.3691103250142502</v>
      </c>
    </row>
    <row r="26" spans="2:8" x14ac:dyDescent="0.25">
      <c r="B26" s="23">
        <f t="shared" si="3"/>
        <v>4</v>
      </c>
      <c r="C26" s="24">
        <f t="shared" si="4"/>
        <v>0</v>
      </c>
      <c r="D26" s="25">
        <f t="shared" si="0"/>
        <v>3.3333333333333335</v>
      </c>
      <c r="E26" s="26">
        <f t="shared" si="5"/>
        <v>51.272494913646526</v>
      </c>
      <c r="F26" s="23">
        <f t="shared" si="1"/>
        <v>0</v>
      </c>
      <c r="G26" s="27">
        <f t="shared" si="2"/>
        <v>0.40385869281296927</v>
      </c>
      <c r="H26" s="28">
        <f t="shared" si="6"/>
        <v>6.7729690178272195</v>
      </c>
    </row>
    <row r="27" spans="2:8" x14ac:dyDescent="0.25">
      <c r="B27" s="23">
        <f t="shared" si="3"/>
        <v>5</v>
      </c>
      <c r="C27" s="24">
        <f t="shared" si="4"/>
        <v>0</v>
      </c>
      <c r="D27" s="25">
        <f t="shared" si="0"/>
        <v>3.3333333333333335</v>
      </c>
      <c r="E27" s="26">
        <f t="shared" si="5"/>
        <v>47.93916158031319</v>
      </c>
      <c r="F27" s="23">
        <f t="shared" si="1"/>
        <v>0</v>
      </c>
      <c r="G27" s="27">
        <f t="shared" si="2"/>
        <v>0.37760298505041212</v>
      </c>
      <c r="H27" s="28">
        <f t="shared" si="6"/>
        <v>7.1505720028776318</v>
      </c>
    </row>
    <row r="28" spans="2:8" x14ac:dyDescent="0.25">
      <c r="B28" s="23">
        <f t="shared" si="3"/>
        <v>6</v>
      </c>
      <c r="C28" s="24">
        <f t="shared" si="4"/>
        <v>0</v>
      </c>
      <c r="D28" s="25">
        <f t="shared" si="0"/>
        <v>3.3333333333333335</v>
      </c>
      <c r="E28" s="26">
        <f t="shared" si="5"/>
        <v>44.605828246979854</v>
      </c>
      <c r="F28" s="23">
        <f t="shared" si="1"/>
        <v>0</v>
      </c>
      <c r="G28" s="27">
        <f t="shared" si="2"/>
        <v>0.35134727728785503</v>
      </c>
      <c r="H28" s="28">
        <f t="shared" si="6"/>
        <v>7.5019192801654873</v>
      </c>
    </row>
    <row r="29" spans="2:8" x14ac:dyDescent="0.25">
      <c r="B29" s="4">
        <f t="shared" si="3"/>
        <v>7</v>
      </c>
      <c r="C29" s="24">
        <f t="shared" si="4"/>
        <v>0</v>
      </c>
      <c r="D29" s="5">
        <f t="shared" si="0"/>
        <v>3.3333333333333335</v>
      </c>
      <c r="E29" s="6">
        <f t="shared" si="5"/>
        <v>41.272494913646518</v>
      </c>
      <c r="F29" s="4">
        <f t="shared" si="1"/>
        <v>0</v>
      </c>
      <c r="G29" s="21">
        <f t="shared" si="2"/>
        <v>0.32509156952529794</v>
      </c>
      <c r="H29" s="7">
        <f t="shared" si="6"/>
        <v>7.8270108496907849</v>
      </c>
    </row>
    <row r="30" spans="2:8" x14ac:dyDescent="0.25">
      <c r="B30" s="4">
        <f t="shared" si="3"/>
        <v>8</v>
      </c>
      <c r="C30" s="24">
        <f t="shared" si="4"/>
        <v>0</v>
      </c>
      <c r="D30" s="5">
        <f t="shared" si="0"/>
        <v>3.3333333333333335</v>
      </c>
      <c r="E30" s="6">
        <f t="shared" si="5"/>
        <v>37.939161580313183</v>
      </c>
      <c r="F30" s="4">
        <f t="shared" si="1"/>
        <v>0</v>
      </c>
      <c r="G30" s="21">
        <f t="shared" si="2"/>
        <v>0.29883586176274085</v>
      </c>
      <c r="H30" s="7">
        <f t="shared" si="6"/>
        <v>8.1258467114535264</v>
      </c>
    </row>
    <row r="31" spans="2:8" x14ac:dyDescent="0.25">
      <c r="B31" s="4">
        <f t="shared" si="3"/>
        <v>9</v>
      </c>
      <c r="C31" s="24">
        <f t="shared" si="4"/>
        <v>0</v>
      </c>
      <c r="D31" s="5">
        <f t="shared" si="0"/>
        <v>3.3333333333333335</v>
      </c>
      <c r="E31" s="6">
        <f t="shared" si="5"/>
        <v>34.605828246979847</v>
      </c>
      <c r="F31" s="4">
        <f t="shared" si="1"/>
        <v>0</v>
      </c>
      <c r="G31" s="21">
        <f t="shared" si="2"/>
        <v>0.27258015400018376</v>
      </c>
      <c r="H31" s="7">
        <f t="shared" si="6"/>
        <v>8.3984268654537111</v>
      </c>
    </row>
    <row r="32" spans="2:8" x14ac:dyDescent="0.25">
      <c r="B32" s="4">
        <f t="shared" si="3"/>
        <v>10</v>
      </c>
      <c r="C32" s="24">
        <f t="shared" si="4"/>
        <v>0</v>
      </c>
      <c r="D32" s="5">
        <f t="shared" si="0"/>
        <v>3.3333333333333335</v>
      </c>
      <c r="E32" s="6">
        <f t="shared" si="5"/>
        <v>31.272494913646515</v>
      </c>
      <c r="F32" s="4">
        <f t="shared" si="1"/>
        <v>0</v>
      </c>
      <c r="G32" s="21">
        <f t="shared" si="2"/>
        <v>0.24632444623762667</v>
      </c>
      <c r="H32" s="7">
        <f t="shared" si="6"/>
        <v>8.644751311691337</v>
      </c>
    </row>
    <row r="33" spans="2:8" x14ac:dyDescent="0.25">
      <c r="B33" s="4">
        <f t="shared" si="3"/>
        <v>11</v>
      </c>
      <c r="C33" s="24">
        <f t="shared" si="4"/>
        <v>0</v>
      </c>
      <c r="D33" s="5">
        <f t="shared" si="0"/>
        <v>3.3333333333333335</v>
      </c>
      <c r="E33" s="6">
        <f t="shared" si="5"/>
        <v>27.939161580313183</v>
      </c>
      <c r="F33" s="4">
        <f t="shared" si="1"/>
        <v>0</v>
      </c>
      <c r="G33" s="21">
        <f t="shared" si="2"/>
        <v>0.22006873847506961</v>
      </c>
      <c r="H33" s="7">
        <f t="shared" si="6"/>
        <v>8.8648200501664061</v>
      </c>
    </row>
    <row r="34" spans="2:8" x14ac:dyDescent="0.25">
      <c r="B34" s="4">
        <f t="shared" si="3"/>
        <v>12</v>
      </c>
      <c r="C34" s="24">
        <f t="shared" si="4"/>
        <v>0</v>
      </c>
      <c r="D34" s="5">
        <f t="shared" si="0"/>
        <v>3.3333333333333335</v>
      </c>
      <c r="E34" s="6">
        <f t="shared" si="5"/>
        <v>24.605828246979851</v>
      </c>
      <c r="F34" s="4">
        <f t="shared" si="1"/>
        <v>0</v>
      </c>
      <c r="G34" s="21">
        <f t="shared" si="2"/>
        <v>0.19381303071251255</v>
      </c>
      <c r="H34" s="7">
        <f t="shared" si="6"/>
        <v>9.0586330808789182</v>
      </c>
    </row>
    <row r="35" spans="2:8" x14ac:dyDescent="0.25">
      <c r="B35" s="4">
        <f t="shared" si="3"/>
        <v>13</v>
      </c>
      <c r="C35" s="24">
        <f t="shared" si="4"/>
        <v>0</v>
      </c>
      <c r="D35" s="5">
        <f t="shared" si="0"/>
        <v>3.3333333333333335</v>
      </c>
      <c r="E35" s="6">
        <f t="shared" si="5"/>
        <v>21.272494913646518</v>
      </c>
      <c r="F35" s="4">
        <f t="shared" si="1"/>
        <v>0</v>
      </c>
      <c r="G35" s="21">
        <f t="shared" si="2"/>
        <v>0.16755732294995546</v>
      </c>
      <c r="H35" s="7">
        <f t="shared" si="6"/>
        <v>9.2261904038288733</v>
      </c>
    </row>
    <row r="36" spans="2:8" x14ac:dyDescent="0.25">
      <c r="B36" s="4">
        <f t="shared" si="3"/>
        <v>14</v>
      </c>
      <c r="C36" s="24">
        <f t="shared" si="4"/>
        <v>0</v>
      </c>
      <c r="D36" s="5">
        <f t="shared" si="0"/>
        <v>3.3333333333333335</v>
      </c>
      <c r="E36" s="6">
        <f t="shared" si="5"/>
        <v>17.939161580313186</v>
      </c>
      <c r="F36" s="4">
        <f t="shared" si="1"/>
        <v>0</v>
      </c>
      <c r="G36" s="21">
        <f t="shared" si="2"/>
        <v>0.14130161518739839</v>
      </c>
      <c r="H36" s="7">
        <f t="shared" si="6"/>
        <v>9.3674920190162716</v>
      </c>
    </row>
    <row r="37" spans="2:8" x14ac:dyDescent="0.25">
      <c r="B37" s="4">
        <f t="shared" si="3"/>
        <v>15</v>
      </c>
      <c r="C37" s="24">
        <f t="shared" si="4"/>
        <v>0</v>
      </c>
      <c r="D37" s="5">
        <f t="shared" si="0"/>
        <v>3.3333333333333335</v>
      </c>
      <c r="E37" s="6">
        <f t="shared" si="5"/>
        <v>14.605828246979852</v>
      </c>
      <c r="F37" s="4">
        <f t="shared" si="1"/>
        <v>0</v>
      </c>
      <c r="G37" s="21">
        <f t="shared" si="2"/>
        <v>0.11504590742484132</v>
      </c>
      <c r="H37" s="7">
        <f t="shared" si="6"/>
        <v>9.4825379264411129</v>
      </c>
    </row>
    <row r="38" spans="2:8" x14ac:dyDescent="0.25">
      <c r="B38" s="4">
        <f t="shared" si="3"/>
        <v>16</v>
      </c>
      <c r="C38" s="24">
        <f t="shared" si="4"/>
        <v>0</v>
      </c>
      <c r="D38" s="5">
        <f t="shared" si="0"/>
        <v>3.3333333333333335</v>
      </c>
      <c r="E38" s="6">
        <f t="shared" si="5"/>
        <v>11.272494913646518</v>
      </c>
      <c r="F38" s="4">
        <f t="shared" si="1"/>
        <v>0</v>
      </c>
      <c r="G38" s="21">
        <f t="shared" si="2"/>
        <v>8.8790199662284228E-2</v>
      </c>
      <c r="H38" s="7">
        <f t="shared" si="6"/>
        <v>9.5713281261033973</v>
      </c>
    </row>
    <row r="39" spans="2:8" x14ac:dyDescent="0.25">
      <c r="B39" s="4">
        <f t="shared" si="3"/>
        <v>17</v>
      </c>
      <c r="C39" s="24">
        <f t="shared" si="4"/>
        <v>0</v>
      </c>
      <c r="D39" s="5">
        <f t="shared" si="0"/>
        <v>3.3333333333333335</v>
      </c>
      <c r="E39" s="6">
        <f t="shared" si="5"/>
        <v>7.9391615803131845</v>
      </c>
      <c r="F39" s="4">
        <f t="shared" si="1"/>
        <v>0</v>
      </c>
      <c r="G39" s="21">
        <f t="shared" si="2"/>
        <v>6.2534491899727138E-2</v>
      </c>
      <c r="H39" s="7">
        <f t="shared" si="6"/>
        <v>9.6338626180031248</v>
      </c>
    </row>
    <row r="40" spans="2:8" x14ac:dyDescent="0.25">
      <c r="B40" s="4">
        <f t="shared" si="3"/>
        <v>18</v>
      </c>
      <c r="C40" s="24">
        <f t="shared" si="4"/>
        <v>0</v>
      </c>
      <c r="D40" s="5">
        <f t="shared" si="0"/>
        <v>3.3333333333333335</v>
      </c>
      <c r="E40" s="6">
        <f t="shared" si="5"/>
        <v>4.6058282469798506</v>
      </c>
      <c r="F40" s="4">
        <f t="shared" si="1"/>
        <v>0</v>
      </c>
      <c r="G40" s="21">
        <f t="shared" si="2"/>
        <v>3.6278784137170061E-2</v>
      </c>
      <c r="H40" s="7">
        <f t="shared" si="6"/>
        <v>9.6701414021402954</v>
      </c>
    </row>
    <row r="41" spans="2:8" x14ac:dyDescent="0.25">
      <c r="B41" s="4">
        <f t="shared" si="3"/>
        <v>19</v>
      </c>
      <c r="C41" s="24">
        <f t="shared" si="4"/>
        <v>0</v>
      </c>
      <c r="D41" s="5">
        <f t="shared" si="0"/>
        <v>3.3333333333333335</v>
      </c>
      <c r="E41" s="6">
        <f t="shared" si="5"/>
        <v>1.2724949136465171</v>
      </c>
      <c r="F41" s="4">
        <f t="shared" si="1"/>
        <v>0</v>
      </c>
      <c r="G41" s="21">
        <f t="shared" si="2"/>
        <v>1.0023076374612978E-2</v>
      </c>
      <c r="H41" s="7">
        <f t="shared" si="6"/>
        <v>9.680164478514909</v>
      </c>
    </row>
    <row r="42" spans="2:8" x14ac:dyDescent="0.25">
      <c r="B42" s="4">
        <f t="shared" si="3"/>
        <v>20</v>
      </c>
      <c r="C42" s="24">
        <f t="shared" si="4"/>
        <v>64.605828246979868</v>
      </c>
      <c r="D42" s="5">
        <f t="shared" si="0"/>
        <v>3.3333333333333335</v>
      </c>
      <c r="E42" s="6">
        <f t="shared" si="5"/>
        <v>62.544989827293044</v>
      </c>
      <c r="F42" s="4">
        <f t="shared" si="1"/>
        <v>5</v>
      </c>
      <c r="G42" s="21">
        <f t="shared" si="2"/>
        <v>0.49264889247525345</v>
      </c>
      <c r="H42" s="7">
        <f t="shared" si="6"/>
        <v>15.172813370990163</v>
      </c>
    </row>
    <row r="43" spans="2:8" x14ac:dyDescent="0.25">
      <c r="B43" s="4">
        <f t="shared" si="3"/>
        <v>21</v>
      </c>
      <c r="C43" s="24">
        <f t="shared" si="4"/>
        <v>0</v>
      </c>
      <c r="D43" s="5">
        <f t="shared" si="0"/>
        <v>3.3333333333333335</v>
      </c>
      <c r="E43" s="6">
        <f t="shared" si="5"/>
        <v>59.211656493959708</v>
      </c>
      <c r="F43" s="4">
        <f t="shared" si="1"/>
        <v>0</v>
      </c>
      <c r="G43" s="21">
        <f t="shared" si="2"/>
        <v>0.46639318471269636</v>
      </c>
      <c r="H43" s="7">
        <f t="shared" si="6"/>
        <v>15.639206555702859</v>
      </c>
    </row>
    <row r="44" spans="2:8" x14ac:dyDescent="0.25">
      <c r="B44" s="4">
        <f t="shared" si="3"/>
        <v>22</v>
      </c>
      <c r="C44" s="24">
        <f t="shared" si="4"/>
        <v>0</v>
      </c>
      <c r="D44" s="5">
        <f t="shared" si="0"/>
        <v>3.3333333333333335</v>
      </c>
      <c r="E44" s="6">
        <f t="shared" si="5"/>
        <v>55.878323160626373</v>
      </c>
      <c r="F44" s="4">
        <f t="shared" si="1"/>
        <v>0</v>
      </c>
      <c r="G44" s="21">
        <f t="shared" si="2"/>
        <v>0.44013747695013927</v>
      </c>
      <c r="H44" s="7">
        <f t="shared" si="6"/>
        <v>16.079344032652997</v>
      </c>
    </row>
    <row r="45" spans="2:8" x14ac:dyDescent="0.25">
      <c r="B45" s="4">
        <f t="shared" si="3"/>
        <v>23</v>
      </c>
      <c r="C45" s="24">
        <f t="shared" si="4"/>
        <v>0</v>
      </c>
      <c r="D45" s="5">
        <f t="shared" si="0"/>
        <v>3.3333333333333335</v>
      </c>
      <c r="E45" s="6">
        <f t="shared" si="5"/>
        <v>52.544989827293037</v>
      </c>
      <c r="F45" s="4">
        <f t="shared" si="1"/>
        <v>0</v>
      </c>
      <c r="G45" s="21">
        <f t="shared" si="2"/>
        <v>0.41388176918758218</v>
      </c>
      <c r="H45" s="7">
        <f t="shared" si="6"/>
        <v>16.49322580184058</v>
      </c>
    </row>
    <row r="46" spans="2:8" x14ac:dyDescent="0.25">
      <c r="B46" s="4">
        <f t="shared" si="3"/>
        <v>24</v>
      </c>
      <c r="C46" s="24">
        <f t="shared" si="4"/>
        <v>0</v>
      </c>
      <c r="D46" s="5">
        <f t="shared" si="0"/>
        <v>3.3333333333333335</v>
      </c>
      <c r="E46" s="6">
        <f t="shared" si="5"/>
        <v>49.211656493959701</v>
      </c>
      <c r="F46" s="4">
        <f t="shared" si="1"/>
        <v>0</v>
      </c>
      <c r="G46" s="21">
        <f t="shared" si="2"/>
        <v>0.38762606142502509</v>
      </c>
      <c r="H46" s="7">
        <f t="shared" si="6"/>
        <v>16.880851863265605</v>
      </c>
    </row>
    <row r="47" spans="2:8" x14ac:dyDescent="0.25">
      <c r="B47" s="4">
        <f t="shared" si="3"/>
        <v>25</v>
      </c>
      <c r="C47" s="24">
        <f t="shared" si="4"/>
        <v>0</v>
      </c>
      <c r="D47" s="5">
        <f t="shared" si="0"/>
        <v>3.3333333333333335</v>
      </c>
      <c r="E47" s="6">
        <f t="shared" si="5"/>
        <v>45.878323160626366</v>
      </c>
      <c r="F47" s="4">
        <f t="shared" si="1"/>
        <v>0</v>
      </c>
      <c r="G47" s="21">
        <f t="shared" si="2"/>
        <v>0.361370353662468</v>
      </c>
      <c r="H47" s="7">
        <f t="shared" si="6"/>
        <v>17.242222216928074</v>
      </c>
    </row>
    <row r="48" spans="2:8" x14ac:dyDescent="0.25">
      <c r="B48" s="4">
        <f t="shared" si="3"/>
        <v>26</v>
      </c>
      <c r="C48" s="24">
        <f t="shared" si="4"/>
        <v>0</v>
      </c>
      <c r="D48" s="5">
        <f t="shared" si="0"/>
        <v>3.3333333333333335</v>
      </c>
      <c r="E48" s="6">
        <f t="shared" si="5"/>
        <v>42.54498982729303</v>
      </c>
      <c r="F48" s="4">
        <f t="shared" si="1"/>
        <v>0</v>
      </c>
      <c r="G48" s="21">
        <f t="shared" si="2"/>
        <v>0.33511464589991086</v>
      </c>
      <c r="H48" s="7">
        <f t="shared" si="6"/>
        <v>17.577336862827984</v>
      </c>
    </row>
    <row r="49" spans="2:8" x14ac:dyDescent="0.25">
      <c r="B49" s="4">
        <f t="shared" si="3"/>
        <v>27</v>
      </c>
      <c r="C49" s="24">
        <f t="shared" si="4"/>
        <v>0</v>
      </c>
      <c r="D49" s="5">
        <f t="shared" si="0"/>
        <v>3.3333333333333335</v>
      </c>
      <c r="E49" s="6">
        <f t="shared" si="5"/>
        <v>39.211656493959694</v>
      </c>
      <c r="F49" s="4">
        <f t="shared" si="1"/>
        <v>0</v>
      </c>
      <c r="G49" s="21">
        <f t="shared" si="2"/>
        <v>0.30885893813735377</v>
      </c>
      <c r="H49" s="7">
        <f t="shared" si="6"/>
        <v>17.886195800965339</v>
      </c>
    </row>
    <row r="50" spans="2:8" x14ac:dyDescent="0.25">
      <c r="B50" s="4">
        <f t="shared" si="3"/>
        <v>28</v>
      </c>
      <c r="C50" s="24">
        <f t="shared" si="4"/>
        <v>0</v>
      </c>
      <c r="D50" s="5">
        <f t="shared" si="0"/>
        <v>3.3333333333333335</v>
      </c>
      <c r="E50" s="6">
        <f t="shared" si="5"/>
        <v>35.878323160626358</v>
      </c>
      <c r="F50" s="4">
        <f t="shared" si="1"/>
        <v>0</v>
      </c>
      <c r="G50" s="21">
        <f t="shared" si="2"/>
        <v>0.28260323037479668</v>
      </c>
      <c r="H50" s="7">
        <f t="shared" si="6"/>
        <v>18.168799031340136</v>
      </c>
    </row>
    <row r="51" spans="2:8" x14ac:dyDescent="0.25">
      <c r="B51" s="4">
        <f t="shared" si="3"/>
        <v>29</v>
      </c>
      <c r="C51" s="24">
        <f t="shared" si="4"/>
        <v>0</v>
      </c>
      <c r="D51" s="5">
        <f t="shared" si="0"/>
        <v>3.3333333333333335</v>
      </c>
      <c r="E51" s="6">
        <f t="shared" si="5"/>
        <v>32.544989827293023</v>
      </c>
      <c r="F51" s="4">
        <f t="shared" si="1"/>
        <v>0</v>
      </c>
      <c r="G51" s="21">
        <f t="shared" si="2"/>
        <v>0.25634752261223959</v>
      </c>
      <c r="H51" s="7">
        <f t="shared" si="6"/>
        <v>18.425146553952374</v>
      </c>
    </row>
    <row r="52" spans="2:8" x14ac:dyDescent="0.25">
      <c r="B52" s="4">
        <f t="shared" si="3"/>
        <v>30</v>
      </c>
      <c r="C52" s="24">
        <f t="shared" si="4"/>
        <v>0</v>
      </c>
      <c r="D52" s="5">
        <f t="shared" si="0"/>
        <v>3.3333333333333335</v>
      </c>
      <c r="E52" s="6">
        <f t="shared" si="5"/>
        <v>29.211656493959691</v>
      </c>
      <c r="F52" s="4">
        <f t="shared" si="1"/>
        <v>0</v>
      </c>
      <c r="G52" s="21">
        <f t="shared" si="2"/>
        <v>0.23009181484968252</v>
      </c>
      <c r="H52" s="7">
        <f t="shared" si="6"/>
        <v>18.655238368802056</v>
      </c>
    </row>
    <row r="53" spans="2:8" x14ac:dyDescent="0.25">
      <c r="B53" s="4">
        <f t="shared" si="3"/>
        <v>31</v>
      </c>
      <c r="C53" s="24">
        <f t="shared" si="4"/>
        <v>0</v>
      </c>
      <c r="D53" s="5">
        <f t="shared" si="0"/>
        <v>3.3333333333333335</v>
      </c>
      <c r="E53" s="6">
        <f t="shared" si="5"/>
        <v>25.878323160626358</v>
      </c>
      <c r="F53" s="4">
        <f t="shared" si="1"/>
        <v>0</v>
      </c>
      <c r="G53" s="21">
        <f t="shared" si="2"/>
        <v>0.20383610708712543</v>
      </c>
      <c r="H53" s="7">
        <f t="shared" si="6"/>
        <v>18.85907447588918</v>
      </c>
    </row>
    <row r="54" spans="2:8" x14ac:dyDescent="0.25">
      <c r="B54" s="4">
        <f t="shared" si="3"/>
        <v>32</v>
      </c>
      <c r="C54" s="24">
        <f t="shared" si="4"/>
        <v>0</v>
      </c>
      <c r="D54" s="5">
        <f t="shared" si="0"/>
        <v>3.3333333333333335</v>
      </c>
      <c r="E54" s="6">
        <f t="shared" si="5"/>
        <v>22.544989827293026</v>
      </c>
      <c r="F54" s="4">
        <f t="shared" si="1"/>
        <v>0</v>
      </c>
      <c r="G54" s="21">
        <f t="shared" si="2"/>
        <v>0.17758039932456837</v>
      </c>
      <c r="H54" s="7">
        <f t="shared" si="6"/>
        <v>19.036654875213749</v>
      </c>
    </row>
    <row r="55" spans="2:8" x14ac:dyDescent="0.25">
      <c r="B55" s="4">
        <f t="shared" si="3"/>
        <v>33</v>
      </c>
      <c r="C55" s="24">
        <f t="shared" si="4"/>
        <v>0</v>
      </c>
      <c r="D55" s="5">
        <f t="shared" si="0"/>
        <v>3.3333333333333335</v>
      </c>
      <c r="E55" s="6">
        <f t="shared" si="5"/>
        <v>19.211656493959694</v>
      </c>
      <c r="F55" s="4">
        <f t="shared" si="1"/>
        <v>0</v>
      </c>
      <c r="G55" s="21">
        <f t="shared" si="2"/>
        <v>0.15132469156201131</v>
      </c>
      <c r="H55" s="7">
        <f t="shared" si="6"/>
        <v>19.187979566775759</v>
      </c>
    </row>
    <row r="56" spans="2:8" x14ac:dyDescent="0.25">
      <c r="B56" s="4">
        <f t="shared" si="3"/>
        <v>34</v>
      </c>
      <c r="C56" s="24">
        <f t="shared" si="4"/>
        <v>0</v>
      </c>
      <c r="D56" s="5">
        <f t="shared" si="0"/>
        <v>3.3333333333333335</v>
      </c>
      <c r="E56" s="6">
        <f t="shared" si="5"/>
        <v>15.87832316062636</v>
      </c>
      <c r="F56" s="4">
        <f t="shared" si="1"/>
        <v>0</v>
      </c>
      <c r="G56" s="21">
        <f t="shared" si="2"/>
        <v>0.12506898379945422</v>
      </c>
      <c r="H56" s="7">
        <f t="shared" si="6"/>
        <v>19.313048550575214</v>
      </c>
    </row>
    <row r="57" spans="2:8" x14ac:dyDescent="0.25">
      <c r="B57" s="4">
        <f t="shared" si="3"/>
        <v>35</v>
      </c>
      <c r="C57" s="24">
        <f t="shared" si="4"/>
        <v>0</v>
      </c>
      <c r="D57" s="5">
        <f t="shared" si="0"/>
        <v>3.3333333333333335</v>
      </c>
      <c r="E57" s="6">
        <f t="shared" si="5"/>
        <v>12.544989827293026</v>
      </c>
      <c r="F57" s="4">
        <f t="shared" si="1"/>
        <v>0</v>
      </c>
      <c r="G57" s="21">
        <f t="shared" si="2"/>
        <v>9.881327603689713E-2</v>
      </c>
      <c r="H57" s="7">
        <f t="shared" si="6"/>
        <v>19.41186182661211</v>
      </c>
    </row>
    <row r="58" spans="2:8" x14ac:dyDescent="0.25">
      <c r="B58" s="4">
        <f t="shared" si="3"/>
        <v>36</v>
      </c>
      <c r="C58" s="24">
        <f t="shared" si="4"/>
        <v>0</v>
      </c>
      <c r="D58" s="5">
        <f t="shared" si="0"/>
        <v>3.3333333333333335</v>
      </c>
      <c r="E58" s="6">
        <f t="shared" si="5"/>
        <v>9.2116564939596923</v>
      </c>
      <c r="F58" s="4">
        <f t="shared" si="1"/>
        <v>0</v>
      </c>
      <c r="G58" s="21">
        <f t="shared" si="2"/>
        <v>7.2557568274340054E-2</v>
      </c>
      <c r="H58" s="7">
        <f t="shared" si="6"/>
        <v>19.484419394886451</v>
      </c>
    </row>
    <row r="59" spans="2:8" x14ac:dyDescent="0.25">
      <c r="B59" s="4">
        <f t="shared" si="3"/>
        <v>37</v>
      </c>
      <c r="C59" s="24">
        <f t="shared" si="4"/>
        <v>0</v>
      </c>
      <c r="D59" s="5">
        <f t="shared" si="0"/>
        <v>3.3333333333333335</v>
      </c>
      <c r="E59" s="6">
        <f t="shared" si="5"/>
        <v>5.8783231606263584</v>
      </c>
      <c r="F59" s="4">
        <f t="shared" si="1"/>
        <v>0</v>
      </c>
      <c r="G59" s="21">
        <f t="shared" si="2"/>
        <v>4.6301860511782963E-2</v>
      </c>
      <c r="H59" s="7">
        <f t="shared" si="6"/>
        <v>19.530721255398234</v>
      </c>
    </row>
    <row r="60" spans="2:8" x14ac:dyDescent="0.25">
      <c r="B60" s="4">
        <f t="shared" si="3"/>
        <v>38</v>
      </c>
      <c r="C60" s="24">
        <f t="shared" si="4"/>
        <v>0</v>
      </c>
      <c r="D60" s="5">
        <f t="shared" si="0"/>
        <v>3.3333333333333335</v>
      </c>
      <c r="E60" s="6">
        <f t="shared" si="5"/>
        <v>2.5449898272930249</v>
      </c>
      <c r="F60" s="4">
        <f t="shared" si="1"/>
        <v>0</v>
      </c>
      <c r="G60" s="21">
        <f t="shared" si="2"/>
        <v>2.0046152749225884E-2</v>
      </c>
      <c r="H60" s="7">
        <f t="shared" si="6"/>
        <v>19.550767408147461</v>
      </c>
    </row>
    <row r="61" spans="2:8" x14ac:dyDescent="0.25">
      <c r="B61" s="4">
        <f t="shared" si="3"/>
        <v>39</v>
      </c>
      <c r="C61" s="24">
        <f t="shared" si="4"/>
        <v>64.605828246979868</v>
      </c>
      <c r="D61" s="5">
        <f t="shared" si="0"/>
        <v>3.3333333333333335</v>
      </c>
      <c r="E61" s="6">
        <f t="shared" si="5"/>
        <v>63.817484740939555</v>
      </c>
      <c r="F61" s="4">
        <f t="shared" si="1"/>
        <v>5</v>
      </c>
      <c r="G61" s="21">
        <f t="shared" si="2"/>
        <v>0.50267196884986642</v>
      </c>
      <c r="H61" s="7">
        <f t="shared" si="6"/>
        <v>25.053439376997328</v>
      </c>
    </row>
    <row r="62" spans="2:8" x14ac:dyDescent="0.25">
      <c r="B62" s="4">
        <f t="shared" si="3"/>
        <v>40</v>
      </c>
      <c r="C62" s="24">
        <f t="shared" si="4"/>
        <v>0</v>
      </c>
      <c r="D62" s="5">
        <f t="shared" si="0"/>
        <v>3.3333333333333335</v>
      </c>
      <c r="E62" s="6">
        <f t="shared" si="5"/>
        <v>60.48415140760622</v>
      </c>
      <c r="F62" s="4">
        <f t="shared" si="1"/>
        <v>0</v>
      </c>
      <c r="G62" s="21">
        <f t="shared" si="2"/>
        <v>0.47641626108730928</v>
      </c>
      <c r="H62" s="7">
        <f t="shared" si="6"/>
        <v>25.529855638084637</v>
      </c>
    </row>
    <row r="63" spans="2:8" x14ac:dyDescent="0.25">
      <c r="B63" s="4">
        <f t="shared" si="3"/>
        <v>41</v>
      </c>
      <c r="C63" s="24">
        <f t="shared" si="4"/>
        <v>0</v>
      </c>
      <c r="D63" s="5">
        <f t="shared" si="0"/>
        <v>3.3333333333333335</v>
      </c>
      <c r="E63" s="6">
        <f t="shared" si="5"/>
        <v>57.150818074272884</v>
      </c>
      <c r="F63" s="4">
        <f t="shared" si="1"/>
        <v>0</v>
      </c>
      <c r="G63" s="21">
        <f t="shared" si="2"/>
        <v>0.45016055332475219</v>
      </c>
      <c r="H63" s="7">
        <f t="shared" si="6"/>
        <v>25.980016191409391</v>
      </c>
    </row>
    <row r="64" spans="2:8" x14ac:dyDescent="0.25">
      <c r="B64" s="4">
        <f t="shared" si="3"/>
        <v>42</v>
      </c>
      <c r="C64" s="24">
        <f t="shared" si="4"/>
        <v>0</v>
      </c>
      <c r="D64" s="5">
        <f t="shared" si="0"/>
        <v>3.3333333333333335</v>
      </c>
      <c r="E64" s="6">
        <f t="shared" si="5"/>
        <v>53.817484740939548</v>
      </c>
      <c r="F64" s="4">
        <f t="shared" si="1"/>
        <v>0</v>
      </c>
      <c r="G64" s="21">
        <f t="shared" si="2"/>
        <v>0.4239048455621951</v>
      </c>
      <c r="H64" s="7">
        <f t="shared" si="6"/>
        <v>26.403921036971585</v>
      </c>
    </row>
    <row r="65" spans="2:8" x14ac:dyDescent="0.25">
      <c r="B65" s="4">
        <f t="shared" si="3"/>
        <v>43</v>
      </c>
      <c r="C65" s="24">
        <f t="shared" si="4"/>
        <v>0</v>
      </c>
      <c r="D65" s="5">
        <f t="shared" si="0"/>
        <v>3.3333333333333335</v>
      </c>
      <c r="E65" s="6">
        <f t="shared" si="5"/>
        <v>50.484151407606213</v>
      </c>
      <c r="F65" s="4">
        <f t="shared" si="1"/>
        <v>0</v>
      </c>
      <c r="G65" s="21">
        <f t="shared" si="2"/>
        <v>0.39764913779963801</v>
      </c>
      <c r="H65" s="7">
        <f t="shared" si="6"/>
        <v>26.801570174771225</v>
      </c>
    </row>
    <row r="66" spans="2:8" x14ac:dyDescent="0.25">
      <c r="B66" s="4">
        <f t="shared" si="3"/>
        <v>44</v>
      </c>
      <c r="C66" s="24">
        <f t="shared" si="4"/>
        <v>0</v>
      </c>
      <c r="D66" s="5">
        <f t="shared" si="0"/>
        <v>3.3333333333333335</v>
      </c>
      <c r="E66" s="6">
        <f t="shared" si="5"/>
        <v>47.150818074272877</v>
      </c>
      <c r="F66" s="4">
        <f t="shared" si="1"/>
        <v>0</v>
      </c>
      <c r="G66" s="21">
        <f t="shared" si="2"/>
        <v>0.37139343003708092</v>
      </c>
      <c r="H66" s="7">
        <f t="shared" si="6"/>
        <v>27.172963604808306</v>
      </c>
    </row>
    <row r="67" spans="2:8" x14ac:dyDescent="0.25">
      <c r="B67" s="4">
        <f t="shared" si="3"/>
        <v>45</v>
      </c>
      <c r="C67" s="24">
        <f t="shared" si="4"/>
        <v>0</v>
      </c>
      <c r="D67" s="5">
        <f t="shared" si="0"/>
        <v>3.3333333333333335</v>
      </c>
      <c r="E67" s="6">
        <f t="shared" si="5"/>
        <v>43.817484740939541</v>
      </c>
      <c r="F67" s="4">
        <f t="shared" si="1"/>
        <v>0</v>
      </c>
      <c r="G67" s="21">
        <f t="shared" si="2"/>
        <v>0.34513772227452383</v>
      </c>
      <c r="H67" s="7">
        <f t="shared" si="6"/>
        <v>27.518101327082828</v>
      </c>
    </row>
    <row r="68" spans="2:8" x14ac:dyDescent="0.25">
      <c r="B68" s="4">
        <f t="shared" si="3"/>
        <v>46</v>
      </c>
      <c r="C68" s="24">
        <f t="shared" si="4"/>
        <v>0</v>
      </c>
      <c r="D68" s="5">
        <f t="shared" si="0"/>
        <v>3.3333333333333335</v>
      </c>
      <c r="E68" s="6">
        <f t="shared" si="5"/>
        <v>40.484151407606205</v>
      </c>
      <c r="F68" s="4">
        <f t="shared" si="1"/>
        <v>0</v>
      </c>
      <c r="G68" s="21">
        <f t="shared" si="2"/>
        <v>0.31888201451196674</v>
      </c>
      <c r="H68" s="7">
        <f t="shared" si="6"/>
        <v>27.836983341594795</v>
      </c>
    </row>
    <row r="69" spans="2:8" x14ac:dyDescent="0.25">
      <c r="B69" s="4">
        <f t="shared" si="3"/>
        <v>47</v>
      </c>
      <c r="C69" s="24">
        <f t="shared" si="4"/>
        <v>0</v>
      </c>
      <c r="D69" s="5">
        <f t="shared" si="0"/>
        <v>3.3333333333333335</v>
      </c>
      <c r="E69" s="6">
        <f t="shared" si="5"/>
        <v>37.15081807427287</v>
      </c>
      <c r="F69" s="4">
        <f t="shared" si="1"/>
        <v>0</v>
      </c>
      <c r="G69" s="21">
        <f t="shared" si="2"/>
        <v>0.29262630674940959</v>
      </c>
      <c r="H69" s="7">
        <f t="shared" si="6"/>
        <v>28.129609648344204</v>
      </c>
    </row>
    <row r="70" spans="2:8" x14ac:dyDescent="0.25">
      <c r="B70" s="4">
        <f t="shared" si="3"/>
        <v>48</v>
      </c>
      <c r="C70" s="24">
        <f t="shared" si="4"/>
        <v>0</v>
      </c>
      <c r="D70" s="5">
        <f t="shared" si="0"/>
        <v>3.3333333333333335</v>
      </c>
      <c r="E70" s="6">
        <f t="shared" si="5"/>
        <v>33.817484740939534</v>
      </c>
      <c r="F70" s="4">
        <f t="shared" si="1"/>
        <v>0</v>
      </c>
      <c r="G70" s="21">
        <f t="shared" si="2"/>
        <v>0.2663705989868525</v>
      </c>
      <c r="H70" s="7">
        <f t="shared" si="6"/>
        <v>28.395980247331057</v>
      </c>
    </row>
    <row r="71" spans="2:8" x14ac:dyDescent="0.25">
      <c r="B71" s="4">
        <f t="shared" si="3"/>
        <v>49</v>
      </c>
      <c r="C71" s="24">
        <f t="shared" si="4"/>
        <v>0</v>
      </c>
      <c r="D71" s="5">
        <f t="shared" si="0"/>
        <v>3.3333333333333335</v>
      </c>
      <c r="E71" s="6">
        <f t="shared" si="5"/>
        <v>30.484151407606202</v>
      </c>
      <c r="F71" s="4">
        <f t="shared" si="1"/>
        <v>0</v>
      </c>
      <c r="G71" s="21">
        <f t="shared" si="2"/>
        <v>0.24011489122429544</v>
      </c>
      <c r="H71" s="7">
        <f t="shared" si="6"/>
        <v>28.636095138555351</v>
      </c>
    </row>
    <row r="72" spans="2:8" x14ac:dyDescent="0.25">
      <c r="B72" s="4">
        <f t="shared" si="3"/>
        <v>50</v>
      </c>
      <c r="C72" s="24">
        <f t="shared" si="4"/>
        <v>0</v>
      </c>
      <c r="D72" s="5">
        <f t="shared" si="0"/>
        <v>3.3333333333333335</v>
      </c>
      <c r="E72" s="6">
        <f t="shared" si="5"/>
        <v>27.15081807427287</v>
      </c>
      <c r="F72" s="4">
        <f t="shared" si="1"/>
        <v>0</v>
      </c>
      <c r="G72" s="21">
        <f t="shared" si="2"/>
        <v>0.21385918346173838</v>
      </c>
      <c r="H72" s="7">
        <f t="shared" si="6"/>
        <v>28.849954322017091</v>
      </c>
    </row>
    <row r="73" spans="2:8" x14ac:dyDescent="0.25">
      <c r="B73" s="4">
        <f t="shared" si="3"/>
        <v>51</v>
      </c>
      <c r="C73" s="24">
        <f t="shared" si="4"/>
        <v>0</v>
      </c>
      <c r="D73" s="5">
        <f t="shared" si="0"/>
        <v>3.3333333333333335</v>
      </c>
      <c r="E73" s="6">
        <f t="shared" si="5"/>
        <v>23.817484740939538</v>
      </c>
      <c r="F73" s="4">
        <f t="shared" si="1"/>
        <v>0</v>
      </c>
      <c r="G73" s="21">
        <f t="shared" si="2"/>
        <v>0.18760347569918132</v>
      </c>
      <c r="H73" s="7">
        <f t="shared" si="6"/>
        <v>29.037557797716271</v>
      </c>
    </row>
    <row r="74" spans="2:8" x14ac:dyDescent="0.25">
      <c r="B74" s="4">
        <f t="shared" si="3"/>
        <v>52</v>
      </c>
      <c r="C74" s="24">
        <f t="shared" si="4"/>
        <v>0</v>
      </c>
      <c r="D74" s="5">
        <f t="shared" si="0"/>
        <v>3.3333333333333335</v>
      </c>
      <c r="E74" s="6">
        <f t="shared" si="5"/>
        <v>20.484151407606205</v>
      </c>
      <c r="F74" s="4">
        <f t="shared" si="1"/>
        <v>0</v>
      </c>
      <c r="G74" s="21">
        <f t="shared" si="2"/>
        <v>0.16134776793662423</v>
      </c>
      <c r="H74" s="7">
        <f t="shared" si="6"/>
        <v>29.198905565652897</v>
      </c>
    </row>
    <row r="75" spans="2:8" x14ac:dyDescent="0.25">
      <c r="B75" s="4">
        <f t="shared" si="3"/>
        <v>53</v>
      </c>
      <c r="C75" s="24">
        <f t="shared" si="4"/>
        <v>0</v>
      </c>
      <c r="D75" s="5">
        <f t="shared" si="0"/>
        <v>3.3333333333333335</v>
      </c>
      <c r="E75" s="6">
        <f t="shared" si="5"/>
        <v>17.150818074272873</v>
      </c>
      <c r="F75" s="4">
        <f t="shared" si="1"/>
        <v>0</v>
      </c>
      <c r="G75" s="21">
        <f t="shared" si="2"/>
        <v>0.13509206017406716</v>
      </c>
      <c r="H75" s="7">
        <f t="shared" si="6"/>
        <v>29.333997625826964</v>
      </c>
    </row>
    <row r="76" spans="2:8" x14ac:dyDescent="0.25">
      <c r="B76" s="4">
        <f t="shared" si="3"/>
        <v>54</v>
      </c>
      <c r="C76" s="24">
        <f t="shared" si="4"/>
        <v>0</v>
      </c>
      <c r="D76" s="5">
        <f t="shared" si="0"/>
        <v>3.3333333333333335</v>
      </c>
      <c r="E76" s="6">
        <f t="shared" si="5"/>
        <v>13.817484740939539</v>
      </c>
      <c r="F76" s="4">
        <f t="shared" si="1"/>
        <v>0</v>
      </c>
      <c r="G76" s="21">
        <f t="shared" si="2"/>
        <v>0.10883635241151007</v>
      </c>
      <c r="H76" s="7">
        <f t="shared" si="6"/>
        <v>29.442833978238475</v>
      </c>
    </row>
    <row r="77" spans="2:8" x14ac:dyDescent="0.25">
      <c r="B77" s="4">
        <f t="shared" si="3"/>
        <v>55</v>
      </c>
      <c r="C77" s="24">
        <f t="shared" si="4"/>
        <v>0</v>
      </c>
      <c r="D77" s="5">
        <f t="shared" si="0"/>
        <v>3.3333333333333335</v>
      </c>
      <c r="E77" s="6">
        <f t="shared" si="5"/>
        <v>10.484151407606205</v>
      </c>
      <c r="F77" s="4">
        <f t="shared" si="1"/>
        <v>0</v>
      </c>
      <c r="G77" s="21">
        <f t="shared" si="2"/>
        <v>8.2580644648952997E-2</v>
      </c>
      <c r="H77" s="7">
        <f t="shared" si="6"/>
        <v>29.525414622887428</v>
      </c>
    </row>
    <row r="78" spans="2:8" x14ac:dyDescent="0.25">
      <c r="B78" s="4">
        <f t="shared" si="3"/>
        <v>56</v>
      </c>
      <c r="C78" s="24">
        <f t="shared" si="4"/>
        <v>0</v>
      </c>
      <c r="D78" s="5">
        <f t="shared" si="0"/>
        <v>3.3333333333333335</v>
      </c>
      <c r="E78" s="6">
        <f t="shared" si="5"/>
        <v>7.1508180742728715</v>
      </c>
      <c r="F78" s="4">
        <f t="shared" si="1"/>
        <v>0</v>
      </c>
      <c r="G78" s="21">
        <f t="shared" si="2"/>
        <v>5.6324936886395907E-2</v>
      </c>
      <c r="H78" s="7">
        <f t="shared" si="6"/>
        <v>29.581739559773823</v>
      </c>
    </row>
    <row r="79" spans="2:8" x14ac:dyDescent="0.25">
      <c r="B79" s="4">
        <f t="shared" si="3"/>
        <v>57</v>
      </c>
      <c r="C79" s="24">
        <f t="shared" si="4"/>
        <v>0</v>
      </c>
      <c r="D79" s="5">
        <f t="shared" si="0"/>
        <v>3.3333333333333335</v>
      </c>
      <c r="E79" s="6">
        <f t="shared" si="5"/>
        <v>3.817484740939538</v>
      </c>
      <c r="F79" s="4">
        <f t="shared" si="1"/>
        <v>0</v>
      </c>
      <c r="G79" s="21">
        <f t="shared" si="2"/>
        <v>3.0069229123838831E-2</v>
      </c>
      <c r="H79" s="7">
        <f t="shared" si="6"/>
        <v>29.611808788897662</v>
      </c>
    </row>
    <row r="80" spans="2:8" x14ac:dyDescent="0.25">
      <c r="B80" s="4">
        <f t="shared" si="3"/>
        <v>58</v>
      </c>
      <c r="C80" s="24">
        <f t="shared" si="4"/>
        <v>0</v>
      </c>
      <c r="D80" s="5">
        <f t="shared" si="0"/>
        <v>3.3333333333333335</v>
      </c>
      <c r="E80" s="6">
        <f t="shared" si="5"/>
        <v>0.48415140760620456</v>
      </c>
      <c r="F80" s="4">
        <f t="shared" si="1"/>
        <v>0</v>
      </c>
      <c r="G80" s="21">
        <f t="shared" si="2"/>
        <v>3.8135213612817487E-3</v>
      </c>
      <c r="H80" s="7">
        <f t="shared" si="6"/>
        <v>29.615622310258942</v>
      </c>
    </row>
    <row r="81" spans="2:8" x14ac:dyDescent="0.25">
      <c r="B81" s="4">
        <f t="shared" si="3"/>
        <v>59</v>
      </c>
      <c r="C81" s="24">
        <f t="shared" si="4"/>
        <v>64.605828246979868</v>
      </c>
      <c r="D81" s="5">
        <f t="shared" si="0"/>
        <v>3.3333333333333335</v>
      </c>
      <c r="E81" s="6">
        <f t="shared" si="5"/>
        <v>61.756646321252738</v>
      </c>
      <c r="F81" s="4">
        <f t="shared" si="1"/>
        <v>5</v>
      </c>
      <c r="G81" s="21">
        <f t="shared" si="2"/>
        <v>0.48643933746192231</v>
      </c>
      <c r="H81" s="7">
        <f t="shared" si="6"/>
        <v>35.102061647720866</v>
      </c>
    </row>
    <row r="82" spans="2:8" x14ac:dyDescent="0.25">
      <c r="B82" s="4">
        <f t="shared" si="3"/>
        <v>60</v>
      </c>
      <c r="C82" s="24">
        <f t="shared" si="4"/>
        <v>0</v>
      </c>
      <c r="D82" s="5">
        <f t="shared" si="0"/>
        <v>3.3333333333333335</v>
      </c>
      <c r="E82" s="6">
        <f t="shared" si="5"/>
        <v>58.423312987919402</v>
      </c>
      <c r="F82" s="4">
        <f t="shared" si="1"/>
        <v>0</v>
      </c>
      <c r="G82" s="21">
        <f t="shared" si="2"/>
        <v>0.46018362969936522</v>
      </c>
      <c r="H82" s="7">
        <f t="shared" si="6"/>
        <v>35.562245277420232</v>
      </c>
    </row>
    <row r="83" spans="2:8" x14ac:dyDescent="0.25">
      <c r="B83" s="4">
        <f t="shared" si="3"/>
        <v>61</v>
      </c>
      <c r="C83" s="24">
        <f t="shared" si="4"/>
        <v>0</v>
      </c>
      <c r="D83" s="5">
        <f t="shared" si="0"/>
        <v>3.3333333333333335</v>
      </c>
      <c r="E83" s="6">
        <f t="shared" si="5"/>
        <v>55.089979654586067</v>
      </c>
      <c r="F83" s="4">
        <f t="shared" si="1"/>
        <v>0</v>
      </c>
      <c r="G83" s="21">
        <f t="shared" si="2"/>
        <v>0.43392792193680807</v>
      </c>
      <c r="H83" s="7">
        <f t="shared" si="6"/>
        <v>35.996173199357038</v>
      </c>
    </row>
    <row r="84" spans="2:8" x14ac:dyDescent="0.25">
      <c r="B84" s="4">
        <f t="shared" si="3"/>
        <v>62</v>
      </c>
      <c r="C84" s="24">
        <f t="shared" si="4"/>
        <v>0</v>
      </c>
      <c r="D84" s="5">
        <f t="shared" si="0"/>
        <v>3.3333333333333335</v>
      </c>
      <c r="E84" s="6">
        <f t="shared" si="5"/>
        <v>51.756646321252731</v>
      </c>
      <c r="F84" s="4">
        <f t="shared" si="1"/>
        <v>0</v>
      </c>
      <c r="G84" s="21">
        <f t="shared" si="2"/>
        <v>0.40767221417425098</v>
      </c>
      <c r="H84" s="7">
        <f t="shared" si="6"/>
        <v>36.403845413531286</v>
      </c>
    </row>
    <row r="85" spans="2:8" x14ac:dyDescent="0.25">
      <c r="B85" s="4">
        <f t="shared" si="3"/>
        <v>63</v>
      </c>
      <c r="C85" s="24">
        <f t="shared" si="4"/>
        <v>0</v>
      </c>
      <c r="D85" s="5">
        <f t="shared" si="0"/>
        <v>3.3333333333333335</v>
      </c>
      <c r="E85" s="6">
        <f t="shared" si="5"/>
        <v>48.423312987919395</v>
      </c>
      <c r="F85" s="4">
        <f t="shared" si="1"/>
        <v>0</v>
      </c>
      <c r="G85" s="21">
        <f t="shared" si="2"/>
        <v>0.38141650641169389</v>
      </c>
      <c r="H85" s="7">
        <f t="shared" si="6"/>
        <v>36.785261919942982</v>
      </c>
    </row>
    <row r="86" spans="2:8" x14ac:dyDescent="0.25">
      <c r="B86" s="4">
        <f t="shared" si="3"/>
        <v>64</v>
      </c>
      <c r="C86" s="24">
        <f t="shared" si="4"/>
        <v>0</v>
      </c>
      <c r="D86" s="5">
        <f t="shared" si="0"/>
        <v>3.3333333333333335</v>
      </c>
      <c r="E86" s="6">
        <f t="shared" si="5"/>
        <v>45.08997965458606</v>
      </c>
      <c r="F86" s="4">
        <f t="shared" si="1"/>
        <v>0</v>
      </c>
      <c r="G86" s="21">
        <f t="shared" si="2"/>
        <v>0.3551607986491368</v>
      </c>
      <c r="H86" s="7">
        <f t="shared" si="6"/>
        <v>37.14042271859212</v>
      </c>
    </row>
    <row r="87" spans="2:8" x14ac:dyDescent="0.25">
      <c r="B87" s="4">
        <f t="shared" si="3"/>
        <v>65</v>
      </c>
      <c r="C87" s="24">
        <f t="shared" si="4"/>
        <v>0</v>
      </c>
      <c r="D87" s="5">
        <f t="shared" si="0"/>
        <v>3.3333333333333335</v>
      </c>
      <c r="E87" s="6">
        <f t="shared" si="5"/>
        <v>41.756646321252724</v>
      </c>
      <c r="F87" s="4">
        <f t="shared" si="1"/>
        <v>0</v>
      </c>
      <c r="G87" s="21">
        <f t="shared" si="2"/>
        <v>0.32890509088657971</v>
      </c>
      <c r="H87" s="7">
        <f t="shared" si="6"/>
        <v>37.469327809478699</v>
      </c>
    </row>
    <row r="88" spans="2:8" x14ac:dyDescent="0.25">
      <c r="B88" s="4">
        <f t="shared" si="3"/>
        <v>66</v>
      </c>
      <c r="C88" s="24">
        <f t="shared" si="4"/>
        <v>0</v>
      </c>
      <c r="D88" s="5">
        <f t="shared" ref="D88:D151" si="7">+$C$11</f>
        <v>3.3333333333333335</v>
      </c>
      <c r="E88" s="6">
        <f t="shared" si="5"/>
        <v>38.423312987919388</v>
      </c>
      <c r="F88" s="4">
        <f t="shared" ref="F88:F151" si="8">+IF(C88&gt;0,$C$10,0)</f>
        <v>0</v>
      </c>
      <c r="G88" s="21">
        <f t="shared" ref="G88:G151" si="9">+E88*($C$12/365)</f>
        <v>0.30264938312402262</v>
      </c>
      <c r="H88" s="7">
        <f t="shared" si="6"/>
        <v>37.771977192602719</v>
      </c>
    </row>
    <row r="89" spans="2:8" x14ac:dyDescent="0.25">
      <c r="B89" s="4">
        <f t="shared" ref="B89:B152" si="10">+B88+1</f>
        <v>67</v>
      </c>
      <c r="C89" s="24">
        <f t="shared" ref="C89:C152" si="11">+IF(E88&lt;D89,$C$23,0)</f>
        <v>0</v>
      </c>
      <c r="D89" s="5">
        <f t="shared" si="7"/>
        <v>3.3333333333333335</v>
      </c>
      <c r="E89" s="6">
        <f t="shared" ref="E89:E152" si="12">+E88+C89-D89</f>
        <v>35.089979654586053</v>
      </c>
      <c r="F89" s="4">
        <f t="shared" si="8"/>
        <v>0</v>
      </c>
      <c r="G89" s="21">
        <f t="shared" si="9"/>
        <v>0.27639367536146553</v>
      </c>
      <c r="H89" s="7">
        <f t="shared" ref="H89:H152" si="13">+H88+G89+F89</f>
        <v>38.048370867964188</v>
      </c>
    </row>
    <row r="90" spans="2:8" x14ac:dyDescent="0.25">
      <c r="B90" s="4">
        <f t="shared" si="10"/>
        <v>68</v>
      </c>
      <c r="C90" s="24">
        <f t="shared" si="11"/>
        <v>0</v>
      </c>
      <c r="D90" s="5">
        <f t="shared" si="7"/>
        <v>3.3333333333333335</v>
      </c>
      <c r="E90" s="6">
        <f t="shared" si="12"/>
        <v>31.75664632125272</v>
      </c>
      <c r="F90" s="4">
        <f t="shared" si="8"/>
        <v>0</v>
      </c>
      <c r="G90" s="21">
        <f t="shared" si="9"/>
        <v>0.25013796759890844</v>
      </c>
      <c r="H90" s="7">
        <f t="shared" si="13"/>
        <v>38.298508835563098</v>
      </c>
    </row>
    <row r="91" spans="2:8" x14ac:dyDescent="0.25">
      <c r="B91" s="4">
        <f t="shared" si="10"/>
        <v>69</v>
      </c>
      <c r="C91" s="24">
        <f t="shared" si="11"/>
        <v>0</v>
      </c>
      <c r="D91" s="5">
        <f t="shared" si="7"/>
        <v>3.3333333333333335</v>
      </c>
      <c r="E91" s="6">
        <f t="shared" si="12"/>
        <v>28.423312987919388</v>
      </c>
      <c r="F91" s="4">
        <f t="shared" si="8"/>
        <v>0</v>
      </c>
      <c r="G91" s="21">
        <f t="shared" si="9"/>
        <v>0.22388225983635135</v>
      </c>
      <c r="H91" s="7">
        <f t="shared" si="13"/>
        <v>38.522391095399449</v>
      </c>
    </row>
    <row r="92" spans="2:8" x14ac:dyDescent="0.25">
      <c r="B92" s="4">
        <f t="shared" si="10"/>
        <v>70</v>
      </c>
      <c r="C92" s="24">
        <f t="shared" si="11"/>
        <v>0</v>
      </c>
      <c r="D92" s="5">
        <f t="shared" si="7"/>
        <v>3.3333333333333335</v>
      </c>
      <c r="E92" s="6">
        <f t="shared" si="12"/>
        <v>25.089979654586056</v>
      </c>
      <c r="F92" s="4">
        <f t="shared" si="8"/>
        <v>0</v>
      </c>
      <c r="G92" s="21">
        <f t="shared" si="9"/>
        <v>0.19762655207379429</v>
      </c>
      <c r="H92" s="7">
        <f t="shared" si="13"/>
        <v>38.720017647473242</v>
      </c>
    </row>
    <row r="93" spans="2:8" x14ac:dyDescent="0.25">
      <c r="B93" s="4">
        <f t="shared" si="10"/>
        <v>71</v>
      </c>
      <c r="C93" s="24">
        <f t="shared" si="11"/>
        <v>0</v>
      </c>
      <c r="D93" s="5">
        <f t="shared" si="7"/>
        <v>3.3333333333333335</v>
      </c>
      <c r="E93" s="6">
        <f t="shared" si="12"/>
        <v>21.756646321252724</v>
      </c>
      <c r="F93" s="4">
        <f t="shared" si="8"/>
        <v>0</v>
      </c>
      <c r="G93" s="21">
        <f t="shared" si="9"/>
        <v>0.17137084431123722</v>
      </c>
      <c r="H93" s="7">
        <f t="shared" si="13"/>
        <v>38.891388491784475</v>
      </c>
    </row>
    <row r="94" spans="2:8" x14ac:dyDescent="0.25">
      <c r="B94" s="4">
        <f t="shared" si="10"/>
        <v>72</v>
      </c>
      <c r="C94" s="24">
        <f t="shared" si="11"/>
        <v>0</v>
      </c>
      <c r="D94" s="5">
        <f t="shared" si="7"/>
        <v>3.3333333333333335</v>
      </c>
      <c r="E94" s="6">
        <f t="shared" si="12"/>
        <v>18.423312987919392</v>
      </c>
      <c r="F94" s="4">
        <f t="shared" si="8"/>
        <v>0</v>
      </c>
      <c r="G94" s="21">
        <f t="shared" si="9"/>
        <v>0.14511513654868016</v>
      </c>
      <c r="H94" s="7">
        <f t="shared" si="13"/>
        <v>39.036503628333158</v>
      </c>
    </row>
    <row r="95" spans="2:8" x14ac:dyDescent="0.25">
      <c r="B95" s="4">
        <f t="shared" si="10"/>
        <v>73</v>
      </c>
      <c r="C95" s="24">
        <f t="shared" si="11"/>
        <v>0</v>
      </c>
      <c r="D95" s="5">
        <f t="shared" si="7"/>
        <v>3.3333333333333335</v>
      </c>
      <c r="E95" s="6">
        <f t="shared" si="12"/>
        <v>15.089979654586058</v>
      </c>
      <c r="F95" s="4">
        <f t="shared" si="8"/>
        <v>0</v>
      </c>
      <c r="G95" s="21">
        <f t="shared" si="9"/>
        <v>0.11885942878612307</v>
      </c>
      <c r="H95" s="7">
        <f t="shared" si="13"/>
        <v>39.155363057119281</v>
      </c>
    </row>
    <row r="96" spans="2:8" x14ac:dyDescent="0.25">
      <c r="B96" s="4">
        <f t="shared" si="10"/>
        <v>74</v>
      </c>
      <c r="C96" s="24">
        <f t="shared" si="11"/>
        <v>0</v>
      </c>
      <c r="D96" s="5">
        <f t="shared" si="7"/>
        <v>3.3333333333333335</v>
      </c>
      <c r="E96" s="6">
        <f t="shared" si="12"/>
        <v>11.756646321252724</v>
      </c>
      <c r="F96" s="4">
        <f t="shared" si="8"/>
        <v>0</v>
      </c>
      <c r="G96" s="21">
        <f t="shared" si="9"/>
        <v>9.2603721023565982E-2</v>
      </c>
      <c r="H96" s="7">
        <f t="shared" si="13"/>
        <v>39.247966778142846</v>
      </c>
    </row>
    <row r="97" spans="2:8" x14ac:dyDescent="0.25">
      <c r="B97" s="4">
        <f t="shared" si="10"/>
        <v>75</v>
      </c>
      <c r="C97" s="24">
        <f t="shared" si="11"/>
        <v>0</v>
      </c>
      <c r="D97" s="5">
        <f t="shared" si="7"/>
        <v>3.3333333333333335</v>
      </c>
      <c r="E97" s="6">
        <f t="shared" si="12"/>
        <v>8.42331298791939</v>
      </c>
      <c r="F97" s="4">
        <f t="shared" si="8"/>
        <v>0</v>
      </c>
      <c r="G97" s="21">
        <f t="shared" si="9"/>
        <v>6.6348013261008892E-2</v>
      </c>
      <c r="H97" s="7">
        <f t="shared" si="13"/>
        <v>39.314314791403852</v>
      </c>
    </row>
    <row r="98" spans="2:8" x14ac:dyDescent="0.25">
      <c r="B98" s="4">
        <f t="shared" si="10"/>
        <v>76</v>
      </c>
      <c r="C98" s="24">
        <f t="shared" si="11"/>
        <v>0</v>
      </c>
      <c r="D98" s="5">
        <f t="shared" si="7"/>
        <v>3.3333333333333335</v>
      </c>
      <c r="E98" s="6">
        <f t="shared" si="12"/>
        <v>5.0899796545860561</v>
      </c>
      <c r="F98" s="4">
        <f t="shared" si="8"/>
        <v>0</v>
      </c>
      <c r="G98" s="21">
        <f t="shared" si="9"/>
        <v>4.0092305498451816E-2</v>
      </c>
      <c r="H98" s="7">
        <f t="shared" si="13"/>
        <v>39.354407096902307</v>
      </c>
    </row>
    <row r="99" spans="2:8" x14ac:dyDescent="0.25">
      <c r="B99" s="4">
        <f t="shared" si="10"/>
        <v>77</v>
      </c>
      <c r="C99" s="24">
        <f t="shared" si="11"/>
        <v>0</v>
      </c>
      <c r="D99" s="5">
        <f t="shared" si="7"/>
        <v>3.3333333333333335</v>
      </c>
      <c r="E99" s="6">
        <f t="shared" si="12"/>
        <v>1.7566463212527226</v>
      </c>
      <c r="F99" s="4">
        <f t="shared" si="8"/>
        <v>0</v>
      </c>
      <c r="G99" s="21">
        <f t="shared" si="9"/>
        <v>1.3836597735894733E-2</v>
      </c>
      <c r="H99" s="7">
        <f t="shared" si="13"/>
        <v>39.368243694638203</v>
      </c>
    </row>
    <row r="100" spans="2:8" x14ac:dyDescent="0.25">
      <c r="B100" s="4">
        <f t="shared" si="10"/>
        <v>78</v>
      </c>
      <c r="C100" s="24">
        <f t="shared" si="11"/>
        <v>64.605828246979868</v>
      </c>
      <c r="D100" s="5">
        <f t="shared" si="7"/>
        <v>3.3333333333333335</v>
      </c>
      <c r="E100" s="6">
        <f t="shared" si="12"/>
        <v>63.029141234899249</v>
      </c>
      <c r="F100" s="4">
        <f t="shared" si="8"/>
        <v>5</v>
      </c>
      <c r="G100" s="21">
        <f t="shared" si="9"/>
        <v>0.49646241383653522</v>
      </c>
      <c r="H100" s="7">
        <f t="shared" si="13"/>
        <v>44.864706108474735</v>
      </c>
    </row>
    <row r="101" spans="2:8" x14ac:dyDescent="0.25">
      <c r="B101" s="4">
        <f t="shared" si="10"/>
        <v>79</v>
      </c>
      <c r="C101" s="24">
        <f t="shared" si="11"/>
        <v>0</v>
      </c>
      <c r="D101" s="5">
        <f t="shared" si="7"/>
        <v>3.3333333333333335</v>
      </c>
      <c r="E101" s="6">
        <f t="shared" si="12"/>
        <v>59.695807901565914</v>
      </c>
      <c r="F101" s="4">
        <f t="shared" si="8"/>
        <v>0</v>
      </c>
      <c r="G101" s="21">
        <f t="shared" si="9"/>
        <v>0.47020670607397813</v>
      </c>
      <c r="H101" s="7">
        <f t="shared" si="13"/>
        <v>45.334912814548716</v>
      </c>
    </row>
    <row r="102" spans="2:8" x14ac:dyDescent="0.25">
      <c r="B102" s="4">
        <f t="shared" si="10"/>
        <v>80</v>
      </c>
      <c r="C102" s="24">
        <f t="shared" si="11"/>
        <v>0</v>
      </c>
      <c r="D102" s="5">
        <f t="shared" si="7"/>
        <v>3.3333333333333335</v>
      </c>
      <c r="E102" s="6">
        <f t="shared" si="12"/>
        <v>56.362474568232578</v>
      </c>
      <c r="F102" s="4">
        <f t="shared" si="8"/>
        <v>0</v>
      </c>
      <c r="G102" s="21">
        <f t="shared" si="9"/>
        <v>0.44395099831142104</v>
      </c>
      <c r="H102" s="7">
        <f t="shared" si="13"/>
        <v>45.778863812860138</v>
      </c>
    </row>
    <row r="103" spans="2:8" x14ac:dyDescent="0.25">
      <c r="B103" s="4">
        <f t="shared" si="10"/>
        <v>81</v>
      </c>
      <c r="C103" s="24">
        <f t="shared" si="11"/>
        <v>0</v>
      </c>
      <c r="D103" s="5">
        <f t="shared" si="7"/>
        <v>3.3333333333333335</v>
      </c>
      <c r="E103" s="6">
        <f t="shared" si="12"/>
        <v>53.029141234899242</v>
      </c>
      <c r="F103" s="4">
        <f t="shared" si="8"/>
        <v>0</v>
      </c>
      <c r="G103" s="21">
        <f t="shared" si="9"/>
        <v>0.41769529054886395</v>
      </c>
      <c r="H103" s="7">
        <f t="shared" si="13"/>
        <v>46.196559103409001</v>
      </c>
    </row>
    <row r="104" spans="2:8" x14ac:dyDescent="0.25">
      <c r="B104" s="4">
        <f t="shared" si="10"/>
        <v>82</v>
      </c>
      <c r="C104" s="24">
        <f t="shared" si="11"/>
        <v>0</v>
      </c>
      <c r="D104" s="5">
        <f t="shared" si="7"/>
        <v>3.3333333333333335</v>
      </c>
      <c r="E104" s="6">
        <f t="shared" si="12"/>
        <v>49.695807901565907</v>
      </c>
      <c r="F104" s="4">
        <f t="shared" si="8"/>
        <v>0</v>
      </c>
      <c r="G104" s="21">
        <f t="shared" si="9"/>
        <v>0.39143958278630681</v>
      </c>
      <c r="H104" s="7">
        <f t="shared" si="13"/>
        <v>46.587998686195306</v>
      </c>
    </row>
    <row r="105" spans="2:8" x14ac:dyDescent="0.25">
      <c r="B105" s="4">
        <f t="shared" si="10"/>
        <v>83</v>
      </c>
      <c r="C105" s="24">
        <f t="shared" si="11"/>
        <v>0</v>
      </c>
      <c r="D105" s="5">
        <f t="shared" si="7"/>
        <v>3.3333333333333335</v>
      </c>
      <c r="E105" s="6">
        <f t="shared" si="12"/>
        <v>46.362474568232571</v>
      </c>
      <c r="F105" s="4">
        <f t="shared" si="8"/>
        <v>0</v>
      </c>
      <c r="G105" s="21">
        <f t="shared" si="9"/>
        <v>0.36518387502374972</v>
      </c>
      <c r="H105" s="7">
        <f t="shared" si="13"/>
        <v>46.953182561219059</v>
      </c>
    </row>
    <row r="106" spans="2:8" x14ac:dyDescent="0.25">
      <c r="B106" s="4">
        <f t="shared" si="10"/>
        <v>84</v>
      </c>
      <c r="C106" s="24">
        <f t="shared" si="11"/>
        <v>0</v>
      </c>
      <c r="D106" s="5">
        <f t="shared" si="7"/>
        <v>3.3333333333333335</v>
      </c>
      <c r="E106" s="6">
        <f t="shared" si="12"/>
        <v>43.029141234899235</v>
      </c>
      <c r="F106" s="4">
        <f t="shared" si="8"/>
        <v>0</v>
      </c>
      <c r="G106" s="21">
        <f t="shared" si="9"/>
        <v>0.33892816726119263</v>
      </c>
      <c r="H106" s="7">
        <f t="shared" si="13"/>
        <v>47.292110728480253</v>
      </c>
    </row>
    <row r="107" spans="2:8" x14ac:dyDescent="0.25">
      <c r="B107" s="4">
        <f t="shared" si="10"/>
        <v>85</v>
      </c>
      <c r="C107" s="24">
        <f t="shared" si="11"/>
        <v>0</v>
      </c>
      <c r="D107" s="5">
        <f t="shared" si="7"/>
        <v>3.3333333333333335</v>
      </c>
      <c r="E107" s="6">
        <f t="shared" si="12"/>
        <v>39.6958079015659</v>
      </c>
      <c r="F107" s="4">
        <f t="shared" si="8"/>
        <v>0</v>
      </c>
      <c r="G107" s="21">
        <f t="shared" si="9"/>
        <v>0.31267245949863554</v>
      </c>
      <c r="H107" s="7">
        <f t="shared" si="13"/>
        <v>47.604783187978889</v>
      </c>
    </row>
    <row r="108" spans="2:8" x14ac:dyDescent="0.25">
      <c r="B108" s="4">
        <f t="shared" si="10"/>
        <v>86</v>
      </c>
      <c r="C108" s="24">
        <f t="shared" si="11"/>
        <v>0</v>
      </c>
      <c r="D108" s="5">
        <f t="shared" si="7"/>
        <v>3.3333333333333335</v>
      </c>
      <c r="E108" s="6">
        <f t="shared" si="12"/>
        <v>36.362474568232564</v>
      </c>
      <c r="F108" s="4">
        <f t="shared" si="8"/>
        <v>0</v>
      </c>
      <c r="G108" s="21">
        <f t="shared" si="9"/>
        <v>0.28641675173607845</v>
      </c>
      <c r="H108" s="7">
        <f t="shared" si="13"/>
        <v>47.891199939714966</v>
      </c>
    </row>
    <row r="109" spans="2:8" x14ac:dyDescent="0.25">
      <c r="B109" s="4">
        <f t="shared" si="10"/>
        <v>87</v>
      </c>
      <c r="C109" s="24">
        <f t="shared" si="11"/>
        <v>0</v>
      </c>
      <c r="D109" s="5">
        <f t="shared" si="7"/>
        <v>3.3333333333333335</v>
      </c>
      <c r="E109" s="6">
        <f t="shared" si="12"/>
        <v>33.029141234899228</v>
      </c>
      <c r="F109" s="4">
        <f t="shared" si="8"/>
        <v>0</v>
      </c>
      <c r="G109" s="21">
        <f t="shared" si="9"/>
        <v>0.26016104397352136</v>
      </c>
      <c r="H109" s="7">
        <f t="shared" si="13"/>
        <v>48.151360983688484</v>
      </c>
    </row>
    <row r="110" spans="2:8" x14ac:dyDescent="0.25">
      <c r="B110" s="4">
        <f t="shared" si="10"/>
        <v>88</v>
      </c>
      <c r="C110" s="24">
        <f t="shared" si="11"/>
        <v>0</v>
      </c>
      <c r="D110" s="5">
        <f t="shared" si="7"/>
        <v>3.3333333333333335</v>
      </c>
      <c r="E110" s="6">
        <f t="shared" si="12"/>
        <v>29.695807901565896</v>
      </c>
      <c r="F110" s="4">
        <f t="shared" si="8"/>
        <v>0</v>
      </c>
      <c r="G110" s="21">
        <f t="shared" si="9"/>
        <v>0.23390533621096427</v>
      </c>
      <c r="H110" s="7">
        <f t="shared" si="13"/>
        <v>48.385266319899451</v>
      </c>
    </row>
    <row r="111" spans="2:8" x14ac:dyDescent="0.25">
      <c r="B111" s="4">
        <f t="shared" si="10"/>
        <v>89</v>
      </c>
      <c r="C111" s="24">
        <f t="shared" si="11"/>
        <v>0</v>
      </c>
      <c r="D111" s="5">
        <f t="shared" si="7"/>
        <v>3.3333333333333335</v>
      </c>
      <c r="E111" s="6">
        <f t="shared" si="12"/>
        <v>26.362474568232564</v>
      </c>
      <c r="F111" s="4">
        <f t="shared" si="8"/>
        <v>0</v>
      </c>
      <c r="G111" s="21">
        <f t="shared" si="9"/>
        <v>0.2076496284484072</v>
      </c>
      <c r="H111" s="7">
        <f t="shared" si="13"/>
        <v>48.592915948347859</v>
      </c>
    </row>
    <row r="112" spans="2:8" x14ac:dyDescent="0.25">
      <c r="B112" s="4">
        <f t="shared" si="10"/>
        <v>90</v>
      </c>
      <c r="C112" s="24">
        <f t="shared" si="11"/>
        <v>0</v>
      </c>
      <c r="D112" s="5">
        <f t="shared" si="7"/>
        <v>3.3333333333333335</v>
      </c>
      <c r="E112" s="6">
        <f t="shared" si="12"/>
        <v>23.029141234899232</v>
      </c>
      <c r="F112" s="4">
        <f t="shared" si="8"/>
        <v>0</v>
      </c>
      <c r="G112" s="21">
        <f t="shared" si="9"/>
        <v>0.18139392068585011</v>
      </c>
      <c r="H112" s="7">
        <f t="shared" si="13"/>
        <v>48.774309869033708</v>
      </c>
    </row>
    <row r="113" spans="2:8" x14ac:dyDescent="0.25">
      <c r="B113" s="4">
        <f t="shared" si="10"/>
        <v>91</v>
      </c>
      <c r="C113" s="24">
        <f t="shared" si="11"/>
        <v>0</v>
      </c>
      <c r="D113" s="5">
        <f t="shared" si="7"/>
        <v>3.3333333333333335</v>
      </c>
      <c r="E113" s="6">
        <f t="shared" si="12"/>
        <v>19.6958079015659</v>
      </c>
      <c r="F113" s="4">
        <f t="shared" si="8"/>
        <v>0</v>
      </c>
      <c r="G113" s="21">
        <f t="shared" si="9"/>
        <v>0.15513821292329305</v>
      </c>
      <c r="H113" s="7">
        <f t="shared" si="13"/>
        <v>48.929448081956998</v>
      </c>
    </row>
    <row r="114" spans="2:8" x14ac:dyDescent="0.25">
      <c r="B114" s="4">
        <f t="shared" si="10"/>
        <v>92</v>
      </c>
      <c r="C114" s="24">
        <f t="shared" si="11"/>
        <v>0</v>
      </c>
      <c r="D114" s="5">
        <f t="shared" si="7"/>
        <v>3.3333333333333335</v>
      </c>
      <c r="E114" s="6">
        <f t="shared" si="12"/>
        <v>16.362474568232567</v>
      </c>
      <c r="F114" s="4">
        <f t="shared" si="8"/>
        <v>0</v>
      </c>
      <c r="G114" s="21">
        <f t="shared" si="9"/>
        <v>0.12888250516073599</v>
      </c>
      <c r="H114" s="7">
        <f t="shared" si="13"/>
        <v>49.058330587117737</v>
      </c>
    </row>
    <row r="115" spans="2:8" x14ac:dyDescent="0.25">
      <c r="B115" s="4">
        <f t="shared" si="10"/>
        <v>93</v>
      </c>
      <c r="C115" s="24">
        <f t="shared" si="11"/>
        <v>0</v>
      </c>
      <c r="D115" s="5">
        <f t="shared" si="7"/>
        <v>3.3333333333333335</v>
      </c>
      <c r="E115" s="6">
        <f t="shared" si="12"/>
        <v>13.029141234899233</v>
      </c>
      <c r="F115" s="4">
        <f t="shared" si="8"/>
        <v>0</v>
      </c>
      <c r="G115" s="21">
        <f t="shared" si="9"/>
        <v>0.1026267973981789</v>
      </c>
      <c r="H115" s="7">
        <f t="shared" si="13"/>
        <v>49.160957384515918</v>
      </c>
    </row>
    <row r="116" spans="2:8" x14ac:dyDescent="0.25">
      <c r="B116" s="4">
        <f t="shared" si="10"/>
        <v>94</v>
      </c>
      <c r="C116" s="24">
        <f t="shared" si="11"/>
        <v>0</v>
      </c>
      <c r="D116" s="5">
        <f t="shared" si="7"/>
        <v>3.3333333333333335</v>
      </c>
      <c r="E116" s="6">
        <f t="shared" si="12"/>
        <v>9.6958079015658996</v>
      </c>
      <c r="F116" s="4">
        <f t="shared" si="8"/>
        <v>0</v>
      </c>
      <c r="G116" s="21">
        <f t="shared" si="9"/>
        <v>7.6371089635621822E-2</v>
      </c>
      <c r="H116" s="7">
        <f t="shared" si="13"/>
        <v>49.237328474151539</v>
      </c>
    </row>
    <row r="117" spans="2:8" x14ac:dyDescent="0.25">
      <c r="B117" s="4">
        <f t="shared" si="10"/>
        <v>95</v>
      </c>
      <c r="C117" s="24">
        <f t="shared" si="11"/>
        <v>0</v>
      </c>
      <c r="D117" s="5">
        <f t="shared" si="7"/>
        <v>3.3333333333333335</v>
      </c>
      <c r="E117" s="6">
        <f t="shared" si="12"/>
        <v>6.3624745682325656</v>
      </c>
      <c r="F117" s="4">
        <f t="shared" si="8"/>
        <v>0</v>
      </c>
      <c r="G117" s="21">
        <f t="shared" si="9"/>
        <v>5.0115381873064732E-2</v>
      </c>
      <c r="H117" s="7">
        <f t="shared" si="13"/>
        <v>49.287443856024602</v>
      </c>
    </row>
    <row r="118" spans="2:8" x14ac:dyDescent="0.25">
      <c r="B118" s="4">
        <f t="shared" si="10"/>
        <v>96</v>
      </c>
      <c r="C118" s="24">
        <f t="shared" si="11"/>
        <v>0</v>
      </c>
      <c r="D118" s="5">
        <f t="shared" si="7"/>
        <v>3.3333333333333335</v>
      </c>
      <c r="E118" s="6">
        <f t="shared" si="12"/>
        <v>3.0291412348992321</v>
      </c>
      <c r="F118" s="4">
        <f t="shared" si="8"/>
        <v>0</v>
      </c>
      <c r="G118" s="21">
        <f t="shared" si="9"/>
        <v>2.3859674110507652E-2</v>
      </c>
      <c r="H118" s="7">
        <f t="shared" si="13"/>
        <v>49.311303530135106</v>
      </c>
    </row>
    <row r="119" spans="2:8" x14ac:dyDescent="0.25">
      <c r="B119" s="4">
        <f t="shared" si="10"/>
        <v>97</v>
      </c>
      <c r="C119" s="24">
        <f t="shared" si="11"/>
        <v>64.605828246979868</v>
      </c>
      <c r="D119" s="5">
        <f t="shared" si="7"/>
        <v>3.3333333333333335</v>
      </c>
      <c r="E119" s="6">
        <f t="shared" si="12"/>
        <v>64.301636148545768</v>
      </c>
      <c r="F119" s="4">
        <f t="shared" si="8"/>
        <v>5</v>
      </c>
      <c r="G119" s="21">
        <f t="shared" si="9"/>
        <v>0.50648549021114819</v>
      </c>
      <c r="H119" s="7">
        <f t="shared" si="13"/>
        <v>54.817789020346254</v>
      </c>
    </row>
    <row r="120" spans="2:8" x14ac:dyDescent="0.25">
      <c r="B120" s="4">
        <f t="shared" si="10"/>
        <v>98</v>
      </c>
      <c r="C120" s="24">
        <f t="shared" si="11"/>
        <v>0</v>
      </c>
      <c r="D120" s="5">
        <f t="shared" si="7"/>
        <v>3.3333333333333335</v>
      </c>
      <c r="E120" s="6">
        <f t="shared" si="12"/>
        <v>60.968302815212432</v>
      </c>
      <c r="F120" s="4">
        <f t="shared" si="8"/>
        <v>0</v>
      </c>
      <c r="G120" s="21">
        <f t="shared" si="9"/>
        <v>0.4802297824485911</v>
      </c>
      <c r="H120" s="7">
        <f t="shared" si="13"/>
        <v>55.298018802794843</v>
      </c>
    </row>
    <row r="121" spans="2:8" x14ac:dyDescent="0.25">
      <c r="B121" s="4">
        <f t="shared" si="10"/>
        <v>99</v>
      </c>
      <c r="C121" s="24">
        <f t="shared" si="11"/>
        <v>0</v>
      </c>
      <c r="D121" s="5">
        <f t="shared" si="7"/>
        <v>3.3333333333333335</v>
      </c>
      <c r="E121" s="6">
        <f t="shared" si="12"/>
        <v>57.634969481879097</v>
      </c>
      <c r="F121" s="4">
        <f t="shared" si="8"/>
        <v>0</v>
      </c>
      <c r="G121" s="21">
        <f t="shared" si="9"/>
        <v>0.45397407468603401</v>
      </c>
      <c r="H121" s="7">
        <f t="shared" si="13"/>
        <v>55.75199287748088</v>
      </c>
    </row>
    <row r="122" spans="2:8" x14ac:dyDescent="0.25">
      <c r="B122" s="4">
        <f t="shared" si="10"/>
        <v>100</v>
      </c>
      <c r="C122" s="24">
        <f t="shared" si="11"/>
        <v>0</v>
      </c>
      <c r="D122" s="5">
        <f t="shared" si="7"/>
        <v>3.3333333333333335</v>
      </c>
      <c r="E122" s="6">
        <f t="shared" si="12"/>
        <v>54.301636148545761</v>
      </c>
      <c r="F122" s="4">
        <f t="shared" si="8"/>
        <v>0</v>
      </c>
      <c r="G122" s="21">
        <f t="shared" si="9"/>
        <v>0.42771836692347692</v>
      </c>
      <c r="H122" s="7">
        <f t="shared" si="13"/>
        <v>56.179711244404359</v>
      </c>
    </row>
    <row r="123" spans="2:8" x14ac:dyDescent="0.25">
      <c r="B123" s="4">
        <f t="shared" si="10"/>
        <v>101</v>
      </c>
      <c r="C123" s="24">
        <f t="shared" si="11"/>
        <v>0</v>
      </c>
      <c r="D123" s="5">
        <f t="shared" si="7"/>
        <v>3.3333333333333335</v>
      </c>
      <c r="E123" s="6">
        <f t="shared" si="12"/>
        <v>50.968302815212425</v>
      </c>
      <c r="F123" s="4">
        <f t="shared" si="8"/>
        <v>0</v>
      </c>
      <c r="G123" s="21">
        <f t="shared" si="9"/>
        <v>0.40146265916091983</v>
      </c>
      <c r="H123" s="7">
        <f t="shared" si="13"/>
        <v>56.581173903565279</v>
      </c>
    </row>
    <row r="124" spans="2:8" x14ac:dyDescent="0.25">
      <c r="B124" s="4">
        <f t="shared" si="10"/>
        <v>102</v>
      </c>
      <c r="C124" s="24">
        <f t="shared" si="11"/>
        <v>0</v>
      </c>
      <c r="D124" s="5">
        <f t="shared" si="7"/>
        <v>3.3333333333333335</v>
      </c>
      <c r="E124" s="6">
        <f t="shared" si="12"/>
        <v>47.634969481879089</v>
      </c>
      <c r="F124" s="4">
        <f t="shared" si="8"/>
        <v>0</v>
      </c>
      <c r="G124" s="21">
        <f t="shared" si="9"/>
        <v>0.37520695139836274</v>
      </c>
      <c r="H124" s="7">
        <f t="shared" si="13"/>
        <v>56.956380854963641</v>
      </c>
    </row>
    <row r="125" spans="2:8" x14ac:dyDescent="0.25">
      <c r="B125" s="4">
        <f t="shared" si="10"/>
        <v>103</v>
      </c>
      <c r="C125" s="24">
        <f t="shared" si="11"/>
        <v>0</v>
      </c>
      <c r="D125" s="5">
        <f t="shared" si="7"/>
        <v>3.3333333333333335</v>
      </c>
      <c r="E125" s="6">
        <f t="shared" si="12"/>
        <v>44.301636148545754</v>
      </c>
      <c r="F125" s="4">
        <f t="shared" si="8"/>
        <v>0</v>
      </c>
      <c r="G125" s="21">
        <f t="shared" si="9"/>
        <v>0.3489512436358056</v>
      </c>
      <c r="H125" s="7">
        <f t="shared" si="13"/>
        <v>57.305332098599443</v>
      </c>
    </row>
    <row r="126" spans="2:8" x14ac:dyDescent="0.25">
      <c r="B126" s="4">
        <f t="shared" si="10"/>
        <v>104</v>
      </c>
      <c r="C126" s="24">
        <f t="shared" si="11"/>
        <v>0</v>
      </c>
      <c r="D126" s="5">
        <f t="shared" si="7"/>
        <v>3.3333333333333335</v>
      </c>
      <c r="E126" s="6">
        <f t="shared" si="12"/>
        <v>40.968302815212418</v>
      </c>
      <c r="F126" s="4">
        <f t="shared" si="8"/>
        <v>0</v>
      </c>
      <c r="G126" s="21">
        <f t="shared" si="9"/>
        <v>0.32269553587324851</v>
      </c>
      <c r="H126" s="7">
        <f t="shared" si="13"/>
        <v>57.628027634472694</v>
      </c>
    </row>
    <row r="127" spans="2:8" x14ac:dyDescent="0.25">
      <c r="B127" s="4">
        <f t="shared" si="10"/>
        <v>105</v>
      </c>
      <c r="C127" s="24">
        <f t="shared" si="11"/>
        <v>0</v>
      </c>
      <c r="D127" s="5">
        <f t="shared" si="7"/>
        <v>3.3333333333333335</v>
      </c>
      <c r="E127" s="6">
        <f t="shared" si="12"/>
        <v>37.634969481879082</v>
      </c>
      <c r="F127" s="4">
        <f t="shared" si="8"/>
        <v>0</v>
      </c>
      <c r="G127" s="21">
        <f t="shared" si="9"/>
        <v>0.29643982811069142</v>
      </c>
      <c r="H127" s="7">
        <f t="shared" si="13"/>
        <v>57.924467462583387</v>
      </c>
    </row>
    <row r="128" spans="2:8" x14ac:dyDescent="0.25">
      <c r="B128" s="4">
        <f t="shared" si="10"/>
        <v>106</v>
      </c>
      <c r="C128" s="24">
        <f t="shared" si="11"/>
        <v>0</v>
      </c>
      <c r="D128" s="5">
        <f t="shared" si="7"/>
        <v>3.3333333333333335</v>
      </c>
      <c r="E128" s="6">
        <f t="shared" si="12"/>
        <v>34.301636148545747</v>
      </c>
      <c r="F128" s="4">
        <f t="shared" si="8"/>
        <v>0</v>
      </c>
      <c r="G128" s="21">
        <f t="shared" si="9"/>
        <v>0.27018412034813433</v>
      </c>
      <c r="H128" s="7">
        <f t="shared" si="13"/>
        <v>58.19465158293152</v>
      </c>
    </row>
    <row r="129" spans="2:8" x14ac:dyDescent="0.25">
      <c r="B129" s="4">
        <f t="shared" si="10"/>
        <v>107</v>
      </c>
      <c r="C129" s="24">
        <f t="shared" si="11"/>
        <v>0</v>
      </c>
      <c r="D129" s="5">
        <f t="shared" si="7"/>
        <v>3.3333333333333335</v>
      </c>
      <c r="E129" s="6">
        <f t="shared" si="12"/>
        <v>30.968302815212414</v>
      </c>
      <c r="F129" s="4">
        <f t="shared" si="8"/>
        <v>0</v>
      </c>
      <c r="G129" s="21">
        <f t="shared" si="9"/>
        <v>0.24392841258557726</v>
      </c>
      <c r="H129" s="7">
        <f t="shared" si="13"/>
        <v>58.438579995517095</v>
      </c>
    </row>
    <row r="130" spans="2:8" x14ac:dyDescent="0.25">
      <c r="B130" s="4">
        <f t="shared" si="10"/>
        <v>108</v>
      </c>
      <c r="C130" s="24">
        <f t="shared" si="11"/>
        <v>0</v>
      </c>
      <c r="D130" s="5">
        <f t="shared" si="7"/>
        <v>3.3333333333333335</v>
      </c>
      <c r="E130" s="6">
        <f t="shared" si="12"/>
        <v>27.634969481879082</v>
      </c>
      <c r="F130" s="4">
        <f t="shared" si="8"/>
        <v>0</v>
      </c>
      <c r="G130" s="21">
        <f t="shared" si="9"/>
        <v>0.21767270482302017</v>
      </c>
      <c r="H130" s="7">
        <f t="shared" si="13"/>
        <v>58.656252700340119</v>
      </c>
    </row>
    <row r="131" spans="2:8" x14ac:dyDescent="0.25">
      <c r="B131" s="4">
        <f t="shared" si="10"/>
        <v>109</v>
      </c>
      <c r="C131" s="24">
        <f t="shared" si="11"/>
        <v>0</v>
      </c>
      <c r="D131" s="5">
        <f t="shared" si="7"/>
        <v>3.3333333333333335</v>
      </c>
      <c r="E131" s="6">
        <f t="shared" si="12"/>
        <v>24.30163614854575</v>
      </c>
      <c r="F131" s="4">
        <f t="shared" si="8"/>
        <v>0</v>
      </c>
      <c r="G131" s="21">
        <f t="shared" si="9"/>
        <v>0.19141699706046311</v>
      </c>
      <c r="H131" s="7">
        <f t="shared" si="13"/>
        <v>58.847669697400583</v>
      </c>
    </row>
    <row r="132" spans="2:8" x14ac:dyDescent="0.25">
      <c r="B132" s="4">
        <f t="shared" si="10"/>
        <v>110</v>
      </c>
      <c r="C132" s="24">
        <f t="shared" si="11"/>
        <v>0</v>
      </c>
      <c r="D132" s="5">
        <f t="shared" si="7"/>
        <v>3.3333333333333335</v>
      </c>
      <c r="E132" s="6">
        <f t="shared" si="12"/>
        <v>20.968302815212418</v>
      </c>
      <c r="F132" s="4">
        <f t="shared" si="8"/>
        <v>0</v>
      </c>
      <c r="G132" s="21">
        <f t="shared" si="9"/>
        <v>0.16516128929790605</v>
      </c>
      <c r="H132" s="7">
        <f t="shared" si="13"/>
        <v>59.012830986698489</v>
      </c>
    </row>
    <row r="133" spans="2:8" x14ac:dyDescent="0.25">
      <c r="B133" s="4">
        <f t="shared" si="10"/>
        <v>111</v>
      </c>
      <c r="C133" s="24">
        <f t="shared" si="11"/>
        <v>0</v>
      </c>
      <c r="D133" s="5">
        <f t="shared" si="7"/>
        <v>3.3333333333333335</v>
      </c>
      <c r="E133" s="6">
        <f t="shared" si="12"/>
        <v>17.634969481879086</v>
      </c>
      <c r="F133" s="4">
        <f t="shared" si="8"/>
        <v>0</v>
      </c>
      <c r="G133" s="21">
        <f t="shared" si="9"/>
        <v>0.13890558153534899</v>
      </c>
      <c r="H133" s="7">
        <f t="shared" si="13"/>
        <v>59.151736568233837</v>
      </c>
    </row>
    <row r="134" spans="2:8" x14ac:dyDescent="0.25">
      <c r="B134" s="4">
        <f t="shared" si="10"/>
        <v>112</v>
      </c>
      <c r="C134" s="24">
        <f t="shared" si="11"/>
        <v>0</v>
      </c>
      <c r="D134" s="5">
        <f t="shared" si="7"/>
        <v>3.3333333333333335</v>
      </c>
      <c r="E134" s="6">
        <f t="shared" si="12"/>
        <v>14.301636148545752</v>
      </c>
      <c r="F134" s="4">
        <f t="shared" si="8"/>
        <v>0</v>
      </c>
      <c r="G134" s="21">
        <f t="shared" si="9"/>
        <v>0.11264987377279188</v>
      </c>
      <c r="H134" s="7">
        <f t="shared" si="13"/>
        <v>59.264386442006625</v>
      </c>
    </row>
    <row r="135" spans="2:8" x14ac:dyDescent="0.25">
      <c r="B135" s="4">
        <f t="shared" si="10"/>
        <v>113</v>
      </c>
      <c r="C135" s="24">
        <f t="shared" si="11"/>
        <v>0</v>
      </c>
      <c r="D135" s="5">
        <f t="shared" si="7"/>
        <v>3.3333333333333335</v>
      </c>
      <c r="E135" s="6">
        <f t="shared" si="12"/>
        <v>10.968302815212418</v>
      </c>
      <c r="F135" s="4">
        <f t="shared" si="8"/>
        <v>0</v>
      </c>
      <c r="G135" s="21">
        <f t="shared" si="9"/>
        <v>8.6394166010234807E-2</v>
      </c>
      <c r="H135" s="7">
        <f t="shared" si="13"/>
        <v>59.350780608016862</v>
      </c>
    </row>
    <row r="136" spans="2:8" x14ac:dyDescent="0.25">
      <c r="B136" s="4">
        <f t="shared" si="10"/>
        <v>114</v>
      </c>
      <c r="C136" s="24">
        <f t="shared" si="11"/>
        <v>0</v>
      </c>
      <c r="D136" s="5">
        <f t="shared" si="7"/>
        <v>3.3333333333333335</v>
      </c>
      <c r="E136" s="6">
        <f t="shared" si="12"/>
        <v>7.6349694818790841</v>
      </c>
      <c r="F136" s="4">
        <f t="shared" si="8"/>
        <v>0</v>
      </c>
      <c r="G136" s="21">
        <f t="shared" si="9"/>
        <v>6.0138458247677724E-2</v>
      </c>
      <c r="H136" s="7">
        <f t="shared" si="13"/>
        <v>59.41091906626454</v>
      </c>
    </row>
    <row r="137" spans="2:8" x14ac:dyDescent="0.25">
      <c r="B137" s="4">
        <f t="shared" si="10"/>
        <v>115</v>
      </c>
      <c r="C137" s="24">
        <f t="shared" si="11"/>
        <v>0</v>
      </c>
      <c r="D137" s="5">
        <f t="shared" si="7"/>
        <v>3.3333333333333335</v>
      </c>
      <c r="E137" s="6">
        <f t="shared" si="12"/>
        <v>4.3016361485457502</v>
      </c>
      <c r="F137" s="4">
        <f t="shared" si="8"/>
        <v>0</v>
      </c>
      <c r="G137" s="21">
        <f t="shared" si="9"/>
        <v>3.3882750485120634E-2</v>
      </c>
      <c r="H137" s="7">
        <f t="shared" si="13"/>
        <v>59.44480181674966</v>
      </c>
    </row>
    <row r="138" spans="2:8" x14ac:dyDescent="0.25">
      <c r="B138" s="4">
        <f t="shared" si="10"/>
        <v>116</v>
      </c>
      <c r="C138" s="24">
        <f t="shared" si="11"/>
        <v>0</v>
      </c>
      <c r="D138" s="5">
        <f t="shared" si="7"/>
        <v>3.3333333333333335</v>
      </c>
      <c r="E138" s="6">
        <f t="shared" si="12"/>
        <v>0.96830281521241668</v>
      </c>
      <c r="F138" s="4">
        <f t="shared" si="8"/>
        <v>0</v>
      </c>
      <c r="G138" s="21">
        <f t="shared" si="9"/>
        <v>7.6270427225635564E-3</v>
      </c>
      <c r="H138" s="7">
        <f t="shared" si="13"/>
        <v>59.452428859472221</v>
      </c>
    </row>
    <row r="139" spans="2:8" x14ac:dyDescent="0.25">
      <c r="B139" s="4">
        <f t="shared" si="10"/>
        <v>117</v>
      </c>
      <c r="C139" s="24">
        <f t="shared" si="11"/>
        <v>64.605828246979868</v>
      </c>
      <c r="D139" s="5">
        <f t="shared" si="7"/>
        <v>3.3333333333333335</v>
      </c>
      <c r="E139" s="6">
        <f t="shared" si="12"/>
        <v>62.240797728858944</v>
      </c>
      <c r="F139" s="4">
        <f t="shared" si="8"/>
        <v>5</v>
      </c>
      <c r="G139" s="21">
        <f t="shared" si="9"/>
        <v>0.49025285882320402</v>
      </c>
      <c r="H139" s="7">
        <f t="shared" si="13"/>
        <v>64.942681718295432</v>
      </c>
    </row>
    <row r="140" spans="2:8" x14ac:dyDescent="0.25">
      <c r="B140" s="4">
        <f t="shared" si="10"/>
        <v>118</v>
      </c>
      <c r="C140" s="24">
        <f t="shared" si="11"/>
        <v>0</v>
      </c>
      <c r="D140" s="5">
        <f t="shared" si="7"/>
        <v>3.3333333333333335</v>
      </c>
      <c r="E140" s="6">
        <f t="shared" si="12"/>
        <v>58.907464395525608</v>
      </c>
      <c r="F140" s="4">
        <f t="shared" si="8"/>
        <v>0</v>
      </c>
      <c r="G140" s="21">
        <f t="shared" si="9"/>
        <v>0.46399715106064693</v>
      </c>
      <c r="H140" s="7">
        <f t="shared" si="13"/>
        <v>65.406678869356085</v>
      </c>
    </row>
    <row r="141" spans="2:8" x14ac:dyDescent="0.25">
      <c r="B141" s="4">
        <f t="shared" si="10"/>
        <v>119</v>
      </c>
      <c r="C141" s="24">
        <f t="shared" si="11"/>
        <v>0</v>
      </c>
      <c r="D141" s="5">
        <f t="shared" si="7"/>
        <v>3.3333333333333335</v>
      </c>
      <c r="E141" s="6">
        <f t="shared" si="12"/>
        <v>55.574131062192272</v>
      </c>
      <c r="F141" s="4">
        <f t="shared" si="8"/>
        <v>0</v>
      </c>
      <c r="G141" s="21">
        <f t="shared" si="9"/>
        <v>0.43774144329808984</v>
      </c>
      <c r="H141" s="7">
        <f t="shared" si="13"/>
        <v>65.844420312654179</v>
      </c>
    </row>
    <row r="142" spans="2:8" x14ac:dyDescent="0.25">
      <c r="B142" s="4">
        <f t="shared" si="10"/>
        <v>120</v>
      </c>
      <c r="C142" s="24">
        <f t="shared" si="11"/>
        <v>0</v>
      </c>
      <c r="D142" s="5">
        <f t="shared" si="7"/>
        <v>3.3333333333333335</v>
      </c>
      <c r="E142" s="6">
        <f t="shared" si="12"/>
        <v>52.240797728858936</v>
      </c>
      <c r="F142" s="4">
        <f t="shared" si="8"/>
        <v>0</v>
      </c>
      <c r="G142" s="21">
        <f t="shared" si="9"/>
        <v>0.41148573553553275</v>
      </c>
      <c r="H142" s="7">
        <f t="shared" si="13"/>
        <v>66.255906048189715</v>
      </c>
    </row>
    <row r="143" spans="2:8" x14ac:dyDescent="0.25">
      <c r="B143" s="4">
        <f t="shared" si="10"/>
        <v>121</v>
      </c>
      <c r="C143" s="24">
        <f t="shared" si="11"/>
        <v>0</v>
      </c>
      <c r="D143" s="5">
        <f t="shared" si="7"/>
        <v>3.3333333333333335</v>
      </c>
      <c r="E143" s="6">
        <f t="shared" si="12"/>
        <v>48.907464395525601</v>
      </c>
      <c r="F143" s="4">
        <f t="shared" si="8"/>
        <v>0</v>
      </c>
      <c r="G143" s="21">
        <f t="shared" si="9"/>
        <v>0.38523002777297566</v>
      </c>
      <c r="H143" s="7">
        <f t="shared" si="13"/>
        <v>66.641136075962692</v>
      </c>
    </row>
    <row r="144" spans="2:8" x14ac:dyDescent="0.25">
      <c r="B144" s="4">
        <f t="shared" si="10"/>
        <v>122</v>
      </c>
      <c r="C144" s="24">
        <f t="shared" si="11"/>
        <v>0</v>
      </c>
      <c r="D144" s="5">
        <f t="shared" si="7"/>
        <v>3.3333333333333335</v>
      </c>
      <c r="E144" s="6">
        <f t="shared" si="12"/>
        <v>45.574131062192265</v>
      </c>
      <c r="F144" s="4">
        <f t="shared" si="8"/>
        <v>0</v>
      </c>
      <c r="G144" s="21">
        <f t="shared" si="9"/>
        <v>0.35897432001041857</v>
      </c>
      <c r="H144" s="7">
        <f t="shared" si="13"/>
        <v>67.00011039597311</v>
      </c>
    </row>
    <row r="145" spans="2:8" x14ac:dyDescent="0.25">
      <c r="B145" s="4">
        <f t="shared" si="10"/>
        <v>123</v>
      </c>
      <c r="C145" s="24">
        <f t="shared" si="11"/>
        <v>0</v>
      </c>
      <c r="D145" s="5">
        <f t="shared" si="7"/>
        <v>3.3333333333333335</v>
      </c>
      <c r="E145" s="6">
        <f t="shared" si="12"/>
        <v>42.240797728858929</v>
      </c>
      <c r="F145" s="4">
        <f t="shared" si="8"/>
        <v>0</v>
      </c>
      <c r="G145" s="21">
        <f t="shared" si="9"/>
        <v>0.33271861224786148</v>
      </c>
      <c r="H145" s="7">
        <f t="shared" si="13"/>
        <v>67.332829008220969</v>
      </c>
    </row>
    <row r="146" spans="2:8" x14ac:dyDescent="0.25">
      <c r="B146" s="4">
        <f t="shared" si="10"/>
        <v>124</v>
      </c>
      <c r="C146" s="24">
        <f t="shared" si="11"/>
        <v>0</v>
      </c>
      <c r="D146" s="5">
        <f t="shared" si="7"/>
        <v>3.3333333333333335</v>
      </c>
      <c r="E146" s="6">
        <f t="shared" si="12"/>
        <v>38.907464395525594</v>
      </c>
      <c r="F146" s="4">
        <f t="shared" si="8"/>
        <v>0</v>
      </c>
      <c r="G146" s="21">
        <f t="shared" si="9"/>
        <v>0.30646290448530433</v>
      </c>
      <c r="H146" s="7">
        <f t="shared" si="13"/>
        <v>67.63929191270627</v>
      </c>
    </row>
    <row r="147" spans="2:8" x14ac:dyDescent="0.25">
      <c r="B147" s="4">
        <f t="shared" si="10"/>
        <v>125</v>
      </c>
      <c r="C147" s="24">
        <f t="shared" si="11"/>
        <v>0</v>
      </c>
      <c r="D147" s="5">
        <f t="shared" si="7"/>
        <v>3.3333333333333335</v>
      </c>
      <c r="E147" s="6">
        <f t="shared" si="12"/>
        <v>35.574131062192258</v>
      </c>
      <c r="F147" s="4">
        <f t="shared" si="8"/>
        <v>0</v>
      </c>
      <c r="G147" s="21">
        <f t="shared" si="9"/>
        <v>0.28020719672274724</v>
      </c>
      <c r="H147" s="7">
        <f t="shared" si="13"/>
        <v>67.919499109429012</v>
      </c>
    </row>
    <row r="148" spans="2:8" x14ac:dyDescent="0.25">
      <c r="B148" s="4">
        <f t="shared" si="10"/>
        <v>126</v>
      </c>
      <c r="C148" s="24">
        <f t="shared" si="11"/>
        <v>0</v>
      </c>
      <c r="D148" s="5">
        <f t="shared" si="7"/>
        <v>3.3333333333333335</v>
      </c>
      <c r="E148" s="6">
        <f t="shared" si="12"/>
        <v>32.240797728858922</v>
      </c>
      <c r="F148" s="4">
        <f t="shared" si="8"/>
        <v>0</v>
      </c>
      <c r="G148" s="21">
        <f t="shared" si="9"/>
        <v>0.25395148896019015</v>
      </c>
      <c r="H148" s="7">
        <f t="shared" si="13"/>
        <v>68.173450598389195</v>
      </c>
    </row>
    <row r="149" spans="2:8" x14ac:dyDescent="0.25">
      <c r="B149" s="4">
        <f t="shared" si="10"/>
        <v>127</v>
      </c>
      <c r="C149" s="24">
        <f t="shared" si="11"/>
        <v>0</v>
      </c>
      <c r="D149" s="5">
        <f t="shared" si="7"/>
        <v>3.3333333333333335</v>
      </c>
      <c r="E149" s="6">
        <f t="shared" si="12"/>
        <v>28.90746439552559</v>
      </c>
      <c r="F149" s="4">
        <f t="shared" si="8"/>
        <v>0</v>
      </c>
      <c r="G149" s="21">
        <f t="shared" si="9"/>
        <v>0.22769578119763309</v>
      </c>
      <c r="H149" s="7">
        <f t="shared" si="13"/>
        <v>68.401146379586834</v>
      </c>
    </row>
    <row r="150" spans="2:8" x14ac:dyDescent="0.25">
      <c r="B150" s="4">
        <f t="shared" si="10"/>
        <v>128</v>
      </c>
      <c r="C150" s="24">
        <f t="shared" si="11"/>
        <v>0</v>
      </c>
      <c r="D150" s="5">
        <f t="shared" si="7"/>
        <v>3.3333333333333335</v>
      </c>
      <c r="E150" s="6">
        <f t="shared" si="12"/>
        <v>25.574131062192258</v>
      </c>
      <c r="F150" s="4">
        <f t="shared" si="8"/>
        <v>0</v>
      </c>
      <c r="G150" s="21">
        <f t="shared" si="9"/>
        <v>0.20144007343507603</v>
      </c>
      <c r="H150" s="7">
        <f t="shared" si="13"/>
        <v>68.602586453021914</v>
      </c>
    </row>
    <row r="151" spans="2:8" x14ac:dyDescent="0.25">
      <c r="B151" s="4">
        <f t="shared" si="10"/>
        <v>129</v>
      </c>
      <c r="C151" s="24">
        <f t="shared" si="11"/>
        <v>0</v>
      </c>
      <c r="D151" s="5">
        <f t="shared" si="7"/>
        <v>3.3333333333333335</v>
      </c>
      <c r="E151" s="6">
        <f t="shared" si="12"/>
        <v>22.240797728858926</v>
      </c>
      <c r="F151" s="4">
        <f t="shared" si="8"/>
        <v>0</v>
      </c>
      <c r="G151" s="21">
        <f t="shared" si="9"/>
        <v>0.17518436567251894</v>
      </c>
      <c r="H151" s="7">
        <f t="shared" si="13"/>
        <v>68.777770818694435</v>
      </c>
    </row>
    <row r="152" spans="2:8" x14ac:dyDescent="0.25">
      <c r="B152" s="4">
        <f t="shared" si="10"/>
        <v>130</v>
      </c>
      <c r="C152" s="24">
        <f t="shared" si="11"/>
        <v>0</v>
      </c>
      <c r="D152" s="5">
        <f t="shared" ref="D152:D215" si="14">+$C$11</f>
        <v>3.3333333333333335</v>
      </c>
      <c r="E152" s="6">
        <f t="shared" si="12"/>
        <v>18.907464395525594</v>
      </c>
      <c r="F152" s="4">
        <f t="shared" ref="F152:F215" si="15">+IF(C152&gt;0,$C$10,0)</f>
        <v>0</v>
      </c>
      <c r="G152" s="21">
        <f t="shared" ref="G152:G215" si="16">+E152*($C$12/365)</f>
        <v>0.14892865790996188</v>
      </c>
      <c r="H152" s="7">
        <f t="shared" si="13"/>
        <v>68.926699476604398</v>
      </c>
    </row>
    <row r="153" spans="2:8" x14ac:dyDescent="0.25">
      <c r="B153" s="4">
        <f t="shared" ref="B153:B179" si="17">+B152+1</f>
        <v>131</v>
      </c>
      <c r="C153" s="24">
        <f t="shared" ref="C153:C216" si="18">+IF(E152&lt;D153,$C$23,0)</f>
        <v>0</v>
      </c>
      <c r="D153" s="5">
        <f t="shared" si="14"/>
        <v>3.3333333333333335</v>
      </c>
      <c r="E153" s="6">
        <f t="shared" ref="E153:E216" si="19">+E152+C153-D153</f>
        <v>15.57413106219226</v>
      </c>
      <c r="F153" s="4">
        <f t="shared" si="15"/>
        <v>0</v>
      </c>
      <c r="G153" s="21">
        <f t="shared" si="16"/>
        <v>0.1226729501474048</v>
      </c>
      <c r="H153" s="7">
        <f t="shared" ref="H153:H216" si="20">+H152+G153+F153</f>
        <v>69.049372426751802</v>
      </c>
    </row>
    <row r="154" spans="2:8" x14ac:dyDescent="0.25">
      <c r="B154" s="4">
        <f t="shared" si="17"/>
        <v>132</v>
      </c>
      <c r="C154" s="24">
        <f t="shared" si="18"/>
        <v>0</v>
      </c>
      <c r="D154" s="5">
        <f t="shared" si="14"/>
        <v>3.3333333333333335</v>
      </c>
      <c r="E154" s="6">
        <f t="shared" si="19"/>
        <v>12.240797728858926</v>
      </c>
      <c r="F154" s="4">
        <f t="shared" si="15"/>
        <v>0</v>
      </c>
      <c r="G154" s="21">
        <f t="shared" si="16"/>
        <v>9.6417242384847709E-2</v>
      </c>
      <c r="H154" s="7">
        <f t="shared" si="20"/>
        <v>69.145789669136647</v>
      </c>
    </row>
    <row r="155" spans="2:8" x14ac:dyDescent="0.25">
      <c r="B155" s="4">
        <f t="shared" si="17"/>
        <v>133</v>
      </c>
      <c r="C155" s="24">
        <f t="shared" si="18"/>
        <v>0</v>
      </c>
      <c r="D155" s="5">
        <f t="shared" si="14"/>
        <v>3.3333333333333335</v>
      </c>
      <c r="E155" s="6">
        <f t="shared" si="19"/>
        <v>8.9074643955255919</v>
      </c>
      <c r="F155" s="4">
        <f t="shared" si="15"/>
        <v>0</v>
      </c>
      <c r="G155" s="21">
        <f t="shared" si="16"/>
        <v>7.0161534622290619E-2</v>
      </c>
      <c r="H155" s="7">
        <f t="shared" si="20"/>
        <v>69.215951203758934</v>
      </c>
    </row>
    <row r="156" spans="2:8" x14ac:dyDescent="0.25">
      <c r="B156" s="4">
        <f t="shared" si="17"/>
        <v>134</v>
      </c>
      <c r="C156" s="24">
        <f t="shared" si="18"/>
        <v>0</v>
      </c>
      <c r="D156" s="5">
        <f t="shared" si="14"/>
        <v>3.3333333333333335</v>
      </c>
      <c r="E156" s="6">
        <f t="shared" si="19"/>
        <v>5.574131062192258</v>
      </c>
      <c r="F156" s="4">
        <f t="shared" si="15"/>
        <v>0</v>
      </c>
      <c r="G156" s="21">
        <f t="shared" si="16"/>
        <v>4.3905826859733543E-2</v>
      </c>
      <c r="H156" s="7">
        <f t="shared" si="20"/>
        <v>69.259857030618662</v>
      </c>
    </row>
    <row r="157" spans="2:8" x14ac:dyDescent="0.25">
      <c r="B157" s="4">
        <f t="shared" si="17"/>
        <v>135</v>
      </c>
      <c r="C157" s="24">
        <f t="shared" si="18"/>
        <v>0</v>
      </c>
      <c r="D157" s="5">
        <f t="shared" si="14"/>
        <v>3.3333333333333335</v>
      </c>
      <c r="E157" s="6">
        <f t="shared" si="19"/>
        <v>2.2407977288589245</v>
      </c>
      <c r="F157" s="4">
        <f t="shared" si="15"/>
        <v>0</v>
      </c>
      <c r="G157" s="21">
        <f t="shared" si="16"/>
        <v>1.765011909717646E-2</v>
      </c>
      <c r="H157" s="7">
        <f t="shared" si="20"/>
        <v>69.277507149715845</v>
      </c>
    </row>
    <row r="158" spans="2:8" x14ac:dyDescent="0.25">
      <c r="B158" s="4">
        <f t="shared" si="17"/>
        <v>136</v>
      </c>
      <c r="C158" s="24">
        <f t="shared" si="18"/>
        <v>64.605828246979868</v>
      </c>
      <c r="D158" s="5">
        <f t="shared" si="14"/>
        <v>3.3333333333333335</v>
      </c>
      <c r="E158" s="6">
        <f t="shared" si="19"/>
        <v>63.513292642505455</v>
      </c>
      <c r="F158" s="4">
        <f t="shared" si="15"/>
        <v>5</v>
      </c>
      <c r="G158" s="21">
        <f t="shared" si="16"/>
        <v>0.50027593519781699</v>
      </c>
      <c r="H158" s="7">
        <f t="shared" si="20"/>
        <v>74.777783084913665</v>
      </c>
    </row>
    <row r="159" spans="2:8" x14ac:dyDescent="0.25">
      <c r="B159" s="4">
        <f t="shared" si="17"/>
        <v>137</v>
      </c>
      <c r="C159" s="24">
        <f t="shared" si="18"/>
        <v>0</v>
      </c>
      <c r="D159" s="5">
        <f t="shared" si="14"/>
        <v>3.3333333333333335</v>
      </c>
      <c r="E159" s="6">
        <f t="shared" si="19"/>
        <v>60.179959309172119</v>
      </c>
      <c r="F159" s="4">
        <f t="shared" si="15"/>
        <v>0</v>
      </c>
      <c r="G159" s="21">
        <f t="shared" si="16"/>
        <v>0.4740202274352599</v>
      </c>
      <c r="H159" s="7">
        <f t="shared" si="20"/>
        <v>75.251803312348926</v>
      </c>
    </row>
    <row r="160" spans="2:8" x14ac:dyDescent="0.25">
      <c r="B160" s="4">
        <f t="shared" si="17"/>
        <v>138</v>
      </c>
      <c r="C160" s="24">
        <f t="shared" si="18"/>
        <v>0</v>
      </c>
      <c r="D160" s="5">
        <f t="shared" si="14"/>
        <v>3.3333333333333335</v>
      </c>
      <c r="E160" s="6">
        <f t="shared" si="19"/>
        <v>56.846625975838784</v>
      </c>
      <c r="F160" s="4">
        <f t="shared" si="15"/>
        <v>0</v>
      </c>
      <c r="G160" s="21">
        <f t="shared" si="16"/>
        <v>0.44776451967270275</v>
      </c>
      <c r="H160" s="7">
        <f t="shared" si="20"/>
        <v>75.699567832021629</v>
      </c>
    </row>
    <row r="161" spans="2:8" x14ac:dyDescent="0.25">
      <c r="B161" s="4">
        <f t="shared" si="17"/>
        <v>139</v>
      </c>
      <c r="C161" s="24">
        <f t="shared" si="18"/>
        <v>0</v>
      </c>
      <c r="D161" s="5">
        <f t="shared" si="14"/>
        <v>3.3333333333333335</v>
      </c>
      <c r="E161" s="6">
        <f t="shared" si="19"/>
        <v>53.513292642505448</v>
      </c>
      <c r="F161" s="4">
        <f t="shared" si="15"/>
        <v>0</v>
      </c>
      <c r="G161" s="21">
        <f t="shared" si="16"/>
        <v>0.42150881191014566</v>
      </c>
      <c r="H161" s="7">
        <f t="shared" si="20"/>
        <v>76.121076643931772</v>
      </c>
    </row>
    <row r="162" spans="2:8" x14ac:dyDescent="0.25">
      <c r="B162" s="4">
        <f t="shared" si="17"/>
        <v>140</v>
      </c>
      <c r="C162" s="24">
        <f t="shared" si="18"/>
        <v>0</v>
      </c>
      <c r="D162" s="5">
        <f t="shared" si="14"/>
        <v>3.3333333333333335</v>
      </c>
      <c r="E162" s="6">
        <f t="shared" si="19"/>
        <v>50.179959309172112</v>
      </c>
      <c r="F162" s="4">
        <f t="shared" si="15"/>
        <v>0</v>
      </c>
      <c r="G162" s="21">
        <f t="shared" si="16"/>
        <v>0.39525310414758857</v>
      </c>
      <c r="H162" s="7">
        <f t="shared" si="20"/>
        <v>76.516329748079357</v>
      </c>
    </row>
    <row r="163" spans="2:8" x14ac:dyDescent="0.25">
      <c r="B163" s="4">
        <f t="shared" si="17"/>
        <v>141</v>
      </c>
      <c r="C163" s="24">
        <f t="shared" si="18"/>
        <v>0</v>
      </c>
      <c r="D163" s="5">
        <f t="shared" si="14"/>
        <v>3.3333333333333335</v>
      </c>
      <c r="E163" s="6">
        <f t="shared" si="19"/>
        <v>46.846625975838776</v>
      </c>
      <c r="F163" s="4">
        <f t="shared" si="15"/>
        <v>0</v>
      </c>
      <c r="G163" s="21">
        <f t="shared" si="16"/>
        <v>0.36899739638503148</v>
      </c>
      <c r="H163" s="7">
        <f t="shared" si="20"/>
        <v>76.885327144464384</v>
      </c>
    </row>
    <row r="164" spans="2:8" x14ac:dyDescent="0.25">
      <c r="B164" s="4">
        <f t="shared" si="17"/>
        <v>142</v>
      </c>
      <c r="C164" s="24">
        <f t="shared" si="18"/>
        <v>0</v>
      </c>
      <c r="D164" s="5">
        <f t="shared" si="14"/>
        <v>3.3333333333333335</v>
      </c>
      <c r="E164" s="6">
        <f t="shared" si="19"/>
        <v>43.513292642505441</v>
      </c>
      <c r="F164" s="4">
        <f t="shared" si="15"/>
        <v>0</v>
      </c>
      <c r="G164" s="21">
        <f t="shared" si="16"/>
        <v>0.34274168862247439</v>
      </c>
      <c r="H164" s="7">
        <f t="shared" si="20"/>
        <v>77.228068833086851</v>
      </c>
    </row>
    <row r="165" spans="2:8" x14ac:dyDescent="0.25">
      <c r="B165" s="4">
        <f t="shared" si="17"/>
        <v>143</v>
      </c>
      <c r="C165" s="24">
        <f t="shared" si="18"/>
        <v>0</v>
      </c>
      <c r="D165" s="5">
        <f t="shared" si="14"/>
        <v>3.3333333333333335</v>
      </c>
      <c r="E165" s="6">
        <f t="shared" si="19"/>
        <v>40.179959309172105</v>
      </c>
      <c r="F165" s="4">
        <f t="shared" si="15"/>
        <v>0</v>
      </c>
      <c r="G165" s="21">
        <f t="shared" si="16"/>
        <v>0.3164859808599173</v>
      </c>
      <c r="H165" s="7">
        <f t="shared" si="20"/>
        <v>77.544554813946775</v>
      </c>
    </row>
    <row r="166" spans="2:8" x14ac:dyDescent="0.25">
      <c r="B166" s="4">
        <f t="shared" si="17"/>
        <v>144</v>
      </c>
      <c r="C166" s="24">
        <f t="shared" si="18"/>
        <v>0</v>
      </c>
      <c r="D166" s="5">
        <f t="shared" si="14"/>
        <v>3.3333333333333335</v>
      </c>
      <c r="E166" s="6">
        <f t="shared" si="19"/>
        <v>36.846625975838769</v>
      </c>
      <c r="F166" s="4">
        <f t="shared" si="15"/>
        <v>0</v>
      </c>
      <c r="G166" s="21">
        <f t="shared" si="16"/>
        <v>0.29023027309736021</v>
      </c>
      <c r="H166" s="7">
        <f t="shared" si="20"/>
        <v>77.834785087044139</v>
      </c>
    </row>
    <row r="167" spans="2:8" x14ac:dyDescent="0.25">
      <c r="B167" s="4">
        <f t="shared" si="17"/>
        <v>145</v>
      </c>
      <c r="C167" s="24">
        <f t="shared" si="18"/>
        <v>0</v>
      </c>
      <c r="D167" s="5">
        <f t="shared" si="14"/>
        <v>3.3333333333333335</v>
      </c>
      <c r="E167" s="6">
        <f t="shared" si="19"/>
        <v>33.513292642505434</v>
      </c>
      <c r="F167" s="4">
        <f t="shared" si="15"/>
        <v>0</v>
      </c>
      <c r="G167" s="21">
        <f t="shared" si="16"/>
        <v>0.26397456533480307</v>
      </c>
      <c r="H167" s="7">
        <f t="shared" si="20"/>
        <v>78.098759652378945</v>
      </c>
    </row>
    <row r="168" spans="2:8" x14ac:dyDescent="0.25">
      <c r="B168" s="4">
        <f t="shared" si="17"/>
        <v>146</v>
      </c>
      <c r="C168" s="24">
        <f t="shared" si="18"/>
        <v>0</v>
      </c>
      <c r="D168" s="5">
        <f t="shared" si="14"/>
        <v>3.3333333333333335</v>
      </c>
      <c r="E168" s="6">
        <f t="shared" si="19"/>
        <v>30.179959309172101</v>
      </c>
      <c r="F168" s="4">
        <f t="shared" si="15"/>
        <v>0</v>
      </c>
      <c r="G168" s="21">
        <f t="shared" si="16"/>
        <v>0.23771885757224603</v>
      </c>
      <c r="H168" s="7">
        <f t="shared" si="20"/>
        <v>78.336478509951192</v>
      </c>
    </row>
    <row r="169" spans="2:8" x14ac:dyDescent="0.25">
      <c r="B169" s="4">
        <f t="shared" si="17"/>
        <v>147</v>
      </c>
      <c r="C169" s="24">
        <f t="shared" si="18"/>
        <v>0</v>
      </c>
      <c r="D169" s="5">
        <f t="shared" si="14"/>
        <v>3.3333333333333335</v>
      </c>
      <c r="E169" s="6">
        <f t="shared" si="19"/>
        <v>26.846625975838769</v>
      </c>
      <c r="F169" s="4">
        <f t="shared" si="15"/>
        <v>0</v>
      </c>
      <c r="G169" s="21">
        <f t="shared" si="16"/>
        <v>0.21146314980968894</v>
      </c>
      <c r="H169" s="7">
        <f t="shared" si="20"/>
        <v>78.54794165976088</v>
      </c>
    </row>
    <row r="170" spans="2:8" x14ac:dyDescent="0.25">
      <c r="B170" s="4">
        <f t="shared" si="17"/>
        <v>148</v>
      </c>
      <c r="C170" s="24">
        <f t="shared" si="18"/>
        <v>0</v>
      </c>
      <c r="D170" s="5">
        <f t="shared" si="14"/>
        <v>3.3333333333333335</v>
      </c>
      <c r="E170" s="6">
        <f t="shared" si="19"/>
        <v>23.513292642505437</v>
      </c>
      <c r="F170" s="4">
        <f t="shared" si="15"/>
        <v>0</v>
      </c>
      <c r="G170" s="21">
        <f t="shared" si="16"/>
        <v>0.18520744204713188</v>
      </c>
      <c r="H170" s="7">
        <f t="shared" si="20"/>
        <v>78.73314910180801</v>
      </c>
    </row>
    <row r="171" spans="2:8" x14ac:dyDescent="0.25">
      <c r="B171" s="4">
        <f t="shared" si="17"/>
        <v>149</v>
      </c>
      <c r="C171" s="24">
        <f t="shared" si="18"/>
        <v>0</v>
      </c>
      <c r="D171" s="5">
        <f t="shared" si="14"/>
        <v>3.3333333333333335</v>
      </c>
      <c r="E171" s="6">
        <f t="shared" si="19"/>
        <v>20.179959309172105</v>
      </c>
      <c r="F171" s="4">
        <f t="shared" si="15"/>
        <v>0</v>
      </c>
      <c r="G171" s="21">
        <f t="shared" si="16"/>
        <v>0.15895173428457482</v>
      </c>
      <c r="H171" s="7">
        <f t="shared" si="20"/>
        <v>78.892100836092581</v>
      </c>
    </row>
    <row r="172" spans="2:8" x14ac:dyDescent="0.25">
      <c r="B172" s="4">
        <f t="shared" si="17"/>
        <v>150</v>
      </c>
      <c r="C172" s="24">
        <f t="shared" si="18"/>
        <v>0</v>
      </c>
      <c r="D172" s="5">
        <f t="shared" si="14"/>
        <v>3.3333333333333335</v>
      </c>
      <c r="E172" s="6">
        <f t="shared" si="19"/>
        <v>16.846625975838773</v>
      </c>
      <c r="F172" s="4">
        <f t="shared" si="15"/>
        <v>0</v>
      </c>
      <c r="G172" s="21">
        <f t="shared" si="16"/>
        <v>0.13269602652201773</v>
      </c>
      <c r="H172" s="7">
        <f t="shared" si="20"/>
        <v>79.024796862614593</v>
      </c>
    </row>
    <row r="173" spans="2:8" x14ac:dyDescent="0.25">
      <c r="B173" s="4">
        <f t="shared" si="17"/>
        <v>151</v>
      </c>
      <c r="C173" s="24">
        <f t="shared" si="18"/>
        <v>0</v>
      </c>
      <c r="D173" s="5">
        <f t="shared" si="14"/>
        <v>3.3333333333333335</v>
      </c>
      <c r="E173" s="6">
        <f t="shared" si="19"/>
        <v>13.513292642505439</v>
      </c>
      <c r="F173" s="4">
        <f t="shared" si="15"/>
        <v>0</v>
      </c>
      <c r="G173" s="21">
        <f t="shared" si="16"/>
        <v>0.10644031875946065</v>
      </c>
      <c r="H173" s="7">
        <f t="shared" si="20"/>
        <v>79.131237181374047</v>
      </c>
    </row>
    <row r="174" spans="2:8" x14ac:dyDescent="0.25">
      <c r="B174" s="4">
        <f t="shared" si="17"/>
        <v>152</v>
      </c>
      <c r="C174" s="24">
        <f t="shared" si="18"/>
        <v>0</v>
      </c>
      <c r="D174" s="5">
        <f t="shared" si="14"/>
        <v>3.3333333333333335</v>
      </c>
      <c r="E174" s="6">
        <f t="shared" si="19"/>
        <v>10.179959309172105</v>
      </c>
      <c r="F174" s="4">
        <f t="shared" si="15"/>
        <v>0</v>
      </c>
      <c r="G174" s="21">
        <f t="shared" si="16"/>
        <v>8.0184610996903577E-2</v>
      </c>
      <c r="H174" s="7">
        <f t="shared" si="20"/>
        <v>79.211421792370956</v>
      </c>
    </row>
    <row r="175" spans="2:8" x14ac:dyDescent="0.25">
      <c r="B175" s="4">
        <f t="shared" si="17"/>
        <v>153</v>
      </c>
      <c r="C175" s="24">
        <f t="shared" si="18"/>
        <v>0</v>
      </c>
      <c r="D175" s="5">
        <f t="shared" si="14"/>
        <v>3.3333333333333335</v>
      </c>
      <c r="E175" s="6">
        <f t="shared" si="19"/>
        <v>6.8466259758387711</v>
      </c>
      <c r="F175" s="4">
        <f t="shared" si="15"/>
        <v>0</v>
      </c>
      <c r="G175" s="21">
        <f t="shared" si="16"/>
        <v>5.3928903234346487E-2</v>
      </c>
      <c r="H175" s="7">
        <f t="shared" si="20"/>
        <v>79.265350695605306</v>
      </c>
    </row>
    <row r="176" spans="2:8" x14ac:dyDescent="0.25">
      <c r="B176" s="4">
        <f t="shared" si="17"/>
        <v>154</v>
      </c>
      <c r="C176" s="24">
        <f t="shared" si="18"/>
        <v>0</v>
      </c>
      <c r="D176" s="5">
        <f t="shared" si="14"/>
        <v>3.3333333333333335</v>
      </c>
      <c r="E176" s="6">
        <f t="shared" si="19"/>
        <v>3.5132926425054376</v>
      </c>
      <c r="F176" s="4">
        <f t="shared" si="15"/>
        <v>0</v>
      </c>
      <c r="G176" s="21">
        <f t="shared" si="16"/>
        <v>2.7673195471789407E-2</v>
      </c>
      <c r="H176" s="7">
        <f t="shared" si="20"/>
        <v>79.293023891077098</v>
      </c>
    </row>
    <row r="177" spans="2:8" x14ac:dyDescent="0.25">
      <c r="B177" s="4">
        <f t="shared" si="17"/>
        <v>155</v>
      </c>
      <c r="C177" s="24">
        <f t="shared" si="18"/>
        <v>0</v>
      </c>
      <c r="D177" s="5">
        <f t="shared" si="14"/>
        <v>3.3333333333333335</v>
      </c>
      <c r="E177" s="6">
        <f t="shared" si="19"/>
        <v>0.17995930917210412</v>
      </c>
      <c r="F177" s="4">
        <f t="shared" si="15"/>
        <v>0</v>
      </c>
      <c r="G177" s="21">
        <f t="shared" si="16"/>
        <v>1.417487709232327E-3</v>
      </c>
      <c r="H177" s="7">
        <f t="shared" si="20"/>
        <v>79.294441378786331</v>
      </c>
    </row>
    <row r="178" spans="2:8" x14ac:dyDescent="0.25">
      <c r="B178" s="4">
        <f t="shared" si="17"/>
        <v>156</v>
      </c>
      <c r="C178" s="24">
        <f t="shared" si="18"/>
        <v>64.605828246979868</v>
      </c>
      <c r="D178" s="5">
        <f t="shared" si="14"/>
        <v>3.3333333333333335</v>
      </c>
      <c r="E178" s="6">
        <f t="shared" si="19"/>
        <v>61.452454222818638</v>
      </c>
      <c r="F178" s="4">
        <f t="shared" si="15"/>
        <v>5</v>
      </c>
      <c r="G178" s="21">
        <f t="shared" si="16"/>
        <v>0.48404330380987287</v>
      </c>
      <c r="H178" s="7">
        <f t="shared" si="20"/>
        <v>84.778484682596201</v>
      </c>
    </row>
    <row r="179" spans="2:8" x14ac:dyDescent="0.25">
      <c r="B179" s="4">
        <f t="shared" si="17"/>
        <v>157</v>
      </c>
      <c r="C179" s="24">
        <f t="shared" si="18"/>
        <v>0</v>
      </c>
      <c r="D179" s="5">
        <f t="shared" si="14"/>
        <v>3.3333333333333335</v>
      </c>
      <c r="E179" s="6">
        <f t="shared" si="19"/>
        <v>58.119120889485302</v>
      </c>
      <c r="F179" s="4">
        <f t="shared" si="15"/>
        <v>0</v>
      </c>
      <c r="G179" s="21">
        <f t="shared" si="16"/>
        <v>0.45778759604731578</v>
      </c>
      <c r="H179" s="7">
        <f t="shared" si="20"/>
        <v>85.236272278643511</v>
      </c>
    </row>
    <row r="180" spans="2:8" x14ac:dyDescent="0.25">
      <c r="B180" s="4">
        <f>+B179+1</f>
        <v>158</v>
      </c>
      <c r="C180" s="24">
        <f t="shared" si="18"/>
        <v>0</v>
      </c>
      <c r="D180" s="5">
        <f t="shared" si="14"/>
        <v>3.3333333333333335</v>
      </c>
      <c r="E180" s="6">
        <f t="shared" si="19"/>
        <v>54.785787556151966</v>
      </c>
      <c r="F180" s="4">
        <f t="shared" si="15"/>
        <v>0</v>
      </c>
      <c r="G180" s="21">
        <f t="shared" si="16"/>
        <v>0.43153188828475869</v>
      </c>
      <c r="H180" s="7">
        <f t="shared" si="20"/>
        <v>85.667804166928263</v>
      </c>
    </row>
    <row r="181" spans="2:8" x14ac:dyDescent="0.25">
      <c r="B181" s="4">
        <f t="shared" ref="B181:B238" si="21">+B180+1</f>
        <v>159</v>
      </c>
      <c r="C181" s="24">
        <f t="shared" si="18"/>
        <v>0</v>
      </c>
      <c r="D181" s="5">
        <f t="shared" si="14"/>
        <v>3.3333333333333335</v>
      </c>
      <c r="E181" s="6">
        <f t="shared" si="19"/>
        <v>51.452454222818631</v>
      </c>
      <c r="F181" s="4">
        <f t="shared" si="15"/>
        <v>0</v>
      </c>
      <c r="G181" s="21">
        <f t="shared" si="16"/>
        <v>0.40527618052220155</v>
      </c>
      <c r="H181" s="7">
        <f t="shared" si="20"/>
        <v>86.073080347450471</v>
      </c>
    </row>
    <row r="182" spans="2:8" x14ac:dyDescent="0.25">
      <c r="B182" s="4">
        <f t="shared" si="21"/>
        <v>160</v>
      </c>
      <c r="C182" s="24">
        <f t="shared" si="18"/>
        <v>0</v>
      </c>
      <c r="D182" s="5">
        <f t="shared" si="14"/>
        <v>3.3333333333333335</v>
      </c>
      <c r="E182" s="6">
        <f t="shared" si="19"/>
        <v>48.119120889485295</v>
      </c>
      <c r="F182" s="4">
        <f t="shared" si="15"/>
        <v>0</v>
      </c>
      <c r="G182" s="21">
        <f t="shared" si="16"/>
        <v>0.37902047275964446</v>
      </c>
      <c r="H182" s="7">
        <f t="shared" si="20"/>
        <v>86.45210082021012</v>
      </c>
    </row>
    <row r="183" spans="2:8" x14ac:dyDescent="0.25">
      <c r="B183" s="4">
        <f t="shared" si="21"/>
        <v>161</v>
      </c>
      <c r="C183" s="24">
        <f t="shared" si="18"/>
        <v>0</v>
      </c>
      <c r="D183" s="5">
        <f t="shared" si="14"/>
        <v>3.3333333333333335</v>
      </c>
      <c r="E183" s="6">
        <f t="shared" si="19"/>
        <v>44.785787556151959</v>
      </c>
      <c r="F183" s="4">
        <f t="shared" si="15"/>
        <v>0</v>
      </c>
      <c r="G183" s="21">
        <f t="shared" si="16"/>
        <v>0.35276476499708737</v>
      </c>
      <c r="H183" s="7">
        <f t="shared" si="20"/>
        <v>86.80486558520721</v>
      </c>
    </row>
    <row r="184" spans="2:8" x14ac:dyDescent="0.25">
      <c r="B184" s="4">
        <f t="shared" si="21"/>
        <v>162</v>
      </c>
      <c r="C184" s="24">
        <f t="shared" si="18"/>
        <v>0</v>
      </c>
      <c r="D184" s="5">
        <f t="shared" si="14"/>
        <v>3.3333333333333335</v>
      </c>
      <c r="E184" s="6">
        <f t="shared" si="19"/>
        <v>41.452454222818623</v>
      </c>
      <c r="F184" s="4">
        <f t="shared" si="15"/>
        <v>0</v>
      </c>
      <c r="G184" s="21">
        <f t="shared" si="16"/>
        <v>0.32650905723453028</v>
      </c>
      <c r="H184" s="7">
        <f t="shared" si="20"/>
        <v>87.131374642441742</v>
      </c>
    </row>
    <row r="185" spans="2:8" x14ac:dyDescent="0.25">
      <c r="B185" s="4">
        <f t="shared" si="21"/>
        <v>163</v>
      </c>
      <c r="C185" s="24">
        <f t="shared" si="18"/>
        <v>0</v>
      </c>
      <c r="D185" s="5">
        <f t="shared" si="14"/>
        <v>3.3333333333333335</v>
      </c>
      <c r="E185" s="6">
        <f t="shared" si="19"/>
        <v>38.119120889485288</v>
      </c>
      <c r="F185" s="4">
        <f t="shared" si="15"/>
        <v>0</v>
      </c>
      <c r="G185" s="21">
        <f t="shared" si="16"/>
        <v>0.30025334947197319</v>
      </c>
      <c r="H185" s="7">
        <f t="shared" si="20"/>
        <v>87.431627991913714</v>
      </c>
    </row>
    <row r="186" spans="2:8" x14ac:dyDescent="0.25">
      <c r="B186" s="4">
        <f t="shared" si="21"/>
        <v>164</v>
      </c>
      <c r="C186" s="24">
        <f t="shared" si="18"/>
        <v>0</v>
      </c>
      <c r="D186" s="5">
        <f t="shared" si="14"/>
        <v>3.3333333333333335</v>
      </c>
      <c r="E186" s="6">
        <f t="shared" si="19"/>
        <v>34.785787556151952</v>
      </c>
      <c r="F186" s="4">
        <f t="shared" si="15"/>
        <v>0</v>
      </c>
      <c r="G186" s="21">
        <f t="shared" si="16"/>
        <v>0.2739976417094161</v>
      </c>
      <c r="H186" s="7">
        <f t="shared" si="20"/>
        <v>87.705625633623129</v>
      </c>
    </row>
    <row r="187" spans="2:8" x14ac:dyDescent="0.25">
      <c r="B187" s="4">
        <f t="shared" si="21"/>
        <v>165</v>
      </c>
      <c r="C187" s="24">
        <f t="shared" si="18"/>
        <v>0</v>
      </c>
      <c r="D187" s="5">
        <f t="shared" si="14"/>
        <v>3.3333333333333335</v>
      </c>
      <c r="E187" s="6">
        <f t="shared" si="19"/>
        <v>31.45245422281862</v>
      </c>
      <c r="F187" s="4">
        <f t="shared" si="15"/>
        <v>0</v>
      </c>
      <c r="G187" s="21">
        <f t="shared" si="16"/>
        <v>0.24774193394685901</v>
      </c>
      <c r="H187" s="7">
        <f t="shared" si="20"/>
        <v>87.953367567569984</v>
      </c>
    </row>
    <row r="188" spans="2:8" x14ac:dyDescent="0.25">
      <c r="B188" s="4">
        <f t="shared" si="21"/>
        <v>166</v>
      </c>
      <c r="C188" s="24">
        <f t="shared" si="18"/>
        <v>0</v>
      </c>
      <c r="D188" s="5">
        <f t="shared" si="14"/>
        <v>3.3333333333333335</v>
      </c>
      <c r="E188" s="6">
        <f t="shared" si="19"/>
        <v>28.119120889485288</v>
      </c>
      <c r="F188" s="4">
        <f t="shared" si="15"/>
        <v>0</v>
      </c>
      <c r="G188" s="21">
        <f t="shared" si="16"/>
        <v>0.22148622618430194</v>
      </c>
      <c r="H188" s="7">
        <f t="shared" si="20"/>
        <v>88.174853793754281</v>
      </c>
    </row>
    <row r="189" spans="2:8" x14ac:dyDescent="0.25">
      <c r="B189" s="4">
        <f t="shared" si="21"/>
        <v>167</v>
      </c>
      <c r="C189" s="24">
        <f t="shared" si="18"/>
        <v>0</v>
      </c>
      <c r="D189" s="5">
        <f t="shared" si="14"/>
        <v>3.3333333333333335</v>
      </c>
      <c r="E189" s="6">
        <f t="shared" si="19"/>
        <v>24.785787556151956</v>
      </c>
      <c r="F189" s="4">
        <f t="shared" si="15"/>
        <v>0</v>
      </c>
      <c r="G189" s="21">
        <f t="shared" si="16"/>
        <v>0.19523051842174488</v>
      </c>
      <c r="H189" s="7">
        <f t="shared" si="20"/>
        <v>88.370084312176019</v>
      </c>
    </row>
    <row r="190" spans="2:8" x14ac:dyDescent="0.25">
      <c r="B190" s="4">
        <f t="shared" si="21"/>
        <v>168</v>
      </c>
      <c r="C190" s="24">
        <f t="shared" si="18"/>
        <v>0</v>
      </c>
      <c r="D190" s="5">
        <f t="shared" si="14"/>
        <v>3.3333333333333335</v>
      </c>
      <c r="E190" s="6">
        <f t="shared" si="19"/>
        <v>21.452454222818623</v>
      </c>
      <c r="F190" s="4">
        <f t="shared" si="15"/>
        <v>0</v>
      </c>
      <c r="G190" s="21">
        <f t="shared" si="16"/>
        <v>0.16897481065918779</v>
      </c>
      <c r="H190" s="7">
        <f t="shared" si="20"/>
        <v>88.539059122835212</v>
      </c>
    </row>
    <row r="191" spans="2:8" x14ac:dyDescent="0.25">
      <c r="B191" s="4">
        <f t="shared" si="21"/>
        <v>169</v>
      </c>
      <c r="C191" s="24">
        <f t="shared" si="18"/>
        <v>0</v>
      </c>
      <c r="D191" s="5">
        <f t="shared" si="14"/>
        <v>3.3333333333333335</v>
      </c>
      <c r="E191" s="6">
        <f t="shared" si="19"/>
        <v>18.119120889485291</v>
      </c>
      <c r="F191" s="4">
        <f t="shared" si="15"/>
        <v>0</v>
      </c>
      <c r="G191" s="21">
        <f t="shared" si="16"/>
        <v>0.14271910289663073</v>
      </c>
      <c r="H191" s="7">
        <f t="shared" si="20"/>
        <v>88.681778225731847</v>
      </c>
    </row>
    <row r="192" spans="2:8" x14ac:dyDescent="0.25">
      <c r="B192" s="4">
        <f t="shared" si="21"/>
        <v>170</v>
      </c>
      <c r="C192" s="24">
        <f t="shared" si="18"/>
        <v>0</v>
      </c>
      <c r="D192" s="5">
        <f t="shared" si="14"/>
        <v>3.3333333333333335</v>
      </c>
      <c r="E192" s="6">
        <f t="shared" si="19"/>
        <v>14.785787556151957</v>
      </c>
      <c r="F192" s="4">
        <f t="shared" si="15"/>
        <v>0</v>
      </c>
      <c r="G192" s="21">
        <f t="shared" si="16"/>
        <v>0.11646339513407365</v>
      </c>
      <c r="H192" s="7">
        <f t="shared" si="20"/>
        <v>88.798241620865923</v>
      </c>
    </row>
    <row r="193" spans="2:8" x14ac:dyDescent="0.25">
      <c r="B193" s="4">
        <f t="shared" si="21"/>
        <v>171</v>
      </c>
      <c r="C193" s="24">
        <f t="shared" si="18"/>
        <v>0</v>
      </c>
      <c r="D193" s="5">
        <f t="shared" si="14"/>
        <v>3.3333333333333335</v>
      </c>
      <c r="E193" s="6">
        <f t="shared" si="19"/>
        <v>11.452454222818623</v>
      </c>
      <c r="F193" s="4">
        <f t="shared" si="15"/>
        <v>0</v>
      </c>
      <c r="G193" s="21">
        <f t="shared" si="16"/>
        <v>9.0207687371516562E-2</v>
      </c>
      <c r="H193" s="7">
        <f t="shared" si="20"/>
        <v>88.888449308237441</v>
      </c>
    </row>
    <row r="194" spans="2:8" x14ac:dyDescent="0.25">
      <c r="B194" s="4">
        <f t="shared" si="21"/>
        <v>172</v>
      </c>
      <c r="C194" s="24">
        <f t="shared" si="18"/>
        <v>0</v>
      </c>
      <c r="D194" s="5">
        <f t="shared" si="14"/>
        <v>3.3333333333333335</v>
      </c>
      <c r="E194" s="6">
        <f t="shared" si="19"/>
        <v>8.1191208894852895</v>
      </c>
      <c r="F194" s="4">
        <f t="shared" si="15"/>
        <v>0</v>
      </c>
      <c r="G194" s="21">
        <f t="shared" si="16"/>
        <v>6.3951979608959472E-2</v>
      </c>
      <c r="H194" s="7">
        <f t="shared" si="20"/>
        <v>88.952401287846399</v>
      </c>
    </row>
    <row r="195" spans="2:8" x14ac:dyDescent="0.25">
      <c r="B195" s="4">
        <f t="shared" si="21"/>
        <v>173</v>
      </c>
      <c r="C195" s="24">
        <f t="shared" si="18"/>
        <v>0</v>
      </c>
      <c r="D195" s="5">
        <f t="shared" si="14"/>
        <v>3.3333333333333335</v>
      </c>
      <c r="E195" s="6">
        <f t="shared" si="19"/>
        <v>4.7857875561519556</v>
      </c>
      <c r="F195" s="4">
        <f t="shared" si="15"/>
        <v>0</v>
      </c>
      <c r="G195" s="21">
        <f t="shared" si="16"/>
        <v>3.7696271846402396E-2</v>
      </c>
      <c r="H195" s="7">
        <f t="shared" si="20"/>
        <v>88.990097559692799</v>
      </c>
    </row>
    <row r="196" spans="2:8" x14ac:dyDescent="0.25">
      <c r="B196" s="4">
        <f t="shared" si="21"/>
        <v>174</v>
      </c>
      <c r="C196" s="24">
        <f t="shared" si="18"/>
        <v>0</v>
      </c>
      <c r="D196" s="5">
        <f t="shared" si="14"/>
        <v>3.3333333333333335</v>
      </c>
      <c r="E196" s="6">
        <f t="shared" si="19"/>
        <v>1.4524542228186221</v>
      </c>
      <c r="F196" s="4">
        <f t="shared" si="15"/>
        <v>0</v>
      </c>
      <c r="G196" s="21">
        <f t="shared" si="16"/>
        <v>1.1440564083845313E-2</v>
      </c>
      <c r="H196" s="7">
        <f t="shared" si="20"/>
        <v>89.001538123776641</v>
      </c>
    </row>
    <row r="197" spans="2:8" x14ac:dyDescent="0.25">
      <c r="B197" s="4">
        <f t="shared" si="21"/>
        <v>175</v>
      </c>
      <c r="C197" s="24">
        <f t="shared" si="18"/>
        <v>64.605828246979868</v>
      </c>
      <c r="D197" s="5">
        <f t="shared" si="14"/>
        <v>3.3333333333333335</v>
      </c>
      <c r="E197" s="6">
        <f t="shared" si="19"/>
        <v>62.724949136465149</v>
      </c>
      <c r="F197" s="4">
        <f t="shared" si="15"/>
        <v>5</v>
      </c>
      <c r="G197" s="21">
        <f t="shared" si="16"/>
        <v>0.49406638018448579</v>
      </c>
      <c r="H197" s="7">
        <f t="shared" si="20"/>
        <v>94.495604503961133</v>
      </c>
    </row>
    <row r="198" spans="2:8" x14ac:dyDescent="0.25">
      <c r="B198" s="4">
        <f t="shared" si="21"/>
        <v>176</v>
      </c>
      <c r="C198" s="24">
        <f t="shared" si="18"/>
        <v>0</v>
      </c>
      <c r="D198" s="5">
        <f t="shared" si="14"/>
        <v>3.3333333333333335</v>
      </c>
      <c r="E198" s="6">
        <f t="shared" si="19"/>
        <v>59.391615803131813</v>
      </c>
      <c r="F198" s="4">
        <f t="shared" si="15"/>
        <v>0</v>
      </c>
      <c r="G198" s="21">
        <f t="shared" si="16"/>
        <v>0.4678106724219287</v>
      </c>
      <c r="H198" s="7">
        <f t="shared" si="20"/>
        <v>94.963415176383066</v>
      </c>
    </row>
    <row r="199" spans="2:8" x14ac:dyDescent="0.25">
      <c r="B199" s="4">
        <f t="shared" si="21"/>
        <v>177</v>
      </c>
      <c r="C199" s="24">
        <f t="shared" si="18"/>
        <v>0</v>
      </c>
      <c r="D199" s="5">
        <f t="shared" si="14"/>
        <v>3.3333333333333335</v>
      </c>
      <c r="E199" s="6">
        <f t="shared" si="19"/>
        <v>56.058282469798478</v>
      </c>
      <c r="F199" s="4">
        <f t="shared" si="15"/>
        <v>0</v>
      </c>
      <c r="G199" s="21">
        <f t="shared" si="16"/>
        <v>0.44155496465937161</v>
      </c>
      <c r="H199" s="7">
        <f t="shared" si="20"/>
        <v>95.40497014104244</v>
      </c>
    </row>
    <row r="200" spans="2:8" x14ac:dyDescent="0.25">
      <c r="B200" s="4">
        <f t="shared" si="21"/>
        <v>178</v>
      </c>
      <c r="C200" s="24">
        <f t="shared" si="18"/>
        <v>0</v>
      </c>
      <c r="D200" s="5">
        <f t="shared" si="14"/>
        <v>3.3333333333333335</v>
      </c>
      <c r="E200" s="6">
        <f t="shared" si="19"/>
        <v>52.724949136465142</v>
      </c>
      <c r="F200" s="4">
        <f t="shared" si="15"/>
        <v>0</v>
      </c>
      <c r="G200" s="21">
        <f t="shared" si="16"/>
        <v>0.41529925689681452</v>
      </c>
      <c r="H200" s="7">
        <f t="shared" si="20"/>
        <v>95.820269397939256</v>
      </c>
    </row>
    <row r="201" spans="2:8" x14ac:dyDescent="0.25">
      <c r="B201" s="4">
        <f t="shared" si="21"/>
        <v>179</v>
      </c>
      <c r="C201" s="24">
        <f t="shared" si="18"/>
        <v>0</v>
      </c>
      <c r="D201" s="5">
        <f t="shared" si="14"/>
        <v>3.3333333333333335</v>
      </c>
      <c r="E201" s="6">
        <f t="shared" si="19"/>
        <v>49.391615803131806</v>
      </c>
      <c r="F201" s="4">
        <f t="shared" si="15"/>
        <v>0</v>
      </c>
      <c r="G201" s="21">
        <f t="shared" si="16"/>
        <v>0.38904354913425743</v>
      </c>
      <c r="H201" s="7">
        <f t="shared" si="20"/>
        <v>96.209312947073514</v>
      </c>
    </row>
    <row r="202" spans="2:8" x14ac:dyDescent="0.25">
      <c r="B202" s="4">
        <f t="shared" si="21"/>
        <v>180</v>
      </c>
      <c r="C202" s="24">
        <f t="shared" si="18"/>
        <v>0</v>
      </c>
      <c r="D202" s="5">
        <f t="shared" si="14"/>
        <v>3.3333333333333335</v>
      </c>
      <c r="E202" s="6">
        <f t="shared" si="19"/>
        <v>46.058282469798471</v>
      </c>
      <c r="F202" s="4">
        <f t="shared" si="15"/>
        <v>0</v>
      </c>
      <c r="G202" s="21">
        <f t="shared" si="16"/>
        <v>0.36278784137170034</v>
      </c>
      <c r="H202" s="7">
        <f t="shared" si="20"/>
        <v>96.572100788445212</v>
      </c>
    </row>
    <row r="203" spans="2:8" x14ac:dyDescent="0.25">
      <c r="B203" s="4">
        <f t="shared" si="21"/>
        <v>181</v>
      </c>
      <c r="C203" s="24">
        <f t="shared" si="18"/>
        <v>0</v>
      </c>
      <c r="D203" s="5">
        <f t="shared" si="14"/>
        <v>3.3333333333333335</v>
      </c>
      <c r="E203" s="6">
        <f t="shared" si="19"/>
        <v>42.724949136465135</v>
      </c>
      <c r="F203" s="4">
        <f t="shared" si="15"/>
        <v>0</v>
      </c>
      <c r="G203" s="21">
        <f t="shared" si="16"/>
        <v>0.33653213360914319</v>
      </c>
      <c r="H203" s="7">
        <f t="shared" si="20"/>
        <v>96.908632922054352</v>
      </c>
    </row>
    <row r="204" spans="2:8" x14ac:dyDescent="0.25">
      <c r="B204" s="4">
        <f t="shared" si="21"/>
        <v>182</v>
      </c>
      <c r="C204" s="24">
        <f t="shared" si="18"/>
        <v>0</v>
      </c>
      <c r="D204" s="5">
        <f t="shared" si="14"/>
        <v>3.3333333333333335</v>
      </c>
      <c r="E204" s="6">
        <f t="shared" si="19"/>
        <v>39.391615803131799</v>
      </c>
      <c r="F204" s="4">
        <f t="shared" si="15"/>
        <v>0</v>
      </c>
      <c r="G204" s="21">
        <f t="shared" si="16"/>
        <v>0.3102764258465861</v>
      </c>
      <c r="H204" s="7">
        <f t="shared" si="20"/>
        <v>97.218909347900933</v>
      </c>
    </row>
    <row r="205" spans="2:8" x14ac:dyDescent="0.25">
      <c r="B205" s="4">
        <f t="shared" si="21"/>
        <v>183</v>
      </c>
      <c r="C205" s="24">
        <f t="shared" si="18"/>
        <v>0</v>
      </c>
      <c r="D205" s="5">
        <f t="shared" si="14"/>
        <v>3.3333333333333335</v>
      </c>
      <c r="E205" s="6">
        <f t="shared" si="19"/>
        <v>36.058282469798463</v>
      </c>
      <c r="F205" s="4">
        <f t="shared" si="15"/>
        <v>0</v>
      </c>
      <c r="G205" s="21">
        <f t="shared" si="16"/>
        <v>0.28402071808402901</v>
      </c>
      <c r="H205" s="7">
        <f t="shared" si="20"/>
        <v>97.502930065984955</v>
      </c>
    </row>
    <row r="206" spans="2:8" x14ac:dyDescent="0.25">
      <c r="B206" s="4">
        <f t="shared" si="21"/>
        <v>184</v>
      </c>
      <c r="C206" s="24">
        <f t="shared" si="18"/>
        <v>0</v>
      </c>
      <c r="D206" s="5">
        <f t="shared" si="14"/>
        <v>3.3333333333333335</v>
      </c>
      <c r="E206" s="6">
        <f t="shared" si="19"/>
        <v>32.724949136465128</v>
      </c>
      <c r="F206" s="4">
        <f t="shared" si="15"/>
        <v>0</v>
      </c>
      <c r="G206" s="21">
        <f t="shared" si="16"/>
        <v>0.25776501032147192</v>
      </c>
      <c r="H206" s="7">
        <f t="shared" si="20"/>
        <v>97.760695076306433</v>
      </c>
    </row>
    <row r="207" spans="2:8" x14ac:dyDescent="0.25">
      <c r="B207" s="4">
        <f t="shared" si="21"/>
        <v>185</v>
      </c>
      <c r="C207" s="24">
        <f t="shared" si="18"/>
        <v>0</v>
      </c>
      <c r="D207" s="5">
        <f t="shared" si="14"/>
        <v>3.3333333333333335</v>
      </c>
      <c r="E207" s="6">
        <f t="shared" si="19"/>
        <v>29.391615803131796</v>
      </c>
      <c r="F207" s="4">
        <f t="shared" si="15"/>
        <v>0</v>
      </c>
      <c r="G207" s="21">
        <f t="shared" si="16"/>
        <v>0.23150930255891486</v>
      </c>
      <c r="H207" s="7">
        <f t="shared" si="20"/>
        <v>97.992204378865353</v>
      </c>
    </row>
    <row r="208" spans="2:8" x14ac:dyDescent="0.25">
      <c r="B208" s="4">
        <f t="shared" si="21"/>
        <v>186</v>
      </c>
      <c r="C208" s="24">
        <f t="shared" si="18"/>
        <v>0</v>
      </c>
      <c r="D208" s="5">
        <f t="shared" si="14"/>
        <v>3.3333333333333335</v>
      </c>
      <c r="E208" s="6">
        <f t="shared" si="19"/>
        <v>26.058282469798463</v>
      </c>
      <c r="F208" s="4">
        <f t="shared" si="15"/>
        <v>0</v>
      </c>
      <c r="G208" s="21">
        <f t="shared" si="16"/>
        <v>0.20525359479635777</v>
      </c>
      <c r="H208" s="7">
        <f t="shared" si="20"/>
        <v>98.197457973661713</v>
      </c>
    </row>
    <row r="209" spans="2:8" x14ac:dyDescent="0.25">
      <c r="B209" s="4">
        <f t="shared" si="21"/>
        <v>187</v>
      </c>
      <c r="C209" s="24">
        <f t="shared" si="18"/>
        <v>0</v>
      </c>
      <c r="D209" s="5">
        <f t="shared" si="14"/>
        <v>3.3333333333333335</v>
      </c>
      <c r="E209" s="6">
        <f t="shared" si="19"/>
        <v>22.724949136465131</v>
      </c>
      <c r="F209" s="4">
        <f t="shared" si="15"/>
        <v>0</v>
      </c>
      <c r="G209" s="21">
        <f t="shared" si="16"/>
        <v>0.17899788703380071</v>
      </c>
      <c r="H209" s="7">
        <f t="shared" si="20"/>
        <v>98.376455860695515</v>
      </c>
    </row>
    <row r="210" spans="2:8" x14ac:dyDescent="0.25">
      <c r="B210" s="4">
        <f t="shared" si="21"/>
        <v>188</v>
      </c>
      <c r="C210" s="24">
        <f t="shared" si="18"/>
        <v>0</v>
      </c>
      <c r="D210" s="5">
        <f t="shared" si="14"/>
        <v>3.3333333333333335</v>
      </c>
      <c r="E210" s="6">
        <f t="shared" si="19"/>
        <v>19.391615803131799</v>
      </c>
      <c r="F210" s="4">
        <f t="shared" si="15"/>
        <v>0</v>
      </c>
      <c r="G210" s="21">
        <f t="shared" si="16"/>
        <v>0.15274217927124364</v>
      </c>
      <c r="H210" s="7">
        <f t="shared" si="20"/>
        <v>98.529198039966758</v>
      </c>
    </row>
    <row r="211" spans="2:8" x14ac:dyDescent="0.25">
      <c r="B211" s="4">
        <f t="shared" si="21"/>
        <v>189</v>
      </c>
      <c r="C211" s="24">
        <f t="shared" si="18"/>
        <v>0</v>
      </c>
      <c r="D211" s="5">
        <f t="shared" si="14"/>
        <v>3.3333333333333335</v>
      </c>
      <c r="E211" s="6">
        <f t="shared" si="19"/>
        <v>16.058282469798467</v>
      </c>
      <c r="F211" s="4">
        <f t="shared" si="15"/>
        <v>0</v>
      </c>
      <c r="G211" s="21">
        <f t="shared" si="16"/>
        <v>0.12648647150868655</v>
      </c>
      <c r="H211" s="7">
        <f t="shared" si="20"/>
        <v>98.655684511475442</v>
      </c>
    </row>
    <row r="212" spans="2:8" x14ac:dyDescent="0.25">
      <c r="B212" s="4">
        <f t="shared" si="21"/>
        <v>190</v>
      </c>
      <c r="C212" s="24">
        <f t="shared" si="18"/>
        <v>0</v>
      </c>
      <c r="D212" s="5">
        <f t="shared" si="14"/>
        <v>3.3333333333333335</v>
      </c>
      <c r="E212" s="6">
        <f t="shared" si="19"/>
        <v>12.724949136465133</v>
      </c>
      <c r="F212" s="4">
        <f t="shared" si="15"/>
        <v>0</v>
      </c>
      <c r="G212" s="21">
        <f t="shared" si="16"/>
        <v>0.10023076374612948</v>
      </c>
      <c r="H212" s="7">
        <f t="shared" si="20"/>
        <v>98.755915275221568</v>
      </c>
    </row>
    <row r="213" spans="2:8" x14ac:dyDescent="0.25">
      <c r="B213" s="4">
        <f t="shared" si="21"/>
        <v>191</v>
      </c>
      <c r="C213" s="24">
        <f t="shared" si="18"/>
        <v>0</v>
      </c>
      <c r="D213" s="5">
        <f t="shared" si="14"/>
        <v>3.3333333333333335</v>
      </c>
      <c r="E213" s="6">
        <f t="shared" si="19"/>
        <v>9.3916158031317991</v>
      </c>
      <c r="F213" s="4">
        <f t="shared" si="15"/>
        <v>0</v>
      </c>
      <c r="G213" s="21">
        <f t="shared" si="16"/>
        <v>7.3975055983572402E-2</v>
      </c>
      <c r="H213" s="7">
        <f t="shared" si="20"/>
        <v>98.829890331205135</v>
      </c>
    </row>
    <row r="214" spans="2:8" x14ac:dyDescent="0.25">
      <c r="B214" s="4">
        <f t="shared" si="21"/>
        <v>192</v>
      </c>
      <c r="C214" s="24">
        <f t="shared" si="18"/>
        <v>0</v>
      </c>
      <c r="D214" s="5">
        <f t="shared" si="14"/>
        <v>3.3333333333333335</v>
      </c>
      <c r="E214" s="6">
        <f t="shared" si="19"/>
        <v>6.0582824697984652</v>
      </c>
      <c r="F214" s="4">
        <f t="shared" si="15"/>
        <v>0</v>
      </c>
      <c r="G214" s="21">
        <f t="shared" si="16"/>
        <v>4.7719348221015312E-2</v>
      </c>
      <c r="H214" s="7">
        <f t="shared" si="20"/>
        <v>98.877609679426143</v>
      </c>
    </row>
    <row r="215" spans="2:8" x14ac:dyDescent="0.25">
      <c r="B215" s="4">
        <f t="shared" si="21"/>
        <v>193</v>
      </c>
      <c r="C215" s="24">
        <f t="shared" si="18"/>
        <v>0</v>
      </c>
      <c r="D215" s="5">
        <f t="shared" si="14"/>
        <v>3.3333333333333335</v>
      </c>
      <c r="E215" s="6">
        <f t="shared" si="19"/>
        <v>2.7249491364651317</v>
      </c>
      <c r="F215" s="4">
        <f t="shared" si="15"/>
        <v>0</v>
      </c>
      <c r="G215" s="21">
        <f t="shared" si="16"/>
        <v>2.1463640458458232E-2</v>
      </c>
      <c r="H215" s="7">
        <f t="shared" si="20"/>
        <v>98.899073319884607</v>
      </c>
    </row>
    <row r="216" spans="2:8" x14ac:dyDescent="0.25">
      <c r="B216" s="4">
        <f t="shared" si="21"/>
        <v>194</v>
      </c>
      <c r="C216" s="24">
        <f t="shared" si="18"/>
        <v>64.605828246979868</v>
      </c>
      <c r="D216" s="5">
        <f t="shared" ref="D216:D279" si="22">+$C$11</f>
        <v>3.3333333333333335</v>
      </c>
      <c r="E216" s="6">
        <f t="shared" si="19"/>
        <v>63.99744405011166</v>
      </c>
      <c r="F216" s="4">
        <f t="shared" ref="F216:F279" si="23">+IF(C216&gt;0,$C$10,0)</f>
        <v>5</v>
      </c>
      <c r="G216" s="21">
        <f t="shared" ref="G216:G279" si="24">+E216*($C$12/365)</f>
        <v>0.50408945655909876</v>
      </c>
      <c r="H216" s="7">
        <f t="shared" si="20"/>
        <v>104.40316277644371</v>
      </c>
    </row>
    <row r="217" spans="2:8" x14ac:dyDescent="0.25">
      <c r="B217" s="4">
        <f t="shared" si="21"/>
        <v>195</v>
      </c>
      <c r="C217" s="24">
        <f t="shared" ref="C217:C280" si="25">+IF(E216&lt;D217,$C$23,0)</f>
        <v>0</v>
      </c>
      <c r="D217" s="5">
        <f t="shared" si="22"/>
        <v>3.3333333333333335</v>
      </c>
      <c r="E217" s="6">
        <f t="shared" ref="E217:E280" si="26">+E216+C217-D217</f>
        <v>60.664110716778325</v>
      </c>
      <c r="F217" s="4">
        <f t="shared" si="23"/>
        <v>0</v>
      </c>
      <c r="G217" s="21">
        <f t="shared" si="24"/>
        <v>0.47783374879654161</v>
      </c>
      <c r="H217" s="7">
        <f t="shared" ref="H217:H280" si="27">+H216+G217+F217</f>
        <v>104.88099652524025</v>
      </c>
    </row>
    <row r="218" spans="2:8" x14ac:dyDescent="0.25">
      <c r="B218" s="4">
        <f t="shared" si="21"/>
        <v>196</v>
      </c>
      <c r="C218" s="24">
        <f t="shared" si="25"/>
        <v>0</v>
      </c>
      <c r="D218" s="5">
        <f t="shared" si="22"/>
        <v>3.3333333333333335</v>
      </c>
      <c r="E218" s="6">
        <f t="shared" si="26"/>
        <v>57.330777383444989</v>
      </c>
      <c r="F218" s="4">
        <f t="shared" si="23"/>
        <v>0</v>
      </c>
      <c r="G218" s="21">
        <f t="shared" si="24"/>
        <v>0.45157804103398452</v>
      </c>
      <c r="H218" s="7">
        <f t="shared" si="27"/>
        <v>105.33257456627423</v>
      </c>
    </row>
    <row r="219" spans="2:8" x14ac:dyDescent="0.25">
      <c r="B219" s="4">
        <f t="shared" si="21"/>
        <v>197</v>
      </c>
      <c r="C219" s="24">
        <f t="shared" si="25"/>
        <v>0</v>
      </c>
      <c r="D219" s="5">
        <f t="shared" si="22"/>
        <v>3.3333333333333335</v>
      </c>
      <c r="E219" s="6">
        <f t="shared" si="26"/>
        <v>53.997444050111653</v>
      </c>
      <c r="F219" s="4">
        <f t="shared" si="23"/>
        <v>0</v>
      </c>
      <c r="G219" s="21">
        <f t="shared" si="24"/>
        <v>0.42532233327142743</v>
      </c>
      <c r="H219" s="7">
        <f t="shared" si="27"/>
        <v>105.75789689954566</v>
      </c>
    </row>
    <row r="220" spans="2:8" x14ac:dyDescent="0.25">
      <c r="B220" s="4">
        <f t="shared" si="21"/>
        <v>198</v>
      </c>
      <c r="C220" s="24">
        <f t="shared" si="25"/>
        <v>0</v>
      </c>
      <c r="D220" s="5">
        <f t="shared" si="22"/>
        <v>3.3333333333333335</v>
      </c>
      <c r="E220" s="6">
        <f t="shared" si="26"/>
        <v>50.664110716778318</v>
      </c>
      <c r="F220" s="4">
        <f t="shared" si="23"/>
        <v>0</v>
      </c>
      <c r="G220" s="21">
        <f t="shared" si="24"/>
        <v>0.39906662550887034</v>
      </c>
      <c r="H220" s="7">
        <f t="shared" si="27"/>
        <v>106.15696352505452</v>
      </c>
    </row>
    <row r="221" spans="2:8" x14ac:dyDescent="0.25">
      <c r="B221" s="4">
        <f t="shared" si="21"/>
        <v>199</v>
      </c>
      <c r="C221" s="24">
        <f t="shared" si="25"/>
        <v>0</v>
      </c>
      <c r="D221" s="5">
        <f t="shared" si="22"/>
        <v>3.3333333333333335</v>
      </c>
      <c r="E221" s="6">
        <f t="shared" si="26"/>
        <v>47.330777383444982</v>
      </c>
      <c r="F221" s="4">
        <f t="shared" si="23"/>
        <v>0</v>
      </c>
      <c r="G221" s="21">
        <f t="shared" si="24"/>
        <v>0.37281091774631325</v>
      </c>
      <c r="H221" s="7">
        <f t="shared" si="27"/>
        <v>106.52977444280083</v>
      </c>
    </row>
    <row r="222" spans="2:8" x14ac:dyDescent="0.25">
      <c r="B222" s="4">
        <f t="shared" si="21"/>
        <v>200</v>
      </c>
      <c r="C222" s="24">
        <f t="shared" si="25"/>
        <v>0</v>
      </c>
      <c r="D222" s="5">
        <f t="shared" si="22"/>
        <v>3.3333333333333335</v>
      </c>
      <c r="E222" s="6">
        <f t="shared" si="26"/>
        <v>43.997444050111646</v>
      </c>
      <c r="F222" s="4">
        <f t="shared" si="23"/>
        <v>0</v>
      </c>
      <c r="G222" s="21">
        <f t="shared" si="24"/>
        <v>0.34655520998375616</v>
      </c>
      <c r="H222" s="7">
        <f t="shared" si="27"/>
        <v>106.87632965278459</v>
      </c>
    </row>
    <row r="223" spans="2:8" x14ac:dyDescent="0.25">
      <c r="B223" s="4">
        <f t="shared" si="21"/>
        <v>201</v>
      </c>
      <c r="C223" s="24">
        <f t="shared" si="25"/>
        <v>0</v>
      </c>
      <c r="D223" s="5">
        <f t="shared" si="22"/>
        <v>3.3333333333333335</v>
      </c>
      <c r="E223" s="6">
        <f t="shared" si="26"/>
        <v>40.66411071677831</v>
      </c>
      <c r="F223" s="4">
        <f t="shared" si="23"/>
        <v>0</v>
      </c>
      <c r="G223" s="21">
        <f t="shared" si="24"/>
        <v>0.32029950222119907</v>
      </c>
      <c r="H223" s="7">
        <f t="shared" si="27"/>
        <v>107.19662915500579</v>
      </c>
    </row>
    <row r="224" spans="2:8" x14ac:dyDescent="0.25">
      <c r="B224" s="4">
        <f t="shared" si="21"/>
        <v>202</v>
      </c>
      <c r="C224" s="24">
        <f t="shared" si="25"/>
        <v>0</v>
      </c>
      <c r="D224" s="5">
        <f t="shared" si="22"/>
        <v>3.3333333333333335</v>
      </c>
      <c r="E224" s="6">
        <f t="shared" si="26"/>
        <v>37.330777383444975</v>
      </c>
      <c r="F224" s="4">
        <f t="shared" si="23"/>
        <v>0</v>
      </c>
      <c r="G224" s="21">
        <f t="shared" si="24"/>
        <v>0.29404379445864193</v>
      </c>
      <c r="H224" s="7">
        <f t="shared" si="27"/>
        <v>107.49067294946444</v>
      </c>
    </row>
    <row r="225" spans="2:8" x14ac:dyDescent="0.25">
      <c r="B225" s="4">
        <f t="shared" si="21"/>
        <v>203</v>
      </c>
      <c r="C225" s="24">
        <f t="shared" si="25"/>
        <v>0</v>
      </c>
      <c r="D225" s="5">
        <f t="shared" si="22"/>
        <v>3.3333333333333335</v>
      </c>
      <c r="E225" s="6">
        <f t="shared" si="26"/>
        <v>33.997444050111639</v>
      </c>
      <c r="F225" s="4">
        <f t="shared" si="23"/>
        <v>0</v>
      </c>
      <c r="G225" s="21">
        <f t="shared" si="24"/>
        <v>0.26778808669608484</v>
      </c>
      <c r="H225" s="7">
        <f t="shared" si="27"/>
        <v>107.75846103616053</v>
      </c>
    </row>
    <row r="226" spans="2:8" x14ac:dyDescent="0.25">
      <c r="B226" s="4">
        <f t="shared" si="21"/>
        <v>204</v>
      </c>
      <c r="C226" s="24">
        <f t="shared" si="25"/>
        <v>0</v>
      </c>
      <c r="D226" s="5">
        <f t="shared" si="22"/>
        <v>3.3333333333333335</v>
      </c>
      <c r="E226" s="6">
        <f t="shared" si="26"/>
        <v>30.664110716778307</v>
      </c>
      <c r="F226" s="4">
        <f t="shared" si="23"/>
        <v>0</v>
      </c>
      <c r="G226" s="21">
        <f t="shared" si="24"/>
        <v>0.24153237893352777</v>
      </c>
      <c r="H226" s="7">
        <f t="shared" si="27"/>
        <v>107.99999341509405</v>
      </c>
    </row>
    <row r="227" spans="2:8" x14ac:dyDescent="0.25">
      <c r="B227" s="4">
        <f t="shared" si="21"/>
        <v>205</v>
      </c>
      <c r="C227" s="24">
        <f t="shared" si="25"/>
        <v>0</v>
      </c>
      <c r="D227" s="5">
        <f t="shared" si="22"/>
        <v>3.3333333333333335</v>
      </c>
      <c r="E227" s="6">
        <f t="shared" si="26"/>
        <v>27.330777383444975</v>
      </c>
      <c r="F227" s="4">
        <f t="shared" si="23"/>
        <v>0</v>
      </c>
      <c r="G227" s="21">
        <f t="shared" si="24"/>
        <v>0.21527667117097071</v>
      </c>
      <c r="H227" s="7">
        <f t="shared" si="27"/>
        <v>108.21527008626502</v>
      </c>
    </row>
    <row r="228" spans="2:8" x14ac:dyDescent="0.25">
      <c r="B228" s="4">
        <f t="shared" si="21"/>
        <v>206</v>
      </c>
      <c r="C228" s="24">
        <f t="shared" si="25"/>
        <v>0</v>
      </c>
      <c r="D228" s="5">
        <f t="shared" si="22"/>
        <v>3.3333333333333335</v>
      </c>
      <c r="E228" s="6">
        <f t="shared" si="26"/>
        <v>23.997444050111643</v>
      </c>
      <c r="F228" s="4">
        <f t="shared" si="23"/>
        <v>0</v>
      </c>
      <c r="G228" s="21">
        <f t="shared" si="24"/>
        <v>0.18902096340841365</v>
      </c>
      <c r="H228" s="7">
        <f t="shared" si="27"/>
        <v>108.40429104967343</v>
      </c>
    </row>
    <row r="229" spans="2:8" x14ac:dyDescent="0.25">
      <c r="B229" s="4">
        <f t="shared" si="21"/>
        <v>207</v>
      </c>
      <c r="C229" s="24">
        <f t="shared" si="25"/>
        <v>0</v>
      </c>
      <c r="D229" s="5">
        <f t="shared" si="22"/>
        <v>3.3333333333333335</v>
      </c>
      <c r="E229" s="6">
        <f t="shared" si="26"/>
        <v>20.66411071677831</v>
      </c>
      <c r="F229" s="4">
        <f t="shared" si="23"/>
        <v>0</v>
      </c>
      <c r="G229" s="21">
        <f t="shared" si="24"/>
        <v>0.16276525564585656</v>
      </c>
      <c r="H229" s="7">
        <f t="shared" si="27"/>
        <v>108.56705630531928</v>
      </c>
    </row>
    <row r="230" spans="2:8" x14ac:dyDescent="0.25">
      <c r="B230" s="4">
        <f t="shared" si="21"/>
        <v>208</v>
      </c>
      <c r="C230" s="24">
        <f t="shared" si="25"/>
        <v>0</v>
      </c>
      <c r="D230" s="5">
        <f t="shared" si="22"/>
        <v>3.3333333333333335</v>
      </c>
      <c r="E230" s="6">
        <f t="shared" si="26"/>
        <v>17.330777383444978</v>
      </c>
      <c r="F230" s="4">
        <f t="shared" si="23"/>
        <v>0</v>
      </c>
      <c r="G230" s="21">
        <f t="shared" si="24"/>
        <v>0.1365095478832995</v>
      </c>
      <c r="H230" s="7">
        <f t="shared" si="27"/>
        <v>108.70356585320258</v>
      </c>
    </row>
    <row r="231" spans="2:8" x14ac:dyDescent="0.25">
      <c r="B231" s="4">
        <f t="shared" si="21"/>
        <v>209</v>
      </c>
      <c r="C231" s="24">
        <f t="shared" si="25"/>
        <v>0</v>
      </c>
      <c r="D231" s="5">
        <f t="shared" si="22"/>
        <v>3.3333333333333335</v>
      </c>
      <c r="E231" s="6">
        <f t="shared" si="26"/>
        <v>13.997444050111644</v>
      </c>
      <c r="F231" s="4">
        <f t="shared" si="23"/>
        <v>0</v>
      </c>
      <c r="G231" s="21">
        <f t="shared" si="24"/>
        <v>0.11025384012074241</v>
      </c>
      <c r="H231" s="7">
        <f t="shared" si="27"/>
        <v>108.81381969332332</v>
      </c>
    </row>
    <row r="232" spans="2:8" x14ac:dyDescent="0.25">
      <c r="B232" s="4">
        <f t="shared" si="21"/>
        <v>210</v>
      </c>
      <c r="C232" s="24">
        <f t="shared" si="25"/>
        <v>0</v>
      </c>
      <c r="D232" s="5">
        <f t="shared" si="22"/>
        <v>3.3333333333333335</v>
      </c>
      <c r="E232" s="6">
        <f t="shared" si="26"/>
        <v>10.66411071677831</v>
      </c>
      <c r="F232" s="4">
        <f t="shared" si="23"/>
        <v>0</v>
      </c>
      <c r="G232" s="21">
        <f t="shared" si="24"/>
        <v>8.3998132358185332E-2</v>
      </c>
      <c r="H232" s="7">
        <f t="shared" si="27"/>
        <v>108.89781782568151</v>
      </c>
    </row>
    <row r="233" spans="2:8" x14ac:dyDescent="0.25">
      <c r="B233" s="4">
        <f t="shared" si="21"/>
        <v>211</v>
      </c>
      <c r="C233" s="24">
        <f t="shared" si="25"/>
        <v>0</v>
      </c>
      <c r="D233" s="5">
        <f t="shared" si="22"/>
        <v>3.3333333333333335</v>
      </c>
      <c r="E233" s="6">
        <f t="shared" si="26"/>
        <v>7.3307773834449765</v>
      </c>
      <c r="F233" s="4">
        <f t="shared" si="23"/>
        <v>0</v>
      </c>
      <c r="G233" s="21">
        <f t="shared" si="24"/>
        <v>5.7742424595628242E-2</v>
      </c>
      <c r="H233" s="7">
        <f t="shared" si="27"/>
        <v>108.95556025027714</v>
      </c>
    </row>
    <row r="234" spans="2:8" x14ac:dyDescent="0.25">
      <c r="B234" s="4">
        <f t="shared" si="21"/>
        <v>212</v>
      </c>
      <c r="C234" s="24">
        <f t="shared" si="25"/>
        <v>0</v>
      </c>
      <c r="D234" s="5">
        <f t="shared" si="22"/>
        <v>3.3333333333333335</v>
      </c>
      <c r="E234" s="6">
        <f t="shared" si="26"/>
        <v>3.9974440501116431</v>
      </c>
      <c r="F234" s="4">
        <f t="shared" si="23"/>
        <v>0</v>
      </c>
      <c r="G234" s="21">
        <f t="shared" si="24"/>
        <v>3.1486716833071166E-2</v>
      </c>
      <c r="H234" s="7">
        <f t="shared" si="27"/>
        <v>108.98704696711022</v>
      </c>
    </row>
    <row r="235" spans="2:8" x14ac:dyDescent="0.25">
      <c r="B235" s="4">
        <f t="shared" si="21"/>
        <v>213</v>
      </c>
      <c r="C235" s="24">
        <f t="shared" si="25"/>
        <v>0</v>
      </c>
      <c r="D235" s="5">
        <f t="shared" si="22"/>
        <v>3.3333333333333335</v>
      </c>
      <c r="E235" s="6">
        <f t="shared" si="26"/>
        <v>0.66411071677830957</v>
      </c>
      <c r="F235" s="4">
        <f t="shared" si="23"/>
        <v>0</v>
      </c>
      <c r="G235" s="21">
        <f t="shared" si="24"/>
        <v>5.2310090705140824E-3</v>
      </c>
      <c r="H235" s="7">
        <f t="shared" si="27"/>
        <v>108.99227797618073</v>
      </c>
    </row>
    <row r="236" spans="2:8" x14ac:dyDescent="0.25">
      <c r="B236" s="4">
        <f t="shared" si="21"/>
        <v>214</v>
      </c>
      <c r="C236" s="24">
        <f t="shared" si="25"/>
        <v>64.605828246979868</v>
      </c>
      <c r="D236" s="5">
        <f t="shared" si="22"/>
        <v>3.3333333333333335</v>
      </c>
      <c r="E236" s="6">
        <f t="shared" si="26"/>
        <v>61.936605630424843</v>
      </c>
      <c r="F236" s="4">
        <f t="shared" si="23"/>
        <v>5</v>
      </c>
      <c r="G236" s="21">
        <f t="shared" si="24"/>
        <v>0.48785682517115464</v>
      </c>
      <c r="H236" s="7">
        <f t="shared" si="27"/>
        <v>114.48013480135188</v>
      </c>
    </row>
    <row r="237" spans="2:8" x14ac:dyDescent="0.25">
      <c r="B237" s="4">
        <f t="shared" si="21"/>
        <v>215</v>
      </c>
      <c r="C237" s="24">
        <f t="shared" si="25"/>
        <v>0</v>
      </c>
      <c r="D237" s="5">
        <f t="shared" si="22"/>
        <v>3.3333333333333335</v>
      </c>
      <c r="E237" s="6">
        <f t="shared" si="26"/>
        <v>58.603272297091507</v>
      </c>
      <c r="F237" s="4">
        <f t="shared" si="23"/>
        <v>0</v>
      </c>
      <c r="G237" s="21">
        <f t="shared" si="24"/>
        <v>0.46160111740859755</v>
      </c>
      <c r="H237" s="7">
        <f t="shared" si="27"/>
        <v>114.94173591876047</v>
      </c>
    </row>
    <row r="238" spans="2:8" x14ac:dyDescent="0.25">
      <c r="B238" s="4">
        <f t="shared" si="21"/>
        <v>216</v>
      </c>
      <c r="C238" s="24">
        <f t="shared" si="25"/>
        <v>0</v>
      </c>
      <c r="D238" s="5">
        <f t="shared" si="22"/>
        <v>3.3333333333333335</v>
      </c>
      <c r="E238" s="6">
        <f t="shared" si="26"/>
        <v>55.269938963758172</v>
      </c>
      <c r="F238" s="4">
        <f t="shared" si="23"/>
        <v>0</v>
      </c>
      <c r="G238" s="21">
        <f t="shared" si="24"/>
        <v>0.4353454096460404</v>
      </c>
      <c r="H238" s="7">
        <f t="shared" si="27"/>
        <v>115.37708132840652</v>
      </c>
    </row>
    <row r="239" spans="2:8" x14ac:dyDescent="0.25">
      <c r="B239" s="4">
        <f>+B238+1</f>
        <v>217</v>
      </c>
      <c r="C239" s="24">
        <f t="shared" si="25"/>
        <v>0</v>
      </c>
      <c r="D239" s="5">
        <f t="shared" si="22"/>
        <v>3.3333333333333335</v>
      </c>
      <c r="E239" s="6">
        <f t="shared" si="26"/>
        <v>51.936605630424836</v>
      </c>
      <c r="F239" s="4">
        <f t="shared" si="23"/>
        <v>0</v>
      </c>
      <c r="G239" s="21">
        <f t="shared" si="24"/>
        <v>0.40908970188348331</v>
      </c>
      <c r="H239" s="7">
        <f t="shared" si="27"/>
        <v>115.78617103029001</v>
      </c>
    </row>
    <row r="240" spans="2:8" x14ac:dyDescent="0.25">
      <c r="B240" s="4">
        <f t="shared" ref="B240:B297" si="28">+B239+1</f>
        <v>218</v>
      </c>
      <c r="C240" s="24">
        <f t="shared" si="25"/>
        <v>0</v>
      </c>
      <c r="D240" s="5">
        <f t="shared" si="22"/>
        <v>3.3333333333333335</v>
      </c>
      <c r="E240" s="6">
        <f t="shared" si="26"/>
        <v>48.6032722970915</v>
      </c>
      <c r="F240" s="4">
        <f t="shared" si="23"/>
        <v>0</v>
      </c>
      <c r="G240" s="21">
        <f t="shared" si="24"/>
        <v>0.38283399412092622</v>
      </c>
      <c r="H240" s="7">
        <f t="shared" si="27"/>
        <v>116.16900502441094</v>
      </c>
    </row>
    <row r="241" spans="2:8" x14ac:dyDescent="0.25">
      <c r="B241" s="4">
        <f t="shared" si="28"/>
        <v>219</v>
      </c>
      <c r="C241" s="24">
        <f t="shared" si="25"/>
        <v>0</v>
      </c>
      <c r="D241" s="5">
        <f t="shared" si="22"/>
        <v>3.3333333333333335</v>
      </c>
      <c r="E241" s="6">
        <f t="shared" si="26"/>
        <v>45.269938963758165</v>
      </c>
      <c r="F241" s="4">
        <f t="shared" si="23"/>
        <v>0</v>
      </c>
      <c r="G241" s="21">
        <f t="shared" si="24"/>
        <v>0.35657828635836913</v>
      </c>
      <c r="H241" s="7">
        <f t="shared" si="27"/>
        <v>116.52558331076931</v>
      </c>
    </row>
    <row r="242" spans="2:8" x14ac:dyDescent="0.25">
      <c r="B242" s="4">
        <f t="shared" si="28"/>
        <v>220</v>
      </c>
      <c r="C242" s="24">
        <f t="shared" si="25"/>
        <v>0</v>
      </c>
      <c r="D242" s="5">
        <f t="shared" si="22"/>
        <v>3.3333333333333335</v>
      </c>
      <c r="E242" s="6">
        <f t="shared" si="26"/>
        <v>41.936605630424829</v>
      </c>
      <c r="F242" s="4">
        <f t="shared" si="23"/>
        <v>0</v>
      </c>
      <c r="G242" s="21">
        <f t="shared" si="24"/>
        <v>0.33032257859581204</v>
      </c>
      <c r="H242" s="7">
        <f t="shared" si="27"/>
        <v>116.85590588936512</v>
      </c>
    </row>
    <row r="243" spans="2:8" x14ac:dyDescent="0.25">
      <c r="B243" s="4">
        <f t="shared" si="28"/>
        <v>221</v>
      </c>
      <c r="C243" s="24">
        <f t="shared" si="25"/>
        <v>0</v>
      </c>
      <c r="D243" s="5">
        <f t="shared" si="22"/>
        <v>3.3333333333333335</v>
      </c>
      <c r="E243" s="6">
        <f t="shared" si="26"/>
        <v>38.603272297091493</v>
      </c>
      <c r="F243" s="4">
        <f t="shared" si="23"/>
        <v>0</v>
      </c>
      <c r="G243" s="21">
        <f t="shared" si="24"/>
        <v>0.30406687083325495</v>
      </c>
      <c r="H243" s="7">
        <f t="shared" si="27"/>
        <v>117.15997276019837</v>
      </c>
    </row>
    <row r="244" spans="2:8" x14ac:dyDescent="0.25">
      <c r="B244" s="4">
        <f t="shared" si="28"/>
        <v>222</v>
      </c>
      <c r="C244" s="24">
        <f t="shared" si="25"/>
        <v>0</v>
      </c>
      <c r="D244" s="5">
        <f t="shared" si="22"/>
        <v>3.3333333333333335</v>
      </c>
      <c r="E244" s="6">
        <f t="shared" si="26"/>
        <v>35.269938963758158</v>
      </c>
      <c r="F244" s="4">
        <f t="shared" si="23"/>
        <v>0</v>
      </c>
      <c r="G244" s="21">
        <f t="shared" si="24"/>
        <v>0.27781116307069786</v>
      </c>
      <c r="H244" s="7">
        <f t="shared" si="27"/>
        <v>117.43778392326907</v>
      </c>
    </row>
    <row r="245" spans="2:8" x14ac:dyDescent="0.25">
      <c r="B245" s="4">
        <f t="shared" si="28"/>
        <v>223</v>
      </c>
      <c r="C245" s="24">
        <f t="shared" si="25"/>
        <v>0</v>
      </c>
      <c r="D245" s="5">
        <f t="shared" si="22"/>
        <v>3.3333333333333335</v>
      </c>
      <c r="E245" s="6">
        <f t="shared" si="26"/>
        <v>31.936605630424825</v>
      </c>
      <c r="F245" s="4">
        <f t="shared" si="23"/>
        <v>0</v>
      </c>
      <c r="G245" s="21">
        <f t="shared" si="24"/>
        <v>0.25155545530814077</v>
      </c>
      <c r="H245" s="7">
        <f t="shared" si="27"/>
        <v>117.6893393785772</v>
      </c>
    </row>
    <row r="246" spans="2:8" x14ac:dyDescent="0.25">
      <c r="B246" s="4">
        <f t="shared" si="28"/>
        <v>224</v>
      </c>
      <c r="C246" s="24">
        <f t="shared" si="25"/>
        <v>0</v>
      </c>
      <c r="D246" s="5">
        <f t="shared" si="22"/>
        <v>3.3333333333333335</v>
      </c>
      <c r="E246" s="6">
        <f t="shared" si="26"/>
        <v>28.603272297091493</v>
      </c>
      <c r="F246" s="4">
        <f t="shared" si="23"/>
        <v>0</v>
      </c>
      <c r="G246" s="21">
        <f t="shared" si="24"/>
        <v>0.22529974754558368</v>
      </c>
      <c r="H246" s="7">
        <f t="shared" si="27"/>
        <v>117.91463912612278</v>
      </c>
    </row>
    <row r="247" spans="2:8" x14ac:dyDescent="0.25">
      <c r="B247" s="4">
        <f t="shared" si="28"/>
        <v>225</v>
      </c>
      <c r="C247" s="24">
        <f t="shared" si="25"/>
        <v>0</v>
      </c>
      <c r="D247" s="5">
        <f t="shared" si="22"/>
        <v>3.3333333333333335</v>
      </c>
      <c r="E247" s="6">
        <f t="shared" si="26"/>
        <v>25.269938963758161</v>
      </c>
      <c r="F247" s="4">
        <f t="shared" si="23"/>
        <v>0</v>
      </c>
      <c r="G247" s="21">
        <f t="shared" si="24"/>
        <v>0.19904403978302662</v>
      </c>
      <c r="H247" s="7">
        <f t="shared" si="27"/>
        <v>118.11368316590581</v>
      </c>
    </row>
    <row r="248" spans="2:8" x14ac:dyDescent="0.25">
      <c r="B248" s="4">
        <f t="shared" si="28"/>
        <v>226</v>
      </c>
      <c r="C248" s="24">
        <f t="shared" si="25"/>
        <v>0</v>
      </c>
      <c r="D248" s="5">
        <f t="shared" si="22"/>
        <v>3.3333333333333335</v>
      </c>
      <c r="E248" s="6">
        <f t="shared" si="26"/>
        <v>21.936605630424829</v>
      </c>
      <c r="F248" s="4">
        <f t="shared" si="23"/>
        <v>0</v>
      </c>
      <c r="G248" s="21">
        <f t="shared" si="24"/>
        <v>0.17278833202046956</v>
      </c>
      <c r="H248" s="7">
        <f t="shared" si="27"/>
        <v>118.28647149792629</v>
      </c>
    </row>
    <row r="249" spans="2:8" x14ac:dyDescent="0.25">
      <c r="B249" s="4">
        <f t="shared" si="28"/>
        <v>227</v>
      </c>
      <c r="C249" s="24">
        <f t="shared" si="25"/>
        <v>0</v>
      </c>
      <c r="D249" s="5">
        <f t="shared" si="22"/>
        <v>3.3333333333333335</v>
      </c>
      <c r="E249" s="6">
        <f t="shared" si="26"/>
        <v>18.603272297091497</v>
      </c>
      <c r="F249" s="4">
        <f t="shared" si="23"/>
        <v>0</v>
      </c>
      <c r="G249" s="21">
        <f t="shared" si="24"/>
        <v>0.1465326242579125</v>
      </c>
      <c r="H249" s="7">
        <f t="shared" si="27"/>
        <v>118.4330041221842</v>
      </c>
    </row>
    <row r="250" spans="2:8" x14ac:dyDescent="0.25">
      <c r="B250" s="4">
        <f t="shared" si="28"/>
        <v>228</v>
      </c>
      <c r="C250" s="24">
        <f t="shared" si="25"/>
        <v>0</v>
      </c>
      <c r="D250" s="5">
        <f t="shared" si="22"/>
        <v>3.3333333333333335</v>
      </c>
      <c r="E250" s="6">
        <f t="shared" si="26"/>
        <v>15.269938963758163</v>
      </c>
      <c r="F250" s="4">
        <f t="shared" si="23"/>
        <v>0</v>
      </c>
      <c r="G250" s="21">
        <f t="shared" si="24"/>
        <v>0.12027691649535541</v>
      </c>
      <c r="H250" s="7">
        <f t="shared" si="27"/>
        <v>118.55328103867956</v>
      </c>
    </row>
    <row r="251" spans="2:8" x14ac:dyDescent="0.25">
      <c r="B251" s="4">
        <f t="shared" si="28"/>
        <v>229</v>
      </c>
      <c r="C251" s="24">
        <f t="shared" si="25"/>
        <v>0</v>
      </c>
      <c r="D251" s="5">
        <f t="shared" si="22"/>
        <v>3.3333333333333335</v>
      </c>
      <c r="E251" s="6">
        <f t="shared" si="26"/>
        <v>11.936605630424829</v>
      </c>
      <c r="F251" s="4">
        <f t="shared" si="23"/>
        <v>0</v>
      </c>
      <c r="G251" s="21">
        <f t="shared" si="24"/>
        <v>9.4021208732798317E-2</v>
      </c>
      <c r="H251" s="7">
        <f t="shared" si="27"/>
        <v>118.64730224741236</v>
      </c>
    </row>
    <row r="252" spans="2:8" x14ac:dyDescent="0.25">
      <c r="B252" s="4">
        <f t="shared" si="28"/>
        <v>230</v>
      </c>
      <c r="C252" s="24">
        <f t="shared" si="25"/>
        <v>0</v>
      </c>
      <c r="D252" s="5">
        <f t="shared" si="22"/>
        <v>3.3333333333333335</v>
      </c>
      <c r="E252" s="6">
        <f t="shared" si="26"/>
        <v>8.603272297091495</v>
      </c>
      <c r="F252" s="4">
        <f t="shared" si="23"/>
        <v>0</v>
      </c>
      <c r="G252" s="21">
        <f t="shared" si="24"/>
        <v>6.7765500970241227E-2</v>
      </c>
      <c r="H252" s="7">
        <f t="shared" si="27"/>
        <v>118.71506774838259</v>
      </c>
    </row>
    <row r="253" spans="2:8" x14ac:dyDescent="0.25">
      <c r="B253" s="4">
        <f t="shared" si="28"/>
        <v>231</v>
      </c>
      <c r="C253" s="24">
        <f t="shared" si="25"/>
        <v>0</v>
      </c>
      <c r="D253" s="5">
        <f t="shared" si="22"/>
        <v>3.3333333333333335</v>
      </c>
      <c r="E253" s="6">
        <f t="shared" si="26"/>
        <v>5.2699389637581611</v>
      </c>
      <c r="F253" s="4">
        <f t="shared" si="23"/>
        <v>0</v>
      </c>
      <c r="G253" s="21">
        <f t="shared" si="24"/>
        <v>4.1509793207684151E-2</v>
      </c>
      <c r="H253" s="7">
        <f t="shared" si="27"/>
        <v>118.75657754159027</v>
      </c>
    </row>
    <row r="254" spans="2:8" x14ac:dyDescent="0.25">
      <c r="B254" s="4">
        <f t="shared" si="28"/>
        <v>232</v>
      </c>
      <c r="C254" s="24">
        <f t="shared" si="25"/>
        <v>0</v>
      </c>
      <c r="D254" s="5">
        <f t="shared" si="22"/>
        <v>3.3333333333333335</v>
      </c>
      <c r="E254" s="6">
        <f t="shared" si="26"/>
        <v>1.9366056304248276</v>
      </c>
      <c r="F254" s="4">
        <f t="shared" si="23"/>
        <v>0</v>
      </c>
      <c r="G254" s="21">
        <f t="shared" si="24"/>
        <v>1.5254085445127068E-2</v>
      </c>
      <c r="H254" s="7">
        <f t="shared" si="27"/>
        <v>118.7718316270354</v>
      </c>
    </row>
    <row r="255" spans="2:8" x14ac:dyDescent="0.25">
      <c r="B255" s="4">
        <f t="shared" si="28"/>
        <v>233</v>
      </c>
      <c r="C255" s="24">
        <f t="shared" si="25"/>
        <v>64.605828246979868</v>
      </c>
      <c r="D255" s="5">
        <f t="shared" si="22"/>
        <v>3.3333333333333335</v>
      </c>
      <c r="E255" s="6">
        <f t="shared" si="26"/>
        <v>63.209100544071354</v>
      </c>
      <c r="F255" s="4">
        <f t="shared" si="23"/>
        <v>5</v>
      </c>
      <c r="G255" s="21">
        <f t="shared" si="24"/>
        <v>0.49787990154576756</v>
      </c>
      <c r="H255" s="7">
        <f t="shared" si="27"/>
        <v>124.26971152858117</v>
      </c>
    </row>
    <row r="256" spans="2:8" x14ac:dyDescent="0.25">
      <c r="B256" s="4">
        <f t="shared" si="28"/>
        <v>234</v>
      </c>
      <c r="C256" s="24">
        <f t="shared" si="25"/>
        <v>0</v>
      </c>
      <c r="D256" s="5">
        <f t="shared" si="22"/>
        <v>3.3333333333333335</v>
      </c>
      <c r="E256" s="6">
        <f t="shared" si="26"/>
        <v>59.875767210738019</v>
      </c>
      <c r="F256" s="4">
        <f t="shared" si="23"/>
        <v>0</v>
      </c>
      <c r="G256" s="21">
        <f t="shared" si="24"/>
        <v>0.47162419378321047</v>
      </c>
      <c r="H256" s="7">
        <f t="shared" si="27"/>
        <v>124.74133572236438</v>
      </c>
    </row>
    <row r="257" spans="2:8" x14ac:dyDescent="0.25">
      <c r="B257" s="4">
        <f t="shared" si="28"/>
        <v>235</v>
      </c>
      <c r="C257" s="24">
        <f t="shared" si="25"/>
        <v>0</v>
      </c>
      <c r="D257" s="5">
        <f t="shared" si="22"/>
        <v>3.3333333333333335</v>
      </c>
      <c r="E257" s="6">
        <f t="shared" si="26"/>
        <v>56.542433877404683</v>
      </c>
      <c r="F257" s="4">
        <f t="shared" si="23"/>
        <v>0</v>
      </c>
      <c r="G257" s="21">
        <f t="shared" si="24"/>
        <v>0.44536848602065338</v>
      </c>
      <c r="H257" s="7">
        <f t="shared" si="27"/>
        <v>125.18670420838504</v>
      </c>
    </row>
    <row r="258" spans="2:8" x14ac:dyDescent="0.25">
      <c r="B258" s="4">
        <f t="shared" si="28"/>
        <v>236</v>
      </c>
      <c r="C258" s="24">
        <f t="shared" si="25"/>
        <v>0</v>
      </c>
      <c r="D258" s="5">
        <f t="shared" si="22"/>
        <v>3.3333333333333335</v>
      </c>
      <c r="E258" s="6">
        <f t="shared" si="26"/>
        <v>53.209100544071347</v>
      </c>
      <c r="F258" s="4">
        <f t="shared" si="23"/>
        <v>0</v>
      </c>
      <c r="G258" s="21">
        <f t="shared" si="24"/>
        <v>0.41911277825809629</v>
      </c>
      <c r="H258" s="7">
        <f t="shared" si="27"/>
        <v>125.60581698664313</v>
      </c>
    </row>
    <row r="259" spans="2:8" x14ac:dyDescent="0.25">
      <c r="B259" s="4">
        <f t="shared" si="28"/>
        <v>237</v>
      </c>
      <c r="C259" s="24">
        <f t="shared" si="25"/>
        <v>0</v>
      </c>
      <c r="D259" s="5">
        <f t="shared" si="22"/>
        <v>3.3333333333333335</v>
      </c>
      <c r="E259" s="6">
        <f t="shared" si="26"/>
        <v>49.875767210738012</v>
      </c>
      <c r="F259" s="4">
        <f t="shared" si="23"/>
        <v>0</v>
      </c>
      <c r="G259" s="21">
        <f t="shared" si="24"/>
        <v>0.39285707049553914</v>
      </c>
      <c r="H259" s="7">
        <f t="shared" si="27"/>
        <v>125.99867405713867</v>
      </c>
    </row>
    <row r="260" spans="2:8" x14ac:dyDescent="0.25">
      <c r="B260" s="4">
        <f t="shared" si="28"/>
        <v>238</v>
      </c>
      <c r="C260" s="24">
        <f t="shared" si="25"/>
        <v>0</v>
      </c>
      <c r="D260" s="5">
        <f t="shared" si="22"/>
        <v>3.3333333333333335</v>
      </c>
      <c r="E260" s="6">
        <f t="shared" si="26"/>
        <v>46.542433877404676</v>
      </c>
      <c r="F260" s="4">
        <f t="shared" si="23"/>
        <v>0</v>
      </c>
      <c r="G260" s="21">
        <f t="shared" si="24"/>
        <v>0.36660136273298205</v>
      </c>
      <c r="H260" s="7">
        <f t="shared" si="27"/>
        <v>126.36527541987165</v>
      </c>
    </row>
    <row r="261" spans="2:8" x14ac:dyDescent="0.25">
      <c r="B261" s="4">
        <f t="shared" si="28"/>
        <v>239</v>
      </c>
      <c r="C261" s="24">
        <f t="shared" si="25"/>
        <v>0</v>
      </c>
      <c r="D261" s="5">
        <f t="shared" si="22"/>
        <v>3.3333333333333335</v>
      </c>
      <c r="E261" s="6">
        <f t="shared" si="26"/>
        <v>43.20910054407134</v>
      </c>
      <c r="F261" s="4">
        <f t="shared" si="23"/>
        <v>0</v>
      </c>
      <c r="G261" s="21">
        <f t="shared" si="24"/>
        <v>0.34034565497042496</v>
      </c>
      <c r="H261" s="7">
        <f t="shared" si="27"/>
        <v>126.70562107484207</v>
      </c>
    </row>
    <row r="262" spans="2:8" x14ac:dyDescent="0.25">
      <c r="B262" s="4">
        <f t="shared" si="28"/>
        <v>240</v>
      </c>
      <c r="C262" s="24">
        <f t="shared" si="25"/>
        <v>0</v>
      </c>
      <c r="D262" s="5">
        <f t="shared" si="22"/>
        <v>3.3333333333333335</v>
      </c>
      <c r="E262" s="6">
        <f t="shared" si="26"/>
        <v>39.875767210738005</v>
      </c>
      <c r="F262" s="4">
        <f t="shared" si="23"/>
        <v>0</v>
      </c>
      <c r="G262" s="21">
        <f t="shared" si="24"/>
        <v>0.31408994720786787</v>
      </c>
      <c r="H262" s="7">
        <f t="shared" si="27"/>
        <v>127.01971102204993</v>
      </c>
    </row>
    <row r="263" spans="2:8" x14ac:dyDescent="0.25">
      <c r="B263" s="4">
        <f t="shared" si="28"/>
        <v>241</v>
      </c>
      <c r="C263" s="24">
        <f t="shared" si="25"/>
        <v>0</v>
      </c>
      <c r="D263" s="5">
        <f t="shared" si="22"/>
        <v>3.3333333333333335</v>
      </c>
      <c r="E263" s="6">
        <f t="shared" si="26"/>
        <v>36.542433877404669</v>
      </c>
      <c r="F263" s="4">
        <f t="shared" si="23"/>
        <v>0</v>
      </c>
      <c r="G263" s="21">
        <f t="shared" si="24"/>
        <v>0.28783423944531078</v>
      </c>
      <c r="H263" s="7">
        <f t="shared" si="27"/>
        <v>127.30754526149525</v>
      </c>
    </row>
    <row r="264" spans="2:8" x14ac:dyDescent="0.25">
      <c r="B264" s="4">
        <f t="shared" si="28"/>
        <v>242</v>
      </c>
      <c r="C264" s="24">
        <f t="shared" si="25"/>
        <v>0</v>
      </c>
      <c r="D264" s="5">
        <f t="shared" si="22"/>
        <v>3.3333333333333335</v>
      </c>
      <c r="E264" s="6">
        <f t="shared" si="26"/>
        <v>33.209100544071333</v>
      </c>
      <c r="F264" s="4">
        <f t="shared" si="23"/>
        <v>0</v>
      </c>
      <c r="G264" s="21">
        <f t="shared" si="24"/>
        <v>0.26157853168275369</v>
      </c>
      <c r="H264" s="7">
        <f t="shared" si="27"/>
        <v>127.56912379317801</v>
      </c>
    </row>
    <row r="265" spans="2:8" x14ac:dyDescent="0.25">
      <c r="B265" s="4">
        <f t="shared" si="28"/>
        <v>243</v>
      </c>
      <c r="C265" s="24">
        <f t="shared" si="25"/>
        <v>0</v>
      </c>
      <c r="D265" s="5">
        <f t="shared" si="22"/>
        <v>3.3333333333333335</v>
      </c>
      <c r="E265" s="6">
        <f t="shared" si="26"/>
        <v>29.875767210738001</v>
      </c>
      <c r="F265" s="4">
        <f t="shared" si="23"/>
        <v>0</v>
      </c>
      <c r="G265" s="21">
        <f t="shared" si="24"/>
        <v>0.2353228239201966</v>
      </c>
      <c r="H265" s="7">
        <f t="shared" si="27"/>
        <v>127.80444661709821</v>
      </c>
    </row>
    <row r="266" spans="2:8" x14ac:dyDescent="0.25">
      <c r="B266" s="4">
        <f t="shared" si="28"/>
        <v>244</v>
      </c>
      <c r="C266" s="24">
        <f t="shared" si="25"/>
        <v>0</v>
      </c>
      <c r="D266" s="5">
        <f t="shared" si="22"/>
        <v>3.3333333333333335</v>
      </c>
      <c r="E266" s="6">
        <f t="shared" si="26"/>
        <v>26.542433877404669</v>
      </c>
      <c r="F266" s="4">
        <f t="shared" si="23"/>
        <v>0</v>
      </c>
      <c r="G266" s="21">
        <f t="shared" si="24"/>
        <v>0.20906711615763954</v>
      </c>
      <c r="H266" s="7">
        <f t="shared" si="27"/>
        <v>128.01351373325585</v>
      </c>
    </row>
    <row r="267" spans="2:8" x14ac:dyDescent="0.25">
      <c r="B267" s="4">
        <f t="shared" si="28"/>
        <v>245</v>
      </c>
      <c r="C267" s="24">
        <f t="shared" si="25"/>
        <v>0</v>
      </c>
      <c r="D267" s="5">
        <f t="shared" si="22"/>
        <v>3.3333333333333335</v>
      </c>
      <c r="E267" s="6">
        <f t="shared" si="26"/>
        <v>23.209100544071337</v>
      </c>
      <c r="F267" s="4">
        <f t="shared" si="23"/>
        <v>0</v>
      </c>
      <c r="G267" s="21">
        <f t="shared" si="24"/>
        <v>0.18281140839508245</v>
      </c>
      <c r="H267" s="7">
        <f t="shared" si="27"/>
        <v>128.19632514165093</v>
      </c>
    </row>
    <row r="268" spans="2:8" x14ac:dyDescent="0.25">
      <c r="B268" s="4">
        <f t="shared" si="28"/>
        <v>246</v>
      </c>
      <c r="C268" s="24">
        <f t="shared" si="25"/>
        <v>0</v>
      </c>
      <c r="D268" s="5">
        <f t="shared" si="22"/>
        <v>3.3333333333333335</v>
      </c>
      <c r="E268" s="6">
        <f t="shared" si="26"/>
        <v>19.875767210738005</v>
      </c>
      <c r="F268" s="4">
        <f t="shared" si="23"/>
        <v>0</v>
      </c>
      <c r="G268" s="21">
        <f t="shared" si="24"/>
        <v>0.15655570063252539</v>
      </c>
      <c r="H268" s="7">
        <f t="shared" si="27"/>
        <v>128.35288084228347</v>
      </c>
    </row>
    <row r="269" spans="2:8" x14ac:dyDescent="0.25">
      <c r="B269" s="4">
        <f t="shared" si="28"/>
        <v>247</v>
      </c>
      <c r="C269" s="24">
        <f t="shared" si="25"/>
        <v>0</v>
      </c>
      <c r="D269" s="5">
        <f t="shared" si="22"/>
        <v>3.3333333333333335</v>
      </c>
      <c r="E269" s="6">
        <f t="shared" si="26"/>
        <v>16.542433877404672</v>
      </c>
      <c r="F269" s="4">
        <f t="shared" si="23"/>
        <v>0</v>
      </c>
      <c r="G269" s="21">
        <f t="shared" si="24"/>
        <v>0.13029999286996832</v>
      </c>
      <c r="H269" s="7">
        <f t="shared" si="27"/>
        <v>128.48318083515343</v>
      </c>
    </row>
    <row r="270" spans="2:8" x14ac:dyDescent="0.25">
      <c r="B270" s="4">
        <f t="shared" si="28"/>
        <v>248</v>
      </c>
      <c r="C270" s="24">
        <f t="shared" si="25"/>
        <v>0</v>
      </c>
      <c r="D270" s="5">
        <f t="shared" si="22"/>
        <v>3.3333333333333335</v>
      </c>
      <c r="E270" s="6">
        <f t="shared" si="26"/>
        <v>13.209100544071338</v>
      </c>
      <c r="F270" s="4">
        <f t="shared" si="23"/>
        <v>0</v>
      </c>
      <c r="G270" s="21">
        <f t="shared" si="24"/>
        <v>0.10404428510741123</v>
      </c>
      <c r="H270" s="7">
        <f t="shared" si="27"/>
        <v>128.58722512026085</v>
      </c>
    </row>
    <row r="271" spans="2:8" x14ac:dyDescent="0.25">
      <c r="B271" s="4">
        <f t="shared" si="28"/>
        <v>249</v>
      </c>
      <c r="C271" s="24">
        <f t="shared" si="25"/>
        <v>0</v>
      </c>
      <c r="D271" s="5">
        <f t="shared" si="22"/>
        <v>3.3333333333333335</v>
      </c>
      <c r="E271" s="6">
        <f t="shared" si="26"/>
        <v>9.8757672107380046</v>
      </c>
      <c r="F271" s="4">
        <f t="shared" si="23"/>
        <v>0</v>
      </c>
      <c r="G271" s="21">
        <f t="shared" si="24"/>
        <v>7.7788577344854157E-2</v>
      </c>
      <c r="H271" s="7">
        <f t="shared" si="27"/>
        <v>128.6650136976057</v>
      </c>
    </row>
    <row r="272" spans="2:8" x14ac:dyDescent="0.25">
      <c r="B272" s="4">
        <f t="shared" si="28"/>
        <v>250</v>
      </c>
      <c r="C272" s="24">
        <f t="shared" si="25"/>
        <v>0</v>
      </c>
      <c r="D272" s="5">
        <f t="shared" si="22"/>
        <v>3.3333333333333335</v>
      </c>
      <c r="E272" s="6">
        <f t="shared" si="26"/>
        <v>6.5424338774046706</v>
      </c>
      <c r="F272" s="4">
        <f t="shared" si="23"/>
        <v>0</v>
      </c>
      <c r="G272" s="21">
        <f t="shared" si="24"/>
        <v>5.1532869582297067E-2</v>
      </c>
      <c r="H272" s="7">
        <f t="shared" si="27"/>
        <v>128.716546567188</v>
      </c>
    </row>
    <row r="273" spans="2:8" x14ac:dyDescent="0.25">
      <c r="B273" s="4">
        <f t="shared" si="28"/>
        <v>251</v>
      </c>
      <c r="C273" s="24">
        <f t="shared" si="25"/>
        <v>0</v>
      </c>
      <c r="D273" s="5">
        <f t="shared" si="22"/>
        <v>3.3333333333333335</v>
      </c>
      <c r="E273" s="6">
        <f t="shared" si="26"/>
        <v>3.2091005440713372</v>
      </c>
      <c r="F273" s="4">
        <f t="shared" si="23"/>
        <v>0</v>
      </c>
      <c r="G273" s="21">
        <f t="shared" si="24"/>
        <v>2.5277161819739987E-2</v>
      </c>
      <c r="H273" s="7">
        <f t="shared" si="27"/>
        <v>128.74182372900773</v>
      </c>
    </row>
    <row r="274" spans="2:8" x14ac:dyDescent="0.25">
      <c r="B274" s="4">
        <f t="shared" si="28"/>
        <v>252</v>
      </c>
      <c r="C274" s="24">
        <f t="shared" si="25"/>
        <v>64.605828246979868</v>
      </c>
      <c r="D274" s="5">
        <f t="shared" si="22"/>
        <v>3.3333333333333335</v>
      </c>
      <c r="E274" s="6">
        <f t="shared" si="26"/>
        <v>64.481595457717873</v>
      </c>
      <c r="F274" s="4">
        <f t="shared" si="23"/>
        <v>5</v>
      </c>
      <c r="G274" s="21">
        <f t="shared" si="24"/>
        <v>0.50790297792038053</v>
      </c>
      <c r="H274" s="7">
        <f t="shared" si="27"/>
        <v>134.2497267069281</v>
      </c>
    </row>
    <row r="275" spans="2:8" x14ac:dyDescent="0.25">
      <c r="B275" s="4">
        <f t="shared" si="28"/>
        <v>253</v>
      </c>
      <c r="C275" s="24">
        <f t="shared" si="25"/>
        <v>0</v>
      </c>
      <c r="D275" s="5">
        <f t="shared" si="22"/>
        <v>3.3333333333333335</v>
      </c>
      <c r="E275" s="6">
        <f t="shared" si="26"/>
        <v>61.148262124384537</v>
      </c>
      <c r="F275" s="4">
        <f t="shared" si="23"/>
        <v>0</v>
      </c>
      <c r="G275" s="21">
        <f t="shared" si="24"/>
        <v>0.48164727015782344</v>
      </c>
      <c r="H275" s="7">
        <f t="shared" si="27"/>
        <v>134.73137397708592</v>
      </c>
    </row>
    <row r="276" spans="2:8" x14ac:dyDescent="0.25">
      <c r="B276" s="4">
        <f t="shared" si="28"/>
        <v>254</v>
      </c>
      <c r="C276" s="24">
        <f t="shared" si="25"/>
        <v>0</v>
      </c>
      <c r="D276" s="5">
        <f t="shared" si="22"/>
        <v>3.3333333333333335</v>
      </c>
      <c r="E276" s="6">
        <f t="shared" si="26"/>
        <v>57.814928791051202</v>
      </c>
      <c r="F276" s="4">
        <f t="shared" si="23"/>
        <v>0</v>
      </c>
      <c r="G276" s="21">
        <f t="shared" si="24"/>
        <v>0.45539156239526635</v>
      </c>
      <c r="H276" s="7">
        <f t="shared" si="27"/>
        <v>135.1867655394812</v>
      </c>
    </row>
    <row r="277" spans="2:8" x14ac:dyDescent="0.25">
      <c r="B277" s="4">
        <f t="shared" si="28"/>
        <v>255</v>
      </c>
      <c r="C277" s="24">
        <f t="shared" si="25"/>
        <v>0</v>
      </c>
      <c r="D277" s="5">
        <f t="shared" si="22"/>
        <v>3.3333333333333335</v>
      </c>
      <c r="E277" s="6">
        <f t="shared" si="26"/>
        <v>54.481595457717866</v>
      </c>
      <c r="F277" s="4">
        <f t="shared" si="23"/>
        <v>0</v>
      </c>
      <c r="G277" s="21">
        <f t="shared" si="24"/>
        <v>0.42913585463270926</v>
      </c>
      <c r="H277" s="7">
        <f t="shared" si="27"/>
        <v>135.61590139411391</v>
      </c>
    </row>
    <row r="278" spans="2:8" x14ac:dyDescent="0.25">
      <c r="B278" s="4">
        <f t="shared" si="28"/>
        <v>256</v>
      </c>
      <c r="C278" s="24">
        <f t="shared" si="25"/>
        <v>0</v>
      </c>
      <c r="D278" s="5">
        <f t="shared" si="22"/>
        <v>3.3333333333333335</v>
      </c>
      <c r="E278" s="6">
        <f t="shared" si="26"/>
        <v>51.14826212438453</v>
      </c>
      <c r="F278" s="4">
        <f t="shared" si="23"/>
        <v>0</v>
      </c>
      <c r="G278" s="21">
        <f t="shared" si="24"/>
        <v>0.40288014687015217</v>
      </c>
      <c r="H278" s="7">
        <f t="shared" si="27"/>
        <v>136.01878154098407</v>
      </c>
    </row>
    <row r="279" spans="2:8" x14ac:dyDescent="0.25">
      <c r="B279" s="4">
        <f t="shared" si="28"/>
        <v>257</v>
      </c>
      <c r="C279" s="24">
        <f t="shared" si="25"/>
        <v>0</v>
      </c>
      <c r="D279" s="5">
        <f t="shared" si="22"/>
        <v>3.3333333333333335</v>
      </c>
      <c r="E279" s="6">
        <f t="shared" si="26"/>
        <v>47.814928791051194</v>
      </c>
      <c r="F279" s="4">
        <f t="shared" si="23"/>
        <v>0</v>
      </c>
      <c r="G279" s="21">
        <f t="shared" si="24"/>
        <v>0.37662443910759508</v>
      </c>
      <c r="H279" s="7">
        <f t="shared" si="27"/>
        <v>136.39540598009165</v>
      </c>
    </row>
    <row r="280" spans="2:8" x14ac:dyDescent="0.25">
      <c r="B280" s="4">
        <f t="shared" si="28"/>
        <v>258</v>
      </c>
      <c r="C280" s="24">
        <f t="shared" si="25"/>
        <v>0</v>
      </c>
      <c r="D280" s="5">
        <f t="shared" ref="D280:D343" si="29">+$C$11</f>
        <v>3.3333333333333335</v>
      </c>
      <c r="E280" s="6">
        <f t="shared" si="26"/>
        <v>44.481595457717859</v>
      </c>
      <c r="F280" s="4">
        <f t="shared" ref="F280:F343" si="30">+IF(C280&gt;0,$C$10,0)</f>
        <v>0</v>
      </c>
      <c r="G280" s="21">
        <f t="shared" ref="G280:G343" si="31">+E280*($C$12/365)</f>
        <v>0.35036873134503793</v>
      </c>
      <c r="H280" s="7">
        <f t="shared" si="27"/>
        <v>136.7457747114367</v>
      </c>
    </row>
    <row r="281" spans="2:8" x14ac:dyDescent="0.25">
      <c r="B281" s="4">
        <f t="shared" si="28"/>
        <v>259</v>
      </c>
      <c r="C281" s="24">
        <f t="shared" ref="C281:C344" si="32">+IF(E280&lt;D281,$C$23,0)</f>
        <v>0</v>
      </c>
      <c r="D281" s="5">
        <f t="shared" si="29"/>
        <v>3.3333333333333335</v>
      </c>
      <c r="E281" s="6">
        <f t="shared" ref="E281:E344" si="33">+E280+C281-D281</f>
        <v>41.148262124384523</v>
      </c>
      <c r="F281" s="4">
        <f t="shared" si="30"/>
        <v>0</v>
      </c>
      <c r="G281" s="21">
        <f t="shared" si="31"/>
        <v>0.32411302358248084</v>
      </c>
      <c r="H281" s="7">
        <f t="shared" ref="H281:H344" si="34">+H280+G281+F281</f>
        <v>137.06988773501917</v>
      </c>
    </row>
    <row r="282" spans="2:8" x14ac:dyDescent="0.25">
      <c r="B282" s="4">
        <f t="shared" si="28"/>
        <v>260</v>
      </c>
      <c r="C282" s="24">
        <f t="shared" si="32"/>
        <v>0</v>
      </c>
      <c r="D282" s="5">
        <f t="shared" si="29"/>
        <v>3.3333333333333335</v>
      </c>
      <c r="E282" s="6">
        <f t="shared" si="33"/>
        <v>37.814928791051187</v>
      </c>
      <c r="F282" s="4">
        <f t="shared" si="30"/>
        <v>0</v>
      </c>
      <c r="G282" s="21">
        <f t="shared" si="31"/>
        <v>0.29785731581992375</v>
      </c>
      <c r="H282" s="7">
        <f t="shared" si="34"/>
        <v>137.36774505083909</v>
      </c>
    </row>
    <row r="283" spans="2:8" x14ac:dyDescent="0.25">
      <c r="B283" s="4">
        <f t="shared" si="28"/>
        <v>261</v>
      </c>
      <c r="C283" s="24">
        <f t="shared" si="32"/>
        <v>0</v>
      </c>
      <c r="D283" s="5">
        <f t="shared" si="29"/>
        <v>3.3333333333333335</v>
      </c>
      <c r="E283" s="6">
        <f t="shared" si="33"/>
        <v>34.481595457717852</v>
      </c>
      <c r="F283" s="4">
        <f t="shared" si="30"/>
        <v>0</v>
      </c>
      <c r="G283" s="21">
        <f t="shared" si="31"/>
        <v>0.27160160805736666</v>
      </c>
      <c r="H283" s="7">
        <f t="shared" si="34"/>
        <v>137.63934665889644</v>
      </c>
    </row>
    <row r="284" spans="2:8" x14ac:dyDescent="0.25">
      <c r="B284" s="4">
        <f t="shared" si="28"/>
        <v>262</v>
      </c>
      <c r="C284" s="24">
        <f t="shared" si="32"/>
        <v>0</v>
      </c>
      <c r="D284" s="5">
        <f t="shared" si="29"/>
        <v>3.3333333333333335</v>
      </c>
      <c r="E284" s="6">
        <f t="shared" si="33"/>
        <v>31.148262124384519</v>
      </c>
      <c r="F284" s="4">
        <f t="shared" si="30"/>
        <v>0</v>
      </c>
      <c r="G284" s="21">
        <f t="shared" si="31"/>
        <v>0.2453459002948096</v>
      </c>
      <c r="H284" s="7">
        <f t="shared" si="34"/>
        <v>137.88469255919125</v>
      </c>
    </row>
    <row r="285" spans="2:8" x14ac:dyDescent="0.25">
      <c r="B285" s="4">
        <f t="shared" si="28"/>
        <v>263</v>
      </c>
      <c r="C285" s="24">
        <f t="shared" si="32"/>
        <v>0</v>
      </c>
      <c r="D285" s="5">
        <f t="shared" si="29"/>
        <v>3.3333333333333335</v>
      </c>
      <c r="E285" s="6">
        <f t="shared" si="33"/>
        <v>27.814928791051187</v>
      </c>
      <c r="F285" s="4">
        <f t="shared" si="30"/>
        <v>0</v>
      </c>
      <c r="G285" s="21">
        <f t="shared" si="31"/>
        <v>0.21909019253225251</v>
      </c>
      <c r="H285" s="7">
        <f t="shared" si="34"/>
        <v>138.10378275172351</v>
      </c>
    </row>
    <row r="286" spans="2:8" x14ac:dyDescent="0.25">
      <c r="B286" s="4">
        <f t="shared" si="28"/>
        <v>264</v>
      </c>
      <c r="C286" s="24">
        <f t="shared" si="32"/>
        <v>0</v>
      </c>
      <c r="D286" s="5">
        <f t="shared" si="29"/>
        <v>3.3333333333333335</v>
      </c>
      <c r="E286" s="6">
        <f t="shared" si="33"/>
        <v>24.481595457717855</v>
      </c>
      <c r="F286" s="4">
        <f t="shared" si="30"/>
        <v>0</v>
      </c>
      <c r="G286" s="21">
        <f t="shared" si="31"/>
        <v>0.19283448476969545</v>
      </c>
      <c r="H286" s="7">
        <f t="shared" si="34"/>
        <v>138.2966172364932</v>
      </c>
    </row>
    <row r="287" spans="2:8" x14ac:dyDescent="0.25">
      <c r="B287" s="4">
        <f t="shared" si="28"/>
        <v>265</v>
      </c>
      <c r="C287" s="24">
        <f t="shared" si="32"/>
        <v>0</v>
      </c>
      <c r="D287" s="5">
        <f t="shared" si="29"/>
        <v>3.3333333333333335</v>
      </c>
      <c r="E287" s="6">
        <f t="shared" si="33"/>
        <v>21.148262124384523</v>
      </c>
      <c r="F287" s="4">
        <f t="shared" si="30"/>
        <v>0</v>
      </c>
      <c r="G287" s="21">
        <f t="shared" si="31"/>
        <v>0.16657877700713838</v>
      </c>
      <c r="H287" s="7">
        <f t="shared" si="34"/>
        <v>138.46319601350035</v>
      </c>
    </row>
    <row r="288" spans="2:8" x14ac:dyDescent="0.25">
      <c r="B288" s="4">
        <f t="shared" si="28"/>
        <v>266</v>
      </c>
      <c r="C288" s="24">
        <f t="shared" si="32"/>
        <v>0</v>
      </c>
      <c r="D288" s="5">
        <f t="shared" si="29"/>
        <v>3.3333333333333335</v>
      </c>
      <c r="E288" s="6">
        <f t="shared" si="33"/>
        <v>17.814928791051191</v>
      </c>
      <c r="F288" s="4">
        <f t="shared" si="30"/>
        <v>0</v>
      </c>
      <c r="G288" s="21">
        <f t="shared" si="31"/>
        <v>0.14032306924458132</v>
      </c>
      <c r="H288" s="7">
        <f t="shared" si="34"/>
        <v>138.60351908274492</v>
      </c>
    </row>
    <row r="289" spans="2:8" x14ac:dyDescent="0.25">
      <c r="B289" s="4">
        <f t="shared" si="28"/>
        <v>267</v>
      </c>
      <c r="C289" s="24">
        <f t="shared" si="32"/>
        <v>0</v>
      </c>
      <c r="D289" s="5">
        <f t="shared" si="29"/>
        <v>3.3333333333333335</v>
      </c>
      <c r="E289" s="6">
        <f t="shared" si="33"/>
        <v>14.481595457717857</v>
      </c>
      <c r="F289" s="4">
        <f t="shared" si="30"/>
        <v>0</v>
      </c>
      <c r="G289" s="21">
        <f t="shared" si="31"/>
        <v>0.11406736148202422</v>
      </c>
      <c r="H289" s="7">
        <f t="shared" si="34"/>
        <v>138.71758644422695</v>
      </c>
    </row>
    <row r="290" spans="2:8" x14ac:dyDescent="0.25">
      <c r="B290" s="4">
        <f t="shared" si="28"/>
        <v>268</v>
      </c>
      <c r="C290" s="24">
        <f t="shared" si="32"/>
        <v>0</v>
      </c>
      <c r="D290" s="5">
        <f t="shared" si="29"/>
        <v>3.3333333333333335</v>
      </c>
      <c r="E290" s="6">
        <f t="shared" si="33"/>
        <v>11.148262124384523</v>
      </c>
      <c r="F290" s="4">
        <f t="shared" si="30"/>
        <v>0</v>
      </c>
      <c r="G290" s="21">
        <f t="shared" si="31"/>
        <v>8.7811653719467142E-2</v>
      </c>
      <c r="H290" s="7">
        <f t="shared" si="34"/>
        <v>138.80539809794641</v>
      </c>
    </row>
    <row r="291" spans="2:8" x14ac:dyDescent="0.25">
      <c r="B291" s="4">
        <f t="shared" si="28"/>
        <v>269</v>
      </c>
      <c r="C291" s="24">
        <f t="shared" si="32"/>
        <v>0</v>
      </c>
      <c r="D291" s="5">
        <f t="shared" si="29"/>
        <v>3.3333333333333335</v>
      </c>
      <c r="E291" s="6">
        <f t="shared" si="33"/>
        <v>7.8149287910511891</v>
      </c>
      <c r="F291" s="4">
        <f t="shared" si="30"/>
        <v>0</v>
      </c>
      <c r="G291" s="21">
        <f t="shared" si="31"/>
        <v>6.1555945956910059E-2</v>
      </c>
      <c r="H291" s="7">
        <f t="shared" si="34"/>
        <v>138.86695404390332</v>
      </c>
    </row>
    <row r="292" spans="2:8" x14ac:dyDescent="0.25">
      <c r="B292" s="4">
        <f t="shared" si="28"/>
        <v>270</v>
      </c>
      <c r="C292" s="24">
        <f t="shared" si="32"/>
        <v>0</v>
      </c>
      <c r="D292" s="5">
        <f t="shared" si="29"/>
        <v>3.3333333333333335</v>
      </c>
      <c r="E292" s="6">
        <f t="shared" si="33"/>
        <v>4.4815954577178552</v>
      </c>
      <c r="F292" s="4">
        <f t="shared" si="30"/>
        <v>0</v>
      </c>
      <c r="G292" s="21">
        <f t="shared" si="31"/>
        <v>3.5300238194352969E-2</v>
      </c>
      <c r="H292" s="7">
        <f t="shared" si="34"/>
        <v>138.90225428209769</v>
      </c>
    </row>
    <row r="293" spans="2:8" x14ac:dyDescent="0.25">
      <c r="B293" s="4">
        <f t="shared" si="28"/>
        <v>271</v>
      </c>
      <c r="C293" s="24">
        <f t="shared" si="32"/>
        <v>0</v>
      </c>
      <c r="D293" s="5">
        <f t="shared" si="29"/>
        <v>3.3333333333333335</v>
      </c>
      <c r="E293" s="6">
        <f t="shared" si="33"/>
        <v>1.1482621243845217</v>
      </c>
      <c r="F293" s="4">
        <f t="shared" si="30"/>
        <v>0</v>
      </c>
      <c r="G293" s="21">
        <f t="shared" si="31"/>
        <v>9.044530431795891E-3</v>
      </c>
      <c r="H293" s="7">
        <f t="shared" si="34"/>
        <v>138.91129881252948</v>
      </c>
    </row>
    <row r="294" spans="2:8" x14ac:dyDescent="0.25">
      <c r="B294" s="4">
        <f t="shared" si="28"/>
        <v>272</v>
      </c>
      <c r="C294" s="24">
        <f t="shared" si="32"/>
        <v>64.605828246979868</v>
      </c>
      <c r="D294" s="5">
        <f t="shared" si="29"/>
        <v>3.3333333333333335</v>
      </c>
      <c r="E294" s="6">
        <f t="shared" si="33"/>
        <v>62.420757038031049</v>
      </c>
      <c r="F294" s="4">
        <f t="shared" si="30"/>
        <v>5</v>
      </c>
      <c r="G294" s="21">
        <f t="shared" si="31"/>
        <v>0.49167034653243635</v>
      </c>
      <c r="H294" s="7">
        <f t="shared" si="34"/>
        <v>144.40296915906191</v>
      </c>
    </row>
    <row r="295" spans="2:8" x14ac:dyDescent="0.25">
      <c r="B295" s="4">
        <f t="shared" si="28"/>
        <v>273</v>
      </c>
      <c r="C295" s="24">
        <f t="shared" si="32"/>
        <v>0</v>
      </c>
      <c r="D295" s="5">
        <f t="shared" si="29"/>
        <v>3.3333333333333335</v>
      </c>
      <c r="E295" s="6">
        <f t="shared" si="33"/>
        <v>59.087423704697713</v>
      </c>
      <c r="F295" s="4">
        <f t="shared" si="30"/>
        <v>0</v>
      </c>
      <c r="G295" s="21">
        <f t="shared" si="31"/>
        <v>0.46541463876987926</v>
      </c>
      <c r="H295" s="7">
        <f t="shared" si="34"/>
        <v>144.8683837978318</v>
      </c>
    </row>
    <row r="296" spans="2:8" x14ac:dyDescent="0.25">
      <c r="B296" s="4">
        <f t="shared" si="28"/>
        <v>274</v>
      </c>
      <c r="C296" s="24">
        <f t="shared" si="32"/>
        <v>0</v>
      </c>
      <c r="D296" s="5">
        <f t="shared" si="29"/>
        <v>3.3333333333333335</v>
      </c>
      <c r="E296" s="6">
        <f t="shared" si="33"/>
        <v>55.754090371364377</v>
      </c>
      <c r="F296" s="4">
        <f t="shared" si="30"/>
        <v>0</v>
      </c>
      <c r="G296" s="21">
        <f t="shared" si="31"/>
        <v>0.43915893100732217</v>
      </c>
      <c r="H296" s="7">
        <f t="shared" si="34"/>
        <v>145.30754272883911</v>
      </c>
    </row>
    <row r="297" spans="2:8" x14ac:dyDescent="0.25">
      <c r="B297" s="4">
        <f t="shared" si="28"/>
        <v>275</v>
      </c>
      <c r="C297" s="24">
        <f t="shared" si="32"/>
        <v>0</v>
      </c>
      <c r="D297" s="5">
        <f t="shared" si="29"/>
        <v>3.3333333333333335</v>
      </c>
      <c r="E297" s="6">
        <f t="shared" si="33"/>
        <v>52.420757038031041</v>
      </c>
      <c r="F297" s="4">
        <f t="shared" si="30"/>
        <v>0</v>
      </c>
      <c r="G297" s="21">
        <f t="shared" si="31"/>
        <v>0.41290322324476508</v>
      </c>
      <c r="H297" s="7">
        <f t="shared" si="34"/>
        <v>145.72044595208388</v>
      </c>
    </row>
    <row r="298" spans="2:8" x14ac:dyDescent="0.25">
      <c r="B298" s="4">
        <f>+B297+1</f>
        <v>276</v>
      </c>
      <c r="C298" s="24">
        <f t="shared" si="32"/>
        <v>0</v>
      </c>
      <c r="D298" s="5">
        <f t="shared" si="29"/>
        <v>3.3333333333333335</v>
      </c>
      <c r="E298" s="6">
        <f t="shared" si="33"/>
        <v>49.087423704697706</v>
      </c>
      <c r="F298" s="4">
        <f t="shared" si="30"/>
        <v>0</v>
      </c>
      <c r="G298" s="21">
        <f t="shared" si="31"/>
        <v>0.38664751548220799</v>
      </c>
      <c r="H298" s="7">
        <f t="shared" si="34"/>
        <v>146.10709346756607</v>
      </c>
    </row>
    <row r="299" spans="2:8" x14ac:dyDescent="0.25">
      <c r="B299" s="4">
        <f t="shared" ref="B299:B361" si="35">+B298+1</f>
        <v>277</v>
      </c>
      <c r="C299" s="24">
        <f t="shared" si="32"/>
        <v>0</v>
      </c>
      <c r="D299" s="5">
        <f t="shared" si="29"/>
        <v>3.3333333333333335</v>
      </c>
      <c r="E299" s="6">
        <f t="shared" si="33"/>
        <v>45.75409037136437</v>
      </c>
      <c r="F299" s="4">
        <f t="shared" si="30"/>
        <v>0</v>
      </c>
      <c r="G299" s="21">
        <f t="shared" si="31"/>
        <v>0.3603918077196509</v>
      </c>
      <c r="H299" s="7">
        <f t="shared" si="34"/>
        <v>146.46748527528572</v>
      </c>
    </row>
    <row r="300" spans="2:8" x14ac:dyDescent="0.25">
      <c r="B300" s="4">
        <f t="shared" si="35"/>
        <v>278</v>
      </c>
      <c r="C300" s="24">
        <f t="shared" si="32"/>
        <v>0</v>
      </c>
      <c r="D300" s="5">
        <f t="shared" si="29"/>
        <v>3.3333333333333335</v>
      </c>
      <c r="E300" s="6">
        <f t="shared" si="33"/>
        <v>42.420757038031034</v>
      </c>
      <c r="F300" s="4">
        <f t="shared" si="30"/>
        <v>0</v>
      </c>
      <c r="G300" s="21">
        <f t="shared" si="31"/>
        <v>0.33413609995709381</v>
      </c>
      <c r="H300" s="7">
        <f t="shared" si="34"/>
        <v>146.80162137524283</v>
      </c>
    </row>
    <row r="301" spans="2:8" x14ac:dyDescent="0.25">
      <c r="B301" s="4">
        <f t="shared" si="35"/>
        <v>279</v>
      </c>
      <c r="C301" s="24">
        <f t="shared" si="32"/>
        <v>0</v>
      </c>
      <c r="D301" s="5">
        <f t="shared" si="29"/>
        <v>3.3333333333333335</v>
      </c>
      <c r="E301" s="6">
        <f t="shared" si="33"/>
        <v>39.087423704697699</v>
      </c>
      <c r="F301" s="4">
        <f t="shared" si="30"/>
        <v>0</v>
      </c>
      <c r="G301" s="21">
        <f t="shared" si="31"/>
        <v>0.30788039219453667</v>
      </c>
      <c r="H301" s="7">
        <f t="shared" si="34"/>
        <v>147.10950176743737</v>
      </c>
    </row>
    <row r="302" spans="2:8" x14ac:dyDescent="0.25">
      <c r="B302" s="4">
        <f t="shared" si="35"/>
        <v>280</v>
      </c>
      <c r="C302" s="24">
        <f t="shared" si="32"/>
        <v>0</v>
      </c>
      <c r="D302" s="5">
        <f t="shared" si="29"/>
        <v>3.3333333333333335</v>
      </c>
      <c r="E302" s="6">
        <f t="shared" si="33"/>
        <v>35.754090371364363</v>
      </c>
      <c r="F302" s="4">
        <f t="shared" si="30"/>
        <v>0</v>
      </c>
      <c r="G302" s="21">
        <f t="shared" si="31"/>
        <v>0.28162468443197958</v>
      </c>
      <c r="H302" s="7">
        <f t="shared" si="34"/>
        <v>147.39112645186935</v>
      </c>
    </row>
    <row r="303" spans="2:8" x14ac:dyDescent="0.25">
      <c r="B303" s="4">
        <f t="shared" si="35"/>
        <v>281</v>
      </c>
      <c r="C303" s="24">
        <f t="shared" si="32"/>
        <v>0</v>
      </c>
      <c r="D303" s="5">
        <f t="shared" si="29"/>
        <v>3.3333333333333335</v>
      </c>
      <c r="E303" s="6">
        <f t="shared" si="33"/>
        <v>32.420757038031027</v>
      </c>
      <c r="F303" s="4">
        <f t="shared" si="30"/>
        <v>0</v>
      </c>
      <c r="G303" s="21">
        <f t="shared" si="31"/>
        <v>0.25536897666942249</v>
      </c>
      <c r="H303" s="7">
        <f t="shared" si="34"/>
        <v>147.64649542853877</v>
      </c>
    </row>
    <row r="304" spans="2:8" x14ac:dyDescent="0.25">
      <c r="B304" s="4">
        <f t="shared" si="35"/>
        <v>282</v>
      </c>
      <c r="C304" s="24">
        <f t="shared" si="32"/>
        <v>0</v>
      </c>
      <c r="D304" s="5">
        <f t="shared" si="29"/>
        <v>3.3333333333333335</v>
      </c>
      <c r="E304" s="6">
        <f t="shared" si="33"/>
        <v>29.087423704697695</v>
      </c>
      <c r="F304" s="4">
        <f t="shared" si="30"/>
        <v>0</v>
      </c>
      <c r="G304" s="21">
        <f t="shared" si="31"/>
        <v>0.22911326890686542</v>
      </c>
      <c r="H304" s="7">
        <f t="shared" si="34"/>
        <v>147.87560869744564</v>
      </c>
    </row>
    <row r="305" spans="2:8" x14ac:dyDescent="0.25">
      <c r="B305" s="4">
        <f t="shared" si="35"/>
        <v>283</v>
      </c>
      <c r="C305" s="24">
        <f t="shared" si="32"/>
        <v>0</v>
      </c>
      <c r="D305" s="5">
        <f t="shared" si="29"/>
        <v>3.3333333333333335</v>
      </c>
      <c r="E305" s="6">
        <f t="shared" si="33"/>
        <v>25.754090371364363</v>
      </c>
      <c r="F305" s="4">
        <f t="shared" si="30"/>
        <v>0</v>
      </c>
      <c r="G305" s="21">
        <f t="shared" si="31"/>
        <v>0.20285756114430836</v>
      </c>
      <c r="H305" s="7">
        <f t="shared" si="34"/>
        <v>148.07846625858994</v>
      </c>
    </row>
    <row r="306" spans="2:8" x14ac:dyDescent="0.25">
      <c r="B306" s="4">
        <f t="shared" si="35"/>
        <v>284</v>
      </c>
      <c r="C306" s="24">
        <f t="shared" si="32"/>
        <v>0</v>
      </c>
      <c r="D306" s="5">
        <f t="shared" si="29"/>
        <v>3.3333333333333335</v>
      </c>
      <c r="E306" s="6">
        <f t="shared" si="33"/>
        <v>22.420757038031031</v>
      </c>
      <c r="F306" s="4">
        <f t="shared" si="30"/>
        <v>0</v>
      </c>
      <c r="G306" s="21">
        <f t="shared" si="31"/>
        <v>0.17660185338175127</v>
      </c>
      <c r="H306" s="7">
        <f t="shared" si="34"/>
        <v>148.2550681119717</v>
      </c>
    </row>
    <row r="307" spans="2:8" x14ac:dyDescent="0.25">
      <c r="B307" s="4">
        <f t="shared" si="35"/>
        <v>285</v>
      </c>
      <c r="C307" s="24">
        <f t="shared" si="32"/>
        <v>0</v>
      </c>
      <c r="D307" s="5">
        <f t="shared" si="29"/>
        <v>3.3333333333333335</v>
      </c>
      <c r="E307" s="6">
        <f t="shared" si="33"/>
        <v>19.087423704697699</v>
      </c>
      <c r="F307" s="4">
        <f t="shared" si="30"/>
        <v>0</v>
      </c>
      <c r="G307" s="21">
        <f t="shared" si="31"/>
        <v>0.15034614561919421</v>
      </c>
      <c r="H307" s="7">
        <f t="shared" si="34"/>
        <v>148.40541425759088</v>
      </c>
    </row>
    <row r="308" spans="2:8" x14ac:dyDescent="0.25">
      <c r="B308" s="4">
        <f t="shared" si="35"/>
        <v>286</v>
      </c>
      <c r="C308" s="24">
        <f t="shared" si="32"/>
        <v>0</v>
      </c>
      <c r="D308" s="5">
        <f t="shared" si="29"/>
        <v>3.3333333333333335</v>
      </c>
      <c r="E308" s="6">
        <f t="shared" si="33"/>
        <v>15.754090371364365</v>
      </c>
      <c r="F308" s="4">
        <f t="shared" si="30"/>
        <v>0</v>
      </c>
      <c r="G308" s="21">
        <f t="shared" si="31"/>
        <v>0.12409043785663713</v>
      </c>
      <c r="H308" s="7">
        <f t="shared" si="34"/>
        <v>148.52950469544751</v>
      </c>
    </row>
    <row r="309" spans="2:8" x14ac:dyDescent="0.25">
      <c r="B309" s="4">
        <f t="shared" si="35"/>
        <v>287</v>
      </c>
      <c r="C309" s="24">
        <f t="shared" si="32"/>
        <v>0</v>
      </c>
      <c r="D309" s="5">
        <f t="shared" si="29"/>
        <v>3.3333333333333335</v>
      </c>
      <c r="E309" s="6">
        <f t="shared" si="33"/>
        <v>12.420757038031031</v>
      </c>
      <c r="F309" s="4">
        <f t="shared" si="30"/>
        <v>0</v>
      </c>
      <c r="G309" s="21">
        <f t="shared" si="31"/>
        <v>9.7834730094080044E-2</v>
      </c>
      <c r="H309" s="7">
        <f t="shared" si="34"/>
        <v>148.62733942554161</v>
      </c>
    </row>
    <row r="310" spans="2:8" x14ac:dyDescent="0.25">
      <c r="B310" s="4">
        <f t="shared" si="35"/>
        <v>288</v>
      </c>
      <c r="C310" s="24">
        <f t="shared" si="32"/>
        <v>0</v>
      </c>
      <c r="D310" s="5">
        <f t="shared" si="29"/>
        <v>3.3333333333333335</v>
      </c>
      <c r="E310" s="6">
        <f t="shared" si="33"/>
        <v>9.0874237046976969</v>
      </c>
      <c r="F310" s="4">
        <f t="shared" si="30"/>
        <v>0</v>
      </c>
      <c r="G310" s="21">
        <f t="shared" si="31"/>
        <v>7.1579022331522954E-2</v>
      </c>
      <c r="H310" s="7">
        <f t="shared" si="34"/>
        <v>148.69891844787313</v>
      </c>
    </row>
    <row r="311" spans="2:8" x14ac:dyDescent="0.25">
      <c r="B311" s="4">
        <f t="shared" si="35"/>
        <v>289</v>
      </c>
      <c r="C311" s="24">
        <f t="shared" si="32"/>
        <v>0</v>
      </c>
      <c r="D311" s="5">
        <f t="shared" si="29"/>
        <v>3.3333333333333335</v>
      </c>
      <c r="E311" s="6">
        <f t="shared" si="33"/>
        <v>5.754090371364363</v>
      </c>
      <c r="F311" s="4">
        <f t="shared" si="30"/>
        <v>0</v>
      </c>
      <c r="G311" s="21">
        <f t="shared" si="31"/>
        <v>4.5323314568965878E-2</v>
      </c>
      <c r="H311" s="7">
        <f t="shared" si="34"/>
        <v>148.7442417624421</v>
      </c>
    </row>
    <row r="312" spans="2:8" x14ac:dyDescent="0.25">
      <c r="B312" s="4">
        <f t="shared" si="35"/>
        <v>290</v>
      </c>
      <c r="C312" s="24">
        <f t="shared" si="32"/>
        <v>0</v>
      </c>
      <c r="D312" s="5">
        <f t="shared" si="29"/>
        <v>3.3333333333333335</v>
      </c>
      <c r="E312" s="6">
        <f t="shared" si="33"/>
        <v>2.4207570380310295</v>
      </c>
      <c r="F312" s="4">
        <f t="shared" si="30"/>
        <v>0</v>
      </c>
      <c r="G312" s="21">
        <f t="shared" si="31"/>
        <v>1.9067606806408795E-2</v>
      </c>
      <c r="H312" s="7">
        <f t="shared" si="34"/>
        <v>148.7633093692485</v>
      </c>
    </row>
    <row r="313" spans="2:8" x14ac:dyDescent="0.25">
      <c r="B313" s="4">
        <f t="shared" si="35"/>
        <v>291</v>
      </c>
      <c r="C313" s="24">
        <f t="shared" si="32"/>
        <v>64.605828246979868</v>
      </c>
      <c r="D313" s="5">
        <f t="shared" si="29"/>
        <v>3.3333333333333335</v>
      </c>
      <c r="E313" s="6">
        <f t="shared" si="33"/>
        <v>63.69325195167756</v>
      </c>
      <c r="F313" s="4">
        <f t="shared" si="30"/>
        <v>5</v>
      </c>
      <c r="G313" s="21">
        <f t="shared" si="31"/>
        <v>0.50169342290704932</v>
      </c>
      <c r="H313" s="7">
        <f t="shared" si="34"/>
        <v>154.26500279215554</v>
      </c>
    </row>
    <row r="314" spans="2:8" x14ac:dyDescent="0.25">
      <c r="B314" s="4">
        <f t="shared" si="35"/>
        <v>292</v>
      </c>
      <c r="C314" s="24">
        <f t="shared" si="32"/>
        <v>0</v>
      </c>
      <c r="D314" s="5">
        <f t="shared" si="29"/>
        <v>3.3333333333333335</v>
      </c>
      <c r="E314" s="6">
        <f t="shared" si="33"/>
        <v>60.359918618344224</v>
      </c>
      <c r="F314" s="4">
        <f t="shared" si="30"/>
        <v>0</v>
      </c>
      <c r="G314" s="21">
        <f t="shared" si="31"/>
        <v>0.47543771514449223</v>
      </c>
      <c r="H314" s="7">
        <f t="shared" si="34"/>
        <v>154.74044050730004</v>
      </c>
    </row>
    <row r="315" spans="2:8" x14ac:dyDescent="0.25">
      <c r="B315" s="4">
        <f t="shared" si="35"/>
        <v>293</v>
      </c>
      <c r="C315" s="24">
        <f t="shared" si="32"/>
        <v>0</v>
      </c>
      <c r="D315" s="5">
        <f t="shared" si="29"/>
        <v>3.3333333333333335</v>
      </c>
      <c r="E315" s="6">
        <f t="shared" si="33"/>
        <v>57.026585285010889</v>
      </c>
      <c r="F315" s="4">
        <f t="shared" si="30"/>
        <v>0</v>
      </c>
      <c r="G315" s="21">
        <f t="shared" si="31"/>
        <v>0.44918200738193509</v>
      </c>
      <c r="H315" s="7">
        <f t="shared" si="34"/>
        <v>155.18962251468196</v>
      </c>
    </row>
    <row r="316" spans="2:8" x14ac:dyDescent="0.25">
      <c r="B316" s="4">
        <f t="shared" si="35"/>
        <v>294</v>
      </c>
      <c r="C316" s="24">
        <f t="shared" si="32"/>
        <v>0</v>
      </c>
      <c r="D316" s="5">
        <f t="shared" si="29"/>
        <v>3.3333333333333335</v>
      </c>
      <c r="E316" s="6">
        <f t="shared" si="33"/>
        <v>53.693251951677553</v>
      </c>
      <c r="F316" s="4">
        <f t="shared" si="30"/>
        <v>0</v>
      </c>
      <c r="G316" s="21">
        <f t="shared" si="31"/>
        <v>0.422926299619378</v>
      </c>
      <c r="H316" s="7">
        <f t="shared" si="34"/>
        <v>155.61254881430133</v>
      </c>
    </row>
    <row r="317" spans="2:8" x14ac:dyDescent="0.25">
      <c r="B317" s="4">
        <f t="shared" si="35"/>
        <v>295</v>
      </c>
      <c r="C317" s="24">
        <f t="shared" si="32"/>
        <v>0</v>
      </c>
      <c r="D317" s="5">
        <f t="shared" si="29"/>
        <v>3.3333333333333335</v>
      </c>
      <c r="E317" s="6">
        <f t="shared" si="33"/>
        <v>50.359918618344217</v>
      </c>
      <c r="F317" s="4">
        <f t="shared" si="30"/>
        <v>0</v>
      </c>
      <c r="G317" s="21">
        <f t="shared" si="31"/>
        <v>0.39667059185682091</v>
      </c>
      <c r="H317" s="7">
        <f t="shared" si="34"/>
        <v>156.00921940615817</v>
      </c>
    </row>
    <row r="318" spans="2:8" x14ac:dyDescent="0.25">
      <c r="B318" s="4">
        <f t="shared" si="35"/>
        <v>296</v>
      </c>
      <c r="C318" s="24">
        <f t="shared" si="32"/>
        <v>0</v>
      </c>
      <c r="D318" s="5">
        <f t="shared" si="29"/>
        <v>3.3333333333333335</v>
      </c>
      <c r="E318" s="6">
        <f t="shared" si="33"/>
        <v>47.026585285010881</v>
      </c>
      <c r="F318" s="4">
        <f t="shared" si="30"/>
        <v>0</v>
      </c>
      <c r="G318" s="21">
        <f t="shared" si="31"/>
        <v>0.37041488409426382</v>
      </c>
      <c r="H318" s="7">
        <f t="shared" si="34"/>
        <v>156.37963429025243</v>
      </c>
    </row>
    <row r="319" spans="2:8" x14ac:dyDescent="0.25">
      <c r="B319" s="4">
        <f t="shared" si="35"/>
        <v>297</v>
      </c>
      <c r="C319" s="24">
        <f t="shared" si="32"/>
        <v>0</v>
      </c>
      <c r="D319" s="5">
        <f t="shared" si="29"/>
        <v>3.3333333333333335</v>
      </c>
      <c r="E319" s="6">
        <f t="shared" si="33"/>
        <v>43.693251951677546</v>
      </c>
      <c r="F319" s="4">
        <f t="shared" si="30"/>
        <v>0</v>
      </c>
      <c r="G319" s="21">
        <f t="shared" si="31"/>
        <v>0.34415917633170673</v>
      </c>
      <c r="H319" s="7">
        <f t="shared" si="34"/>
        <v>156.72379346658414</v>
      </c>
    </row>
    <row r="320" spans="2:8" x14ac:dyDescent="0.25">
      <c r="B320" s="4">
        <f t="shared" si="35"/>
        <v>298</v>
      </c>
      <c r="C320" s="24">
        <f t="shared" si="32"/>
        <v>0</v>
      </c>
      <c r="D320" s="5">
        <f t="shared" si="29"/>
        <v>3.3333333333333335</v>
      </c>
      <c r="E320" s="6">
        <f t="shared" si="33"/>
        <v>40.35991861834421</v>
      </c>
      <c r="F320" s="4">
        <f t="shared" si="30"/>
        <v>0</v>
      </c>
      <c r="G320" s="21">
        <f t="shared" si="31"/>
        <v>0.31790346856914964</v>
      </c>
      <c r="H320" s="7">
        <f t="shared" si="34"/>
        <v>157.04169693515328</v>
      </c>
    </row>
    <row r="321" spans="2:8" x14ac:dyDescent="0.25">
      <c r="B321" s="4">
        <f t="shared" si="35"/>
        <v>299</v>
      </c>
      <c r="C321" s="24">
        <f t="shared" si="32"/>
        <v>0</v>
      </c>
      <c r="D321" s="5">
        <f t="shared" si="29"/>
        <v>3.3333333333333335</v>
      </c>
      <c r="E321" s="6">
        <f t="shared" si="33"/>
        <v>37.026585285010874</v>
      </c>
      <c r="F321" s="4">
        <f t="shared" si="30"/>
        <v>0</v>
      </c>
      <c r="G321" s="21">
        <f t="shared" si="31"/>
        <v>0.29164776080659255</v>
      </c>
      <c r="H321" s="7">
        <f t="shared" si="34"/>
        <v>157.33334469595988</v>
      </c>
    </row>
    <row r="322" spans="2:8" x14ac:dyDescent="0.25">
      <c r="B322" s="4">
        <f t="shared" si="35"/>
        <v>300</v>
      </c>
      <c r="C322" s="24">
        <f t="shared" si="32"/>
        <v>0</v>
      </c>
      <c r="D322" s="5">
        <f t="shared" si="29"/>
        <v>3.3333333333333335</v>
      </c>
      <c r="E322" s="6">
        <f t="shared" si="33"/>
        <v>33.693251951677539</v>
      </c>
      <c r="F322" s="4">
        <f t="shared" si="30"/>
        <v>0</v>
      </c>
      <c r="G322" s="21">
        <f t="shared" si="31"/>
        <v>0.2653920530440354</v>
      </c>
      <c r="H322" s="7">
        <f t="shared" si="34"/>
        <v>157.5987367490039</v>
      </c>
    </row>
    <row r="323" spans="2:8" x14ac:dyDescent="0.25">
      <c r="B323" s="4">
        <f t="shared" si="35"/>
        <v>301</v>
      </c>
      <c r="C323" s="24">
        <f t="shared" si="32"/>
        <v>0</v>
      </c>
      <c r="D323" s="5">
        <f t="shared" si="29"/>
        <v>3.3333333333333335</v>
      </c>
      <c r="E323" s="6">
        <f t="shared" si="33"/>
        <v>30.359918618344206</v>
      </c>
      <c r="F323" s="4">
        <f t="shared" si="30"/>
        <v>0</v>
      </c>
      <c r="G323" s="21">
        <f t="shared" si="31"/>
        <v>0.23913634528147837</v>
      </c>
      <c r="H323" s="7">
        <f t="shared" si="34"/>
        <v>157.83787309428538</v>
      </c>
    </row>
    <row r="324" spans="2:8" x14ac:dyDescent="0.25">
      <c r="B324" s="4">
        <f t="shared" si="35"/>
        <v>302</v>
      </c>
      <c r="C324" s="24">
        <f t="shared" si="32"/>
        <v>0</v>
      </c>
      <c r="D324" s="5">
        <f t="shared" si="29"/>
        <v>3.3333333333333335</v>
      </c>
      <c r="E324" s="6">
        <f t="shared" si="33"/>
        <v>27.026585285010874</v>
      </c>
      <c r="F324" s="4">
        <f t="shared" si="30"/>
        <v>0</v>
      </c>
      <c r="G324" s="21">
        <f t="shared" si="31"/>
        <v>0.21288063751892128</v>
      </c>
      <c r="H324" s="7">
        <f t="shared" si="34"/>
        <v>158.05075373180429</v>
      </c>
    </row>
    <row r="325" spans="2:8" x14ac:dyDescent="0.25">
      <c r="B325" s="4">
        <f t="shared" si="35"/>
        <v>303</v>
      </c>
      <c r="C325" s="24">
        <f t="shared" si="32"/>
        <v>0</v>
      </c>
      <c r="D325" s="5">
        <f t="shared" si="29"/>
        <v>3.3333333333333335</v>
      </c>
      <c r="E325" s="6">
        <f t="shared" si="33"/>
        <v>23.693251951677542</v>
      </c>
      <c r="F325" s="4">
        <f t="shared" si="30"/>
        <v>0</v>
      </c>
      <c r="G325" s="21">
        <f t="shared" si="31"/>
        <v>0.18662492975636422</v>
      </c>
      <c r="H325" s="7">
        <f t="shared" si="34"/>
        <v>158.23737866156065</v>
      </c>
    </row>
    <row r="326" spans="2:8" x14ac:dyDescent="0.25">
      <c r="B326" s="4">
        <f t="shared" si="35"/>
        <v>304</v>
      </c>
      <c r="C326" s="24">
        <f t="shared" si="32"/>
        <v>0</v>
      </c>
      <c r="D326" s="5">
        <f t="shared" si="29"/>
        <v>3.3333333333333335</v>
      </c>
      <c r="E326" s="6">
        <f t="shared" si="33"/>
        <v>20.35991861834421</v>
      </c>
      <c r="F326" s="4">
        <f t="shared" si="30"/>
        <v>0</v>
      </c>
      <c r="G326" s="21">
        <f t="shared" si="31"/>
        <v>0.16036922199380715</v>
      </c>
      <c r="H326" s="7">
        <f t="shared" si="34"/>
        <v>158.39774788355447</v>
      </c>
    </row>
    <row r="327" spans="2:8" x14ac:dyDescent="0.25">
      <c r="B327" s="4">
        <f t="shared" si="35"/>
        <v>305</v>
      </c>
      <c r="C327" s="24">
        <f t="shared" si="32"/>
        <v>0</v>
      </c>
      <c r="D327" s="5">
        <f t="shared" si="29"/>
        <v>3.3333333333333335</v>
      </c>
      <c r="E327" s="6">
        <f t="shared" si="33"/>
        <v>17.026585285010878</v>
      </c>
      <c r="F327" s="4">
        <f t="shared" si="30"/>
        <v>0</v>
      </c>
      <c r="G327" s="21">
        <f t="shared" si="31"/>
        <v>0.13411351423125006</v>
      </c>
      <c r="H327" s="7">
        <f t="shared" si="34"/>
        <v>158.53186139778572</v>
      </c>
    </row>
    <row r="328" spans="2:8" x14ac:dyDescent="0.25">
      <c r="B328" s="4">
        <f t="shared" si="35"/>
        <v>306</v>
      </c>
      <c r="C328" s="24">
        <f t="shared" si="32"/>
        <v>0</v>
      </c>
      <c r="D328" s="5">
        <f t="shared" si="29"/>
        <v>3.3333333333333335</v>
      </c>
      <c r="E328" s="6">
        <f t="shared" si="33"/>
        <v>13.693251951677544</v>
      </c>
      <c r="F328" s="4">
        <f t="shared" si="30"/>
        <v>0</v>
      </c>
      <c r="G328" s="21">
        <f t="shared" si="31"/>
        <v>0.10785780646869299</v>
      </c>
      <c r="H328" s="7">
        <f t="shared" si="34"/>
        <v>158.63971920425442</v>
      </c>
    </row>
    <row r="329" spans="2:8" x14ac:dyDescent="0.25">
      <c r="B329" s="4">
        <f t="shared" si="35"/>
        <v>307</v>
      </c>
      <c r="C329" s="24">
        <f t="shared" si="32"/>
        <v>0</v>
      </c>
      <c r="D329" s="5">
        <f t="shared" si="29"/>
        <v>3.3333333333333335</v>
      </c>
      <c r="E329" s="6">
        <f t="shared" si="33"/>
        <v>10.35991861834421</v>
      </c>
      <c r="F329" s="4">
        <f t="shared" si="30"/>
        <v>0</v>
      </c>
      <c r="G329" s="21">
        <f t="shared" si="31"/>
        <v>8.1602098706135912E-2</v>
      </c>
      <c r="H329" s="7">
        <f t="shared" si="34"/>
        <v>158.72132130296055</v>
      </c>
    </row>
    <row r="330" spans="2:8" x14ac:dyDescent="0.25">
      <c r="B330" s="4">
        <f t="shared" si="35"/>
        <v>308</v>
      </c>
      <c r="C330" s="24">
        <f t="shared" si="32"/>
        <v>0</v>
      </c>
      <c r="D330" s="5">
        <f t="shared" si="29"/>
        <v>3.3333333333333335</v>
      </c>
      <c r="E330" s="6">
        <f t="shared" si="33"/>
        <v>7.0265852850108761</v>
      </c>
      <c r="F330" s="4">
        <f t="shared" si="30"/>
        <v>0</v>
      </c>
      <c r="G330" s="21">
        <f t="shared" si="31"/>
        <v>5.5346390943578821E-2</v>
      </c>
      <c r="H330" s="7">
        <f t="shared" si="34"/>
        <v>158.77666769390413</v>
      </c>
    </row>
    <row r="331" spans="2:8" x14ac:dyDescent="0.25">
      <c r="B331" s="4">
        <f t="shared" si="35"/>
        <v>309</v>
      </c>
      <c r="C331" s="24">
        <f t="shared" si="32"/>
        <v>0</v>
      </c>
      <c r="D331" s="5">
        <f t="shared" si="29"/>
        <v>3.3333333333333335</v>
      </c>
      <c r="E331" s="6">
        <f t="shared" si="33"/>
        <v>3.6932519516775426</v>
      </c>
      <c r="F331" s="4">
        <f t="shared" si="30"/>
        <v>0</v>
      </c>
      <c r="G331" s="21">
        <f t="shared" si="31"/>
        <v>2.9090683181021742E-2</v>
      </c>
      <c r="H331" s="7">
        <f t="shared" si="34"/>
        <v>158.80575837708514</v>
      </c>
    </row>
    <row r="332" spans="2:8" x14ac:dyDescent="0.25">
      <c r="B332" s="4">
        <f t="shared" si="35"/>
        <v>310</v>
      </c>
      <c r="C332" s="24">
        <f t="shared" si="32"/>
        <v>0</v>
      </c>
      <c r="D332" s="5">
        <f t="shared" si="29"/>
        <v>3.3333333333333335</v>
      </c>
      <c r="E332" s="6">
        <f t="shared" si="33"/>
        <v>0.35991861834420913</v>
      </c>
      <c r="F332" s="4">
        <f t="shared" si="30"/>
        <v>0</v>
      </c>
      <c r="G332" s="21">
        <f t="shared" si="31"/>
        <v>2.8349754184646614E-3</v>
      </c>
      <c r="H332" s="7">
        <f t="shared" si="34"/>
        <v>158.80859335250361</v>
      </c>
    </row>
    <row r="333" spans="2:8" x14ac:dyDescent="0.25">
      <c r="B333" s="4">
        <f t="shared" si="35"/>
        <v>311</v>
      </c>
      <c r="C333" s="24">
        <f t="shared" si="32"/>
        <v>64.605828246979868</v>
      </c>
      <c r="D333" s="5">
        <f t="shared" si="29"/>
        <v>3.3333333333333335</v>
      </c>
      <c r="E333" s="6">
        <f t="shared" si="33"/>
        <v>61.632413531990743</v>
      </c>
      <c r="F333" s="4">
        <f t="shared" si="30"/>
        <v>5</v>
      </c>
      <c r="G333" s="21">
        <f t="shared" si="31"/>
        <v>0.48546079151910521</v>
      </c>
      <c r="H333" s="7">
        <f t="shared" si="34"/>
        <v>164.29405414402271</v>
      </c>
    </row>
    <row r="334" spans="2:8" x14ac:dyDescent="0.25">
      <c r="B334" s="4">
        <f t="shared" si="35"/>
        <v>312</v>
      </c>
      <c r="C334" s="24">
        <f t="shared" si="32"/>
        <v>0</v>
      </c>
      <c r="D334" s="5">
        <f t="shared" si="29"/>
        <v>3.3333333333333335</v>
      </c>
      <c r="E334" s="6">
        <f t="shared" si="33"/>
        <v>58.299080198657407</v>
      </c>
      <c r="F334" s="4">
        <f t="shared" si="30"/>
        <v>0</v>
      </c>
      <c r="G334" s="21">
        <f t="shared" si="31"/>
        <v>0.45920508375654812</v>
      </c>
      <c r="H334" s="7">
        <f t="shared" si="34"/>
        <v>164.75325922777927</v>
      </c>
    </row>
    <row r="335" spans="2:8" x14ac:dyDescent="0.25">
      <c r="B335" s="4">
        <f t="shared" si="35"/>
        <v>313</v>
      </c>
      <c r="C335" s="24">
        <f t="shared" si="32"/>
        <v>0</v>
      </c>
      <c r="D335" s="5">
        <f t="shared" si="29"/>
        <v>3.3333333333333335</v>
      </c>
      <c r="E335" s="6">
        <f t="shared" si="33"/>
        <v>54.965746865324071</v>
      </c>
      <c r="F335" s="4">
        <f t="shared" si="30"/>
        <v>0</v>
      </c>
      <c r="G335" s="21">
        <f t="shared" si="31"/>
        <v>0.43294937599399103</v>
      </c>
      <c r="H335" s="7">
        <f t="shared" si="34"/>
        <v>165.18620860377325</v>
      </c>
    </row>
    <row r="336" spans="2:8" x14ac:dyDescent="0.25">
      <c r="B336" s="4">
        <f t="shared" si="35"/>
        <v>314</v>
      </c>
      <c r="C336" s="24">
        <f t="shared" si="32"/>
        <v>0</v>
      </c>
      <c r="D336" s="5">
        <f t="shared" si="29"/>
        <v>3.3333333333333335</v>
      </c>
      <c r="E336" s="6">
        <f t="shared" si="33"/>
        <v>51.632413531990736</v>
      </c>
      <c r="F336" s="4">
        <f t="shared" si="30"/>
        <v>0</v>
      </c>
      <c r="G336" s="21">
        <f t="shared" si="31"/>
        <v>0.40669366823143388</v>
      </c>
      <c r="H336" s="7">
        <f t="shared" si="34"/>
        <v>165.59290227200469</v>
      </c>
    </row>
    <row r="337" spans="2:8" x14ac:dyDescent="0.25">
      <c r="B337" s="4">
        <f t="shared" si="35"/>
        <v>315</v>
      </c>
      <c r="C337" s="24">
        <f t="shared" si="32"/>
        <v>0</v>
      </c>
      <c r="D337" s="5">
        <f t="shared" si="29"/>
        <v>3.3333333333333335</v>
      </c>
      <c r="E337" s="6">
        <f t="shared" si="33"/>
        <v>48.2990801986574</v>
      </c>
      <c r="F337" s="4">
        <f t="shared" si="30"/>
        <v>0</v>
      </c>
      <c r="G337" s="21">
        <f t="shared" si="31"/>
        <v>0.38043796046887679</v>
      </c>
      <c r="H337" s="7">
        <f t="shared" si="34"/>
        <v>165.97334023247356</v>
      </c>
    </row>
    <row r="338" spans="2:8" x14ac:dyDescent="0.25">
      <c r="B338" s="4">
        <f t="shared" si="35"/>
        <v>316</v>
      </c>
      <c r="C338" s="24">
        <f t="shared" si="32"/>
        <v>0</v>
      </c>
      <c r="D338" s="5">
        <f t="shared" si="29"/>
        <v>3.3333333333333335</v>
      </c>
      <c r="E338" s="6">
        <f t="shared" si="33"/>
        <v>44.965746865324064</v>
      </c>
      <c r="F338" s="4">
        <f t="shared" si="30"/>
        <v>0</v>
      </c>
      <c r="G338" s="21">
        <f t="shared" si="31"/>
        <v>0.3541822527063197</v>
      </c>
      <c r="H338" s="7">
        <f t="shared" si="34"/>
        <v>166.32752248517988</v>
      </c>
    </row>
    <row r="339" spans="2:8" x14ac:dyDescent="0.25">
      <c r="B339" s="4">
        <f t="shared" si="35"/>
        <v>317</v>
      </c>
      <c r="C339" s="24">
        <f t="shared" si="32"/>
        <v>0</v>
      </c>
      <c r="D339" s="5">
        <f t="shared" si="29"/>
        <v>3.3333333333333335</v>
      </c>
      <c r="E339" s="6">
        <f t="shared" si="33"/>
        <v>41.632413531990728</v>
      </c>
      <c r="F339" s="4">
        <f t="shared" si="30"/>
        <v>0</v>
      </c>
      <c r="G339" s="21">
        <f t="shared" si="31"/>
        <v>0.32792654494376261</v>
      </c>
      <c r="H339" s="7">
        <f t="shared" si="34"/>
        <v>166.65544903012363</v>
      </c>
    </row>
    <row r="340" spans="2:8" x14ac:dyDescent="0.25">
      <c r="B340" s="4">
        <f t="shared" si="35"/>
        <v>318</v>
      </c>
      <c r="C340" s="24">
        <f t="shared" si="32"/>
        <v>0</v>
      </c>
      <c r="D340" s="5">
        <f t="shared" si="29"/>
        <v>3.3333333333333335</v>
      </c>
      <c r="E340" s="6">
        <f t="shared" si="33"/>
        <v>38.299080198657393</v>
      </c>
      <c r="F340" s="4">
        <f t="shared" si="30"/>
        <v>0</v>
      </c>
      <c r="G340" s="21">
        <f t="shared" si="31"/>
        <v>0.30167083718120552</v>
      </c>
      <c r="H340" s="7">
        <f t="shared" si="34"/>
        <v>166.95711986730484</v>
      </c>
    </row>
    <row r="341" spans="2:8" x14ac:dyDescent="0.25">
      <c r="B341" s="4">
        <f t="shared" si="35"/>
        <v>319</v>
      </c>
      <c r="C341" s="24">
        <f t="shared" si="32"/>
        <v>0</v>
      </c>
      <c r="D341" s="5">
        <f t="shared" si="29"/>
        <v>3.3333333333333335</v>
      </c>
      <c r="E341" s="6">
        <f t="shared" si="33"/>
        <v>34.965746865324057</v>
      </c>
      <c r="F341" s="4">
        <f t="shared" si="30"/>
        <v>0</v>
      </c>
      <c r="G341" s="21">
        <f t="shared" si="31"/>
        <v>0.27541512941864843</v>
      </c>
      <c r="H341" s="7">
        <f t="shared" si="34"/>
        <v>167.2325349967235</v>
      </c>
    </row>
    <row r="342" spans="2:8" x14ac:dyDescent="0.25">
      <c r="B342" s="4">
        <f t="shared" si="35"/>
        <v>320</v>
      </c>
      <c r="C342" s="24">
        <f t="shared" si="32"/>
        <v>0</v>
      </c>
      <c r="D342" s="5">
        <f t="shared" si="29"/>
        <v>3.3333333333333335</v>
      </c>
      <c r="E342" s="6">
        <f t="shared" si="33"/>
        <v>31.632413531990725</v>
      </c>
      <c r="F342" s="4">
        <f t="shared" si="30"/>
        <v>0</v>
      </c>
      <c r="G342" s="21">
        <f t="shared" si="31"/>
        <v>0.24915942165609134</v>
      </c>
      <c r="H342" s="7">
        <f t="shared" si="34"/>
        <v>167.48169441837959</v>
      </c>
    </row>
    <row r="343" spans="2:8" x14ac:dyDescent="0.25">
      <c r="B343" s="4">
        <f t="shared" si="35"/>
        <v>321</v>
      </c>
      <c r="C343" s="24">
        <f t="shared" si="32"/>
        <v>0</v>
      </c>
      <c r="D343" s="5">
        <f t="shared" si="29"/>
        <v>3.3333333333333335</v>
      </c>
      <c r="E343" s="6">
        <f t="shared" si="33"/>
        <v>28.299080198657393</v>
      </c>
      <c r="F343" s="4">
        <f t="shared" si="30"/>
        <v>0</v>
      </c>
      <c r="G343" s="21">
        <f t="shared" si="31"/>
        <v>0.22290371389353428</v>
      </c>
      <c r="H343" s="7">
        <f t="shared" si="34"/>
        <v>167.70459813227313</v>
      </c>
    </row>
    <row r="344" spans="2:8" x14ac:dyDescent="0.25">
      <c r="B344" s="4">
        <f t="shared" si="35"/>
        <v>322</v>
      </c>
      <c r="C344" s="24">
        <f t="shared" si="32"/>
        <v>0</v>
      </c>
      <c r="D344" s="5">
        <f t="shared" ref="D344:D382" si="36">+$C$11</f>
        <v>3.3333333333333335</v>
      </c>
      <c r="E344" s="6">
        <f t="shared" si="33"/>
        <v>24.965746865324061</v>
      </c>
      <c r="F344" s="4">
        <f t="shared" ref="F344:F382" si="37">+IF(C344&gt;0,$C$10,0)</f>
        <v>0</v>
      </c>
      <c r="G344" s="21">
        <f t="shared" ref="G344:G382" si="38">+E344*($C$12/365)</f>
        <v>0.19664800613097722</v>
      </c>
      <c r="H344" s="7">
        <f t="shared" si="34"/>
        <v>167.9012461384041</v>
      </c>
    </row>
    <row r="345" spans="2:8" x14ac:dyDescent="0.25">
      <c r="B345" s="4">
        <f t="shared" si="35"/>
        <v>323</v>
      </c>
      <c r="C345" s="24">
        <f t="shared" ref="C345:C382" si="39">+IF(E344&lt;D345,$C$23,0)</f>
        <v>0</v>
      </c>
      <c r="D345" s="5">
        <f t="shared" si="36"/>
        <v>3.3333333333333335</v>
      </c>
      <c r="E345" s="6">
        <f t="shared" ref="E345:E382" si="40">+E344+C345-D345</f>
        <v>21.632413531990728</v>
      </c>
      <c r="F345" s="4">
        <f t="shared" si="37"/>
        <v>0</v>
      </c>
      <c r="G345" s="21">
        <f t="shared" si="38"/>
        <v>0.17039229836842013</v>
      </c>
      <c r="H345" s="7">
        <f t="shared" ref="H345:H382" si="41">+H344+G345+F345</f>
        <v>168.07163843677253</v>
      </c>
    </row>
    <row r="346" spans="2:8" x14ac:dyDescent="0.25">
      <c r="B346" s="4">
        <f t="shared" si="35"/>
        <v>324</v>
      </c>
      <c r="C346" s="24">
        <f t="shared" si="39"/>
        <v>0</v>
      </c>
      <c r="D346" s="5">
        <f t="shared" si="36"/>
        <v>3.3333333333333335</v>
      </c>
      <c r="E346" s="6">
        <f t="shared" si="40"/>
        <v>18.299080198657396</v>
      </c>
      <c r="F346" s="4">
        <f t="shared" si="37"/>
        <v>0</v>
      </c>
      <c r="G346" s="21">
        <f t="shared" si="38"/>
        <v>0.14413659060586306</v>
      </c>
      <c r="H346" s="7">
        <f t="shared" si="41"/>
        <v>168.21577502737838</v>
      </c>
    </row>
    <row r="347" spans="2:8" x14ac:dyDescent="0.25">
      <c r="B347" s="4">
        <f t="shared" si="35"/>
        <v>325</v>
      </c>
      <c r="C347" s="24">
        <f t="shared" si="39"/>
        <v>0</v>
      </c>
      <c r="D347" s="5">
        <f t="shared" si="36"/>
        <v>3.3333333333333335</v>
      </c>
      <c r="E347" s="6">
        <f t="shared" si="40"/>
        <v>14.965746865324062</v>
      </c>
      <c r="F347" s="4">
        <f t="shared" si="37"/>
        <v>0</v>
      </c>
      <c r="G347" s="21">
        <f t="shared" si="38"/>
        <v>0.11788088284330599</v>
      </c>
      <c r="H347" s="7">
        <f t="shared" si="41"/>
        <v>168.33365591022169</v>
      </c>
    </row>
    <row r="348" spans="2:8" x14ac:dyDescent="0.25">
      <c r="B348" s="4">
        <f t="shared" si="35"/>
        <v>326</v>
      </c>
      <c r="C348" s="24">
        <f t="shared" si="39"/>
        <v>0</v>
      </c>
      <c r="D348" s="5">
        <f t="shared" si="36"/>
        <v>3.3333333333333335</v>
      </c>
      <c r="E348" s="6">
        <f t="shared" si="40"/>
        <v>11.632413531990728</v>
      </c>
      <c r="F348" s="4">
        <f t="shared" si="37"/>
        <v>0</v>
      </c>
      <c r="G348" s="21">
        <f t="shared" si="38"/>
        <v>9.1625175080748897E-2</v>
      </c>
      <c r="H348" s="7">
        <f t="shared" si="41"/>
        <v>168.42528108530243</v>
      </c>
    </row>
    <row r="349" spans="2:8" x14ac:dyDescent="0.25">
      <c r="B349" s="4">
        <f t="shared" si="35"/>
        <v>327</v>
      </c>
      <c r="C349" s="24">
        <f t="shared" si="39"/>
        <v>0</v>
      </c>
      <c r="D349" s="5">
        <f t="shared" si="36"/>
        <v>3.3333333333333335</v>
      </c>
      <c r="E349" s="6">
        <f t="shared" si="40"/>
        <v>8.2990801986573945</v>
      </c>
      <c r="F349" s="4">
        <f t="shared" si="37"/>
        <v>0</v>
      </c>
      <c r="G349" s="21">
        <f t="shared" si="38"/>
        <v>6.5369467318191807E-2</v>
      </c>
      <c r="H349" s="7">
        <f t="shared" si="41"/>
        <v>168.49065055262062</v>
      </c>
    </row>
    <row r="350" spans="2:8" x14ac:dyDescent="0.25">
      <c r="B350" s="4">
        <f t="shared" si="35"/>
        <v>328</v>
      </c>
      <c r="C350" s="24">
        <f t="shared" si="39"/>
        <v>0</v>
      </c>
      <c r="D350" s="5">
        <f t="shared" si="36"/>
        <v>3.3333333333333335</v>
      </c>
      <c r="E350" s="6">
        <f t="shared" si="40"/>
        <v>4.9657468653240606</v>
      </c>
      <c r="F350" s="4">
        <f t="shared" si="37"/>
        <v>0</v>
      </c>
      <c r="G350" s="21">
        <f t="shared" si="38"/>
        <v>3.9113759555634724E-2</v>
      </c>
      <c r="H350" s="7">
        <f t="shared" si="41"/>
        <v>168.52976431217627</v>
      </c>
    </row>
    <row r="351" spans="2:8" x14ac:dyDescent="0.25">
      <c r="B351" s="4">
        <f t="shared" si="35"/>
        <v>329</v>
      </c>
      <c r="C351" s="24">
        <f t="shared" si="39"/>
        <v>0</v>
      </c>
      <c r="D351" s="5">
        <f t="shared" si="36"/>
        <v>3.3333333333333335</v>
      </c>
      <c r="E351" s="6">
        <f t="shared" si="40"/>
        <v>1.6324135319907271</v>
      </c>
      <c r="F351" s="4">
        <f t="shared" si="37"/>
        <v>0</v>
      </c>
      <c r="G351" s="21">
        <f t="shared" si="38"/>
        <v>1.2858051793077646E-2</v>
      </c>
      <c r="H351" s="7">
        <f t="shared" si="41"/>
        <v>168.54262236396934</v>
      </c>
    </row>
    <row r="352" spans="2:8" x14ac:dyDescent="0.25">
      <c r="B352" s="4">
        <f t="shared" si="35"/>
        <v>330</v>
      </c>
      <c r="C352" s="24">
        <f t="shared" si="39"/>
        <v>64.605828246979868</v>
      </c>
      <c r="D352" s="5">
        <f t="shared" si="36"/>
        <v>3.3333333333333335</v>
      </c>
      <c r="E352" s="6">
        <f t="shared" si="40"/>
        <v>62.904908445637254</v>
      </c>
      <c r="F352" s="4">
        <f t="shared" si="37"/>
        <v>5</v>
      </c>
      <c r="G352" s="21">
        <f t="shared" si="38"/>
        <v>0.49548386789371812</v>
      </c>
      <c r="H352" s="7">
        <f t="shared" si="41"/>
        <v>174.03810623186305</v>
      </c>
    </row>
    <row r="353" spans="2:8" x14ac:dyDescent="0.25">
      <c r="B353" s="4">
        <f t="shared" si="35"/>
        <v>331</v>
      </c>
      <c r="C353" s="24">
        <f t="shared" si="39"/>
        <v>0</v>
      </c>
      <c r="D353" s="5">
        <f t="shared" si="36"/>
        <v>3.3333333333333335</v>
      </c>
      <c r="E353" s="6">
        <f t="shared" si="40"/>
        <v>59.571575112303918</v>
      </c>
      <c r="F353" s="4">
        <f t="shared" si="37"/>
        <v>0</v>
      </c>
      <c r="G353" s="21">
        <f t="shared" si="38"/>
        <v>0.46922816013116103</v>
      </c>
      <c r="H353" s="7">
        <f t="shared" si="41"/>
        <v>174.50733439199422</v>
      </c>
    </row>
    <row r="354" spans="2:8" x14ac:dyDescent="0.25">
      <c r="B354" s="4">
        <f t="shared" si="35"/>
        <v>332</v>
      </c>
      <c r="C354" s="24">
        <f t="shared" si="39"/>
        <v>0</v>
      </c>
      <c r="D354" s="5">
        <f t="shared" si="36"/>
        <v>3.3333333333333335</v>
      </c>
      <c r="E354" s="6">
        <f t="shared" si="40"/>
        <v>56.238241778970583</v>
      </c>
      <c r="F354" s="4">
        <f t="shared" si="37"/>
        <v>0</v>
      </c>
      <c r="G354" s="21">
        <f t="shared" si="38"/>
        <v>0.44297245236860394</v>
      </c>
      <c r="H354" s="7">
        <f t="shared" si="41"/>
        <v>174.95030684436281</v>
      </c>
    </row>
    <row r="355" spans="2:8" x14ac:dyDescent="0.25">
      <c r="B355" s="4">
        <f t="shared" si="35"/>
        <v>333</v>
      </c>
      <c r="C355" s="24">
        <f t="shared" si="39"/>
        <v>0</v>
      </c>
      <c r="D355" s="5">
        <f t="shared" si="36"/>
        <v>3.3333333333333335</v>
      </c>
      <c r="E355" s="6">
        <f t="shared" si="40"/>
        <v>52.904908445637247</v>
      </c>
      <c r="F355" s="4">
        <f t="shared" si="37"/>
        <v>0</v>
      </c>
      <c r="G355" s="21">
        <f t="shared" si="38"/>
        <v>0.41671674460604685</v>
      </c>
      <c r="H355" s="7">
        <f t="shared" si="41"/>
        <v>175.36702358896886</v>
      </c>
    </row>
    <row r="356" spans="2:8" x14ac:dyDescent="0.25">
      <c r="B356" s="4">
        <f t="shared" si="35"/>
        <v>334</v>
      </c>
      <c r="C356" s="24">
        <f t="shared" si="39"/>
        <v>0</v>
      </c>
      <c r="D356" s="5">
        <f t="shared" si="36"/>
        <v>3.3333333333333335</v>
      </c>
      <c r="E356" s="6">
        <f t="shared" si="40"/>
        <v>49.571575112303911</v>
      </c>
      <c r="F356" s="4">
        <f t="shared" si="37"/>
        <v>0</v>
      </c>
      <c r="G356" s="21">
        <f t="shared" si="38"/>
        <v>0.39046103684348976</v>
      </c>
      <c r="H356" s="7">
        <f t="shared" si="41"/>
        <v>175.75748462581234</v>
      </c>
    </row>
    <row r="357" spans="2:8" x14ac:dyDescent="0.25">
      <c r="B357" s="4">
        <f t="shared" si="35"/>
        <v>335</v>
      </c>
      <c r="C357" s="24">
        <f t="shared" si="39"/>
        <v>0</v>
      </c>
      <c r="D357" s="5">
        <f t="shared" si="36"/>
        <v>3.3333333333333335</v>
      </c>
      <c r="E357" s="6">
        <f t="shared" si="40"/>
        <v>46.238241778970576</v>
      </c>
      <c r="F357" s="4">
        <f t="shared" si="37"/>
        <v>0</v>
      </c>
      <c r="G357" s="21">
        <f t="shared" si="38"/>
        <v>0.36420532908093262</v>
      </c>
      <c r="H357" s="7">
        <f t="shared" si="41"/>
        <v>176.12168995489327</v>
      </c>
    </row>
    <row r="358" spans="2:8" x14ac:dyDescent="0.25">
      <c r="B358" s="4">
        <f t="shared" si="35"/>
        <v>336</v>
      </c>
      <c r="C358" s="24">
        <f t="shared" si="39"/>
        <v>0</v>
      </c>
      <c r="D358" s="5">
        <f t="shared" si="36"/>
        <v>3.3333333333333335</v>
      </c>
      <c r="E358" s="6">
        <f t="shared" si="40"/>
        <v>42.90490844563724</v>
      </c>
      <c r="F358" s="4">
        <f t="shared" si="37"/>
        <v>0</v>
      </c>
      <c r="G358" s="21">
        <f t="shared" si="38"/>
        <v>0.33794962131837553</v>
      </c>
      <c r="H358" s="7">
        <f t="shared" si="41"/>
        <v>176.45963957621166</v>
      </c>
    </row>
    <row r="359" spans="2:8" x14ac:dyDescent="0.25">
      <c r="B359" s="4">
        <f t="shared" si="35"/>
        <v>337</v>
      </c>
      <c r="C359" s="24">
        <f t="shared" si="39"/>
        <v>0</v>
      </c>
      <c r="D359" s="5">
        <f t="shared" si="36"/>
        <v>3.3333333333333335</v>
      </c>
      <c r="E359" s="6">
        <f t="shared" si="40"/>
        <v>39.571575112303904</v>
      </c>
      <c r="F359" s="4">
        <f t="shared" si="37"/>
        <v>0</v>
      </c>
      <c r="G359" s="21">
        <f t="shared" si="38"/>
        <v>0.31169391355581844</v>
      </c>
      <c r="H359" s="7">
        <f t="shared" si="41"/>
        <v>176.77133348976747</v>
      </c>
    </row>
    <row r="360" spans="2:8" x14ac:dyDescent="0.25">
      <c r="B360" s="4">
        <f t="shared" si="35"/>
        <v>338</v>
      </c>
      <c r="C360" s="24">
        <f t="shared" si="39"/>
        <v>0</v>
      </c>
      <c r="D360" s="5">
        <f t="shared" si="36"/>
        <v>3.3333333333333335</v>
      </c>
      <c r="E360" s="6">
        <f t="shared" si="40"/>
        <v>36.238241778970568</v>
      </c>
      <c r="F360" s="4">
        <f t="shared" si="37"/>
        <v>0</v>
      </c>
      <c r="G360" s="21">
        <f t="shared" si="38"/>
        <v>0.28543820579326135</v>
      </c>
      <c r="H360" s="7">
        <f t="shared" si="41"/>
        <v>177.05677169556074</v>
      </c>
    </row>
    <row r="361" spans="2:8" x14ac:dyDescent="0.25">
      <c r="B361" s="4">
        <f t="shared" si="35"/>
        <v>339</v>
      </c>
      <c r="C361" s="24">
        <f t="shared" si="39"/>
        <v>0</v>
      </c>
      <c r="D361" s="5">
        <f t="shared" si="36"/>
        <v>3.3333333333333335</v>
      </c>
      <c r="E361" s="6">
        <f t="shared" si="40"/>
        <v>32.904908445637233</v>
      </c>
      <c r="F361" s="4">
        <f t="shared" si="37"/>
        <v>0</v>
      </c>
      <c r="G361" s="21">
        <f t="shared" si="38"/>
        <v>0.25918249803070426</v>
      </c>
      <c r="H361" s="7">
        <f t="shared" si="41"/>
        <v>177.31595419359144</v>
      </c>
    </row>
    <row r="362" spans="2:8" x14ac:dyDescent="0.25">
      <c r="B362" s="4">
        <f>+B361+1</f>
        <v>340</v>
      </c>
      <c r="C362" s="24">
        <f t="shared" si="39"/>
        <v>0</v>
      </c>
      <c r="D362" s="5">
        <f t="shared" si="36"/>
        <v>3.3333333333333335</v>
      </c>
      <c r="E362" s="6">
        <f t="shared" si="40"/>
        <v>29.571575112303901</v>
      </c>
      <c r="F362" s="4">
        <f t="shared" si="37"/>
        <v>0</v>
      </c>
      <c r="G362" s="21">
        <f t="shared" si="38"/>
        <v>0.23292679026814719</v>
      </c>
      <c r="H362" s="7">
        <f t="shared" si="41"/>
        <v>177.54888098385959</v>
      </c>
    </row>
    <row r="363" spans="2:8" x14ac:dyDescent="0.25">
      <c r="B363" s="4">
        <f t="shared" ref="B363:B382" si="42">+B362+1</f>
        <v>341</v>
      </c>
      <c r="C363" s="24">
        <f t="shared" si="39"/>
        <v>0</v>
      </c>
      <c r="D363" s="5">
        <f t="shared" si="36"/>
        <v>3.3333333333333335</v>
      </c>
      <c r="E363" s="6">
        <f t="shared" si="40"/>
        <v>26.238241778970568</v>
      </c>
      <c r="F363" s="4">
        <f t="shared" si="37"/>
        <v>0</v>
      </c>
      <c r="G363" s="21">
        <f t="shared" si="38"/>
        <v>0.2066710825055901</v>
      </c>
      <c r="H363" s="7">
        <f t="shared" si="41"/>
        <v>177.75555206636517</v>
      </c>
    </row>
    <row r="364" spans="2:8" x14ac:dyDescent="0.25">
      <c r="B364" s="4">
        <f t="shared" si="42"/>
        <v>342</v>
      </c>
      <c r="C364" s="24">
        <f t="shared" si="39"/>
        <v>0</v>
      </c>
      <c r="D364" s="5">
        <f t="shared" si="36"/>
        <v>3.3333333333333335</v>
      </c>
      <c r="E364" s="6">
        <f t="shared" si="40"/>
        <v>22.904908445637236</v>
      </c>
      <c r="F364" s="4">
        <f t="shared" si="37"/>
        <v>0</v>
      </c>
      <c r="G364" s="21">
        <f t="shared" si="38"/>
        <v>0.18041537474303304</v>
      </c>
      <c r="H364" s="7">
        <f t="shared" si="41"/>
        <v>177.9359674411082</v>
      </c>
    </row>
    <row r="365" spans="2:8" x14ac:dyDescent="0.25">
      <c r="B365" s="4">
        <f t="shared" si="42"/>
        <v>343</v>
      </c>
      <c r="C365" s="24">
        <f t="shared" si="39"/>
        <v>0</v>
      </c>
      <c r="D365" s="5">
        <f t="shared" si="36"/>
        <v>3.3333333333333335</v>
      </c>
      <c r="E365" s="6">
        <f t="shared" si="40"/>
        <v>19.571575112303904</v>
      </c>
      <c r="F365" s="4">
        <f t="shared" si="37"/>
        <v>0</v>
      </c>
      <c r="G365" s="21">
        <f t="shared" si="38"/>
        <v>0.15415966698047598</v>
      </c>
      <c r="H365" s="7">
        <f t="shared" si="41"/>
        <v>178.09012710808867</v>
      </c>
    </row>
    <row r="366" spans="2:8" x14ac:dyDescent="0.25">
      <c r="B366" s="4">
        <f t="shared" si="42"/>
        <v>344</v>
      </c>
      <c r="C366" s="24">
        <f t="shared" si="39"/>
        <v>0</v>
      </c>
      <c r="D366" s="5">
        <f t="shared" si="36"/>
        <v>3.3333333333333335</v>
      </c>
      <c r="E366" s="6">
        <f t="shared" si="40"/>
        <v>16.238241778970572</v>
      </c>
      <c r="F366" s="4">
        <f t="shared" si="37"/>
        <v>0</v>
      </c>
      <c r="G366" s="21">
        <f t="shared" si="38"/>
        <v>0.12790395921791889</v>
      </c>
      <c r="H366" s="7">
        <f t="shared" si="41"/>
        <v>178.21803106730658</v>
      </c>
    </row>
    <row r="367" spans="2:8" x14ac:dyDescent="0.25">
      <c r="B367" s="4">
        <f t="shared" si="42"/>
        <v>345</v>
      </c>
      <c r="C367" s="24">
        <f t="shared" si="39"/>
        <v>0</v>
      </c>
      <c r="D367" s="5">
        <f t="shared" si="36"/>
        <v>3.3333333333333335</v>
      </c>
      <c r="E367" s="6">
        <f t="shared" si="40"/>
        <v>12.904908445637238</v>
      </c>
      <c r="F367" s="4">
        <f t="shared" si="37"/>
        <v>0</v>
      </c>
      <c r="G367" s="21">
        <f t="shared" si="38"/>
        <v>0.10164825145536181</v>
      </c>
      <c r="H367" s="7">
        <f t="shared" si="41"/>
        <v>178.31967931876196</v>
      </c>
    </row>
    <row r="368" spans="2:8" x14ac:dyDescent="0.25">
      <c r="B368" s="4">
        <f t="shared" si="42"/>
        <v>346</v>
      </c>
      <c r="C368" s="24">
        <f t="shared" si="39"/>
        <v>0</v>
      </c>
      <c r="D368" s="5">
        <f t="shared" si="36"/>
        <v>3.3333333333333335</v>
      </c>
      <c r="E368" s="6">
        <f t="shared" si="40"/>
        <v>9.5715751123039041</v>
      </c>
      <c r="F368" s="4">
        <f t="shared" si="37"/>
        <v>0</v>
      </c>
      <c r="G368" s="21">
        <f t="shared" si="38"/>
        <v>7.5392543692804737E-2</v>
      </c>
      <c r="H368" s="7">
        <f t="shared" si="41"/>
        <v>178.39507186245476</v>
      </c>
    </row>
    <row r="369" spans="2:8" x14ac:dyDescent="0.25">
      <c r="B369" s="4">
        <f t="shared" si="42"/>
        <v>347</v>
      </c>
      <c r="C369" s="24">
        <f t="shared" si="39"/>
        <v>0</v>
      </c>
      <c r="D369" s="5">
        <f t="shared" si="36"/>
        <v>3.3333333333333335</v>
      </c>
      <c r="E369" s="6">
        <f t="shared" si="40"/>
        <v>6.2382417789705702</v>
      </c>
      <c r="F369" s="4">
        <f t="shared" si="37"/>
        <v>0</v>
      </c>
      <c r="G369" s="21">
        <f t="shared" si="38"/>
        <v>4.9136835930247647E-2</v>
      </c>
      <c r="H369" s="7">
        <f t="shared" si="41"/>
        <v>178.44420869838501</v>
      </c>
    </row>
    <row r="370" spans="2:8" x14ac:dyDescent="0.25">
      <c r="B370" s="4">
        <f t="shared" si="42"/>
        <v>348</v>
      </c>
      <c r="C370" s="24">
        <f t="shared" si="39"/>
        <v>0</v>
      </c>
      <c r="D370" s="5">
        <f t="shared" si="36"/>
        <v>3.3333333333333335</v>
      </c>
      <c r="E370" s="6">
        <f t="shared" si="40"/>
        <v>2.9049084456372367</v>
      </c>
      <c r="F370" s="4">
        <f t="shared" si="37"/>
        <v>0</v>
      </c>
      <c r="G370" s="21">
        <f t="shared" si="38"/>
        <v>2.2881128167690563E-2</v>
      </c>
      <c r="H370" s="7">
        <f t="shared" si="41"/>
        <v>178.46708982655269</v>
      </c>
    </row>
    <row r="371" spans="2:8" x14ac:dyDescent="0.25">
      <c r="B371" s="4">
        <f t="shared" si="42"/>
        <v>349</v>
      </c>
      <c r="C371" s="24">
        <f t="shared" si="39"/>
        <v>64.605828246979868</v>
      </c>
      <c r="D371" s="5">
        <f t="shared" si="36"/>
        <v>3.3333333333333335</v>
      </c>
      <c r="E371" s="6">
        <f t="shared" si="40"/>
        <v>64.177403359283772</v>
      </c>
      <c r="F371" s="4">
        <f t="shared" si="37"/>
        <v>5</v>
      </c>
      <c r="G371" s="21">
        <f t="shared" si="38"/>
        <v>0.50550694426833109</v>
      </c>
      <c r="H371" s="7">
        <f t="shared" si="41"/>
        <v>183.97259677082101</v>
      </c>
    </row>
    <row r="372" spans="2:8" x14ac:dyDescent="0.25">
      <c r="B372" s="4">
        <f t="shared" si="42"/>
        <v>350</v>
      </c>
      <c r="C372" s="24">
        <f t="shared" si="39"/>
        <v>0</v>
      </c>
      <c r="D372" s="5">
        <f t="shared" si="36"/>
        <v>3.3333333333333335</v>
      </c>
      <c r="E372" s="6">
        <f t="shared" si="40"/>
        <v>60.844070025950437</v>
      </c>
      <c r="F372" s="4">
        <f t="shared" si="37"/>
        <v>0</v>
      </c>
      <c r="G372" s="21">
        <f t="shared" si="38"/>
        <v>0.479251236505774</v>
      </c>
      <c r="H372" s="7">
        <f t="shared" si="41"/>
        <v>184.45184800732679</v>
      </c>
    </row>
    <row r="373" spans="2:8" x14ac:dyDescent="0.25">
      <c r="B373" s="4">
        <f t="shared" si="42"/>
        <v>351</v>
      </c>
      <c r="C373" s="24">
        <f t="shared" si="39"/>
        <v>0</v>
      </c>
      <c r="D373" s="5">
        <f t="shared" si="36"/>
        <v>3.3333333333333335</v>
      </c>
      <c r="E373" s="6">
        <f t="shared" si="40"/>
        <v>57.510736692617101</v>
      </c>
      <c r="F373" s="4">
        <f t="shared" si="37"/>
        <v>0</v>
      </c>
      <c r="G373" s="21">
        <f t="shared" si="38"/>
        <v>0.45299552874321691</v>
      </c>
      <c r="H373" s="7">
        <f t="shared" si="41"/>
        <v>184.90484353607002</v>
      </c>
    </row>
    <row r="374" spans="2:8" x14ac:dyDescent="0.25">
      <c r="B374" s="4">
        <f t="shared" si="42"/>
        <v>352</v>
      </c>
      <c r="C374" s="24">
        <f t="shared" si="39"/>
        <v>0</v>
      </c>
      <c r="D374" s="5">
        <f t="shared" si="36"/>
        <v>3.3333333333333335</v>
      </c>
      <c r="E374" s="6">
        <f t="shared" si="40"/>
        <v>54.177403359283765</v>
      </c>
      <c r="F374" s="4">
        <f t="shared" si="37"/>
        <v>0</v>
      </c>
      <c r="G374" s="21">
        <f t="shared" si="38"/>
        <v>0.42673982098065982</v>
      </c>
      <c r="H374" s="7">
        <f t="shared" si="41"/>
        <v>185.33158335705068</v>
      </c>
    </row>
    <row r="375" spans="2:8" x14ac:dyDescent="0.25">
      <c r="B375" s="4">
        <f t="shared" si="42"/>
        <v>353</v>
      </c>
      <c r="C375" s="24">
        <f t="shared" si="39"/>
        <v>0</v>
      </c>
      <c r="D375" s="5">
        <f t="shared" si="36"/>
        <v>3.3333333333333335</v>
      </c>
      <c r="E375" s="6">
        <f t="shared" si="40"/>
        <v>50.84407002595043</v>
      </c>
      <c r="F375" s="4">
        <f t="shared" si="37"/>
        <v>0</v>
      </c>
      <c r="G375" s="21">
        <f t="shared" si="38"/>
        <v>0.40048411321810273</v>
      </c>
      <c r="H375" s="7">
        <f t="shared" si="41"/>
        <v>185.73206747026879</v>
      </c>
    </row>
    <row r="376" spans="2:8" x14ac:dyDescent="0.25">
      <c r="B376" s="4">
        <f t="shared" si="42"/>
        <v>354</v>
      </c>
      <c r="C376" s="24">
        <f t="shared" si="39"/>
        <v>0</v>
      </c>
      <c r="D376" s="5">
        <f t="shared" si="36"/>
        <v>3.3333333333333335</v>
      </c>
      <c r="E376" s="6">
        <f t="shared" si="40"/>
        <v>47.510736692617094</v>
      </c>
      <c r="F376" s="4">
        <f t="shared" si="37"/>
        <v>0</v>
      </c>
      <c r="G376" s="21">
        <f t="shared" si="38"/>
        <v>0.37422840545554564</v>
      </c>
      <c r="H376" s="7">
        <f t="shared" si="41"/>
        <v>186.10629587572433</v>
      </c>
    </row>
    <row r="377" spans="2:8" x14ac:dyDescent="0.25">
      <c r="B377" s="4">
        <f t="shared" si="42"/>
        <v>355</v>
      </c>
      <c r="C377" s="24">
        <f t="shared" si="39"/>
        <v>0</v>
      </c>
      <c r="D377" s="5">
        <f t="shared" si="36"/>
        <v>3.3333333333333335</v>
      </c>
      <c r="E377" s="6">
        <f t="shared" si="40"/>
        <v>44.177403359283758</v>
      </c>
      <c r="F377" s="4">
        <f t="shared" si="37"/>
        <v>0</v>
      </c>
      <c r="G377" s="21">
        <f t="shared" si="38"/>
        <v>0.34797269769298855</v>
      </c>
      <c r="H377" s="7">
        <f t="shared" si="41"/>
        <v>186.45426857341732</v>
      </c>
    </row>
    <row r="378" spans="2:8" x14ac:dyDescent="0.25">
      <c r="B378" s="4">
        <f t="shared" si="42"/>
        <v>356</v>
      </c>
      <c r="C378" s="24">
        <f t="shared" si="39"/>
        <v>0</v>
      </c>
      <c r="D378" s="5">
        <f t="shared" si="36"/>
        <v>3.3333333333333335</v>
      </c>
      <c r="E378" s="6">
        <f t="shared" si="40"/>
        <v>40.844070025950423</v>
      </c>
      <c r="F378" s="4">
        <f t="shared" si="37"/>
        <v>0</v>
      </c>
      <c r="G378" s="21">
        <f t="shared" si="38"/>
        <v>0.32171698993043146</v>
      </c>
      <c r="H378" s="7">
        <f t="shared" si="41"/>
        <v>186.77598556334775</v>
      </c>
    </row>
    <row r="379" spans="2:8" x14ac:dyDescent="0.25">
      <c r="B379" s="4">
        <f t="shared" si="42"/>
        <v>357</v>
      </c>
      <c r="C379" s="24">
        <f t="shared" si="39"/>
        <v>0</v>
      </c>
      <c r="D379" s="5">
        <f t="shared" si="36"/>
        <v>3.3333333333333335</v>
      </c>
      <c r="E379" s="6">
        <f t="shared" si="40"/>
        <v>37.510736692617087</v>
      </c>
      <c r="F379" s="4">
        <f t="shared" si="37"/>
        <v>0</v>
      </c>
      <c r="G379" s="21">
        <f t="shared" si="38"/>
        <v>0.29546128216787432</v>
      </c>
      <c r="H379" s="7">
        <f t="shared" si="41"/>
        <v>187.07144684551562</v>
      </c>
    </row>
    <row r="380" spans="2:8" x14ac:dyDescent="0.25">
      <c r="B380" s="4">
        <f t="shared" si="42"/>
        <v>358</v>
      </c>
      <c r="C380" s="24">
        <f t="shared" si="39"/>
        <v>0</v>
      </c>
      <c r="D380" s="5">
        <f t="shared" si="36"/>
        <v>3.3333333333333335</v>
      </c>
      <c r="E380" s="6">
        <f t="shared" si="40"/>
        <v>34.177403359283751</v>
      </c>
      <c r="F380" s="4">
        <f t="shared" si="37"/>
        <v>0</v>
      </c>
      <c r="G380" s="21">
        <f t="shared" si="38"/>
        <v>0.26920557440531723</v>
      </c>
      <c r="H380" s="7">
        <f t="shared" si="41"/>
        <v>187.34065241992093</v>
      </c>
    </row>
    <row r="381" spans="2:8" x14ac:dyDescent="0.25">
      <c r="B381" s="4">
        <f t="shared" si="42"/>
        <v>359</v>
      </c>
      <c r="C381" s="24">
        <f t="shared" si="39"/>
        <v>0</v>
      </c>
      <c r="D381" s="5">
        <f t="shared" si="36"/>
        <v>3.3333333333333335</v>
      </c>
      <c r="E381" s="6">
        <f t="shared" si="40"/>
        <v>30.844070025950419</v>
      </c>
      <c r="F381" s="4">
        <f t="shared" si="37"/>
        <v>0</v>
      </c>
      <c r="G381" s="21">
        <f t="shared" si="38"/>
        <v>0.24294986664276016</v>
      </c>
      <c r="H381" s="7">
        <f t="shared" si="41"/>
        <v>187.58360228656369</v>
      </c>
    </row>
    <row r="382" spans="2:8" x14ac:dyDescent="0.25">
      <c r="B382" s="4">
        <f t="shared" si="42"/>
        <v>360</v>
      </c>
      <c r="C382" s="24">
        <f t="shared" si="39"/>
        <v>0</v>
      </c>
      <c r="D382" s="5">
        <f t="shared" si="36"/>
        <v>3.3333333333333335</v>
      </c>
      <c r="E382" s="6">
        <f t="shared" si="40"/>
        <v>27.510736692617087</v>
      </c>
      <c r="F382" s="4">
        <f t="shared" si="37"/>
        <v>0</v>
      </c>
      <c r="G382" s="21">
        <f t="shared" si="38"/>
        <v>0.2166941588802031</v>
      </c>
      <c r="H382" s="7">
        <f t="shared" si="41"/>
        <v>187.80029644544391</v>
      </c>
    </row>
    <row r="383" spans="2:8" x14ac:dyDescent="0.25">
      <c r="B383" s="4"/>
    </row>
    <row r="384" spans="2:8" x14ac:dyDescent="0.25">
      <c r="B384" s="4"/>
    </row>
    <row r="385" spans="2:2" x14ac:dyDescent="0.25">
      <c r="B385" s="4"/>
    </row>
    <row r="386" spans="2:2" x14ac:dyDescent="0.25">
      <c r="B386" s="4"/>
    </row>
    <row r="387" spans="2:2" x14ac:dyDescent="0.25">
      <c r="B387" s="4"/>
    </row>
    <row r="388" spans="2:2" x14ac:dyDescent="0.25">
      <c r="B388" s="4"/>
    </row>
    <row r="389" spans="2:2" x14ac:dyDescent="0.25">
      <c r="B389" s="4"/>
    </row>
    <row r="390" spans="2:2" x14ac:dyDescent="0.25">
      <c r="B390" s="4"/>
    </row>
    <row r="391" spans="2:2" x14ac:dyDescent="0.25">
      <c r="B391" s="4"/>
    </row>
    <row r="392" spans="2:2" x14ac:dyDescent="0.25">
      <c r="B392" s="4"/>
    </row>
    <row r="393" spans="2:2" x14ac:dyDescent="0.25">
      <c r="B393" s="4"/>
    </row>
    <row r="394" spans="2:2" x14ac:dyDescent="0.25">
      <c r="B394" s="4"/>
    </row>
    <row r="395" spans="2:2" x14ac:dyDescent="0.25">
      <c r="B395" s="4"/>
    </row>
    <row r="396" spans="2:2" x14ac:dyDescent="0.25">
      <c r="B396" s="4"/>
    </row>
    <row r="397" spans="2:2" x14ac:dyDescent="0.25">
      <c r="B397" s="4"/>
    </row>
    <row r="398" spans="2:2" x14ac:dyDescent="0.25">
      <c r="B398" s="4"/>
    </row>
    <row r="399" spans="2:2" x14ac:dyDescent="0.25">
      <c r="B399" s="4"/>
    </row>
    <row r="400" spans="2:2" x14ac:dyDescent="0.25">
      <c r="B400" s="4"/>
    </row>
    <row r="401" spans="2:2" x14ac:dyDescent="0.25">
      <c r="B401" s="4"/>
    </row>
    <row r="402" spans="2:2" x14ac:dyDescent="0.25">
      <c r="B402" s="4"/>
    </row>
    <row r="403" spans="2:2" x14ac:dyDescent="0.25">
      <c r="B403" s="4"/>
    </row>
    <row r="404" spans="2:2" x14ac:dyDescent="0.25">
      <c r="B404" s="4"/>
    </row>
    <row r="405" spans="2:2" x14ac:dyDescent="0.25">
      <c r="B405" s="4"/>
    </row>
    <row r="406" spans="2:2" x14ac:dyDescent="0.25">
      <c r="B406" s="4"/>
    </row>
    <row r="407" spans="2:2" x14ac:dyDescent="0.25">
      <c r="B407" s="4"/>
    </row>
    <row r="408" spans="2:2" x14ac:dyDescent="0.25">
      <c r="B408" s="4"/>
    </row>
    <row r="409" spans="2:2" x14ac:dyDescent="0.25">
      <c r="B409" s="4"/>
    </row>
    <row r="410" spans="2:2" x14ac:dyDescent="0.25">
      <c r="B410" s="4"/>
    </row>
    <row r="411" spans="2:2" x14ac:dyDescent="0.25">
      <c r="B411" s="4"/>
    </row>
    <row r="412" spans="2:2" x14ac:dyDescent="0.25">
      <c r="B412" s="4"/>
    </row>
    <row r="413" spans="2:2" x14ac:dyDescent="0.25">
      <c r="B413" s="4"/>
    </row>
    <row r="414" spans="2:2" x14ac:dyDescent="0.25">
      <c r="B414" s="4"/>
    </row>
    <row r="415" spans="2:2" x14ac:dyDescent="0.25">
      <c r="B415" s="4"/>
    </row>
    <row r="416" spans="2:2" x14ac:dyDescent="0.25">
      <c r="B416" s="4"/>
    </row>
    <row r="417" spans="2:2" x14ac:dyDescent="0.25">
      <c r="B417" s="4"/>
    </row>
    <row r="418" spans="2:2" x14ac:dyDescent="0.25">
      <c r="B418" s="4"/>
    </row>
    <row r="419" spans="2:2" x14ac:dyDescent="0.25">
      <c r="B419" s="4"/>
    </row>
    <row r="420" spans="2:2" x14ac:dyDescent="0.25">
      <c r="B420" s="4"/>
    </row>
    <row r="421" spans="2:2" x14ac:dyDescent="0.25">
      <c r="B421" s="4"/>
    </row>
    <row r="422" spans="2:2" x14ac:dyDescent="0.25">
      <c r="B422" s="4"/>
    </row>
    <row r="423" spans="2:2" x14ac:dyDescent="0.25">
      <c r="B423" s="4"/>
    </row>
    <row r="424" spans="2:2" x14ac:dyDescent="0.25">
      <c r="B424" s="4"/>
    </row>
    <row r="425" spans="2:2" x14ac:dyDescent="0.25">
      <c r="B425" s="4"/>
    </row>
    <row r="426" spans="2:2" x14ac:dyDescent="0.25">
      <c r="B426" s="4"/>
    </row>
    <row r="427" spans="2:2" x14ac:dyDescent="0.25">
      <c r="B427" s="4"/>
    </row>
    <row r="428" spans="2:2" x14ac:dyDescent="0.25">
      <c r="B428" s="4"/>
    </row>
    <row r="429" spans="2:2" x14ac:dyDescent="0.25">
      <c r="B429" s="4"/>
    </row>
    <row r="430" spans="2:2" x14ac:dyDescent="0.25">
      <c r="B430" s="4"/>
    </row>
    <row r="431" spans="2:2" x14ac:dyDescent="0.25">
      <c r="B431" s="4"/>
    </row>
    <row r="432" spans="2:2" x14ac:dyDescent="0.25">
      <c r="B432" s="4"/>
    </row>
    <row r="433" spans="2:2" x14ac:dyDescent="0.25">
      <c r="B433" s="4"/>
    </row>
    <row r="434" spans="2:2" x14ac:dyDescent="0.25">
      <c r="B434" s="4"/>
    </row>
    <row r="435" spans="2:2" x14ac:dyDescent="0.25">
      <c r="B435" s="4"/>
    </row>
    <row r="436" spans="2:2" x14ac:dyDescent="0.25">
      <c r="B436" s="4"/>
    </row>
    <row r="437" spans="2:2" x14ac:dyDescent="0.25">
      <c r="B437" s="4"/>
    </row>
    <row r="438" spans="2:2" x14ac:dyDescent="0.25">
      <c r="B438" s="4"/>
    </row>
    <row r="439" spans="2:2" x14ac:dyDescent="0.25">
      <c r="B439" s="4"/>
    </row>
    <row r="440" spans="2:2" x14ac:dyDescent="0.25">
      <c r="B440" s="4"/>
    </row>
    <row r="441" spans="2:2" x14ac:dyDescent="0.25">
      <c r="B441" s="4"/>
    </row>
    <row r="442" spans="2:2" x14ac:dyDescent="0.25">
      <c r="B442" s="4"/>
    </row>
    <row r="443" spans="2:2" x14ac:dyDescent="0.25">
      <c r="B443" s="4"/>
    </row>
    <row r="444" spans="2:2" x14ac:dyDescent="0.25">
      <c r="B444" s="4"/>
    </row>
    <row r="445" spans="2:2" x14ac:dyDescent="0.25">
      <c r="B445" s="4"/>
    </row>
    <row r="446" spans="2:2" x14ac:dyDescent="0.25">
      <c r="B446" s="4"/>
    </row>
    <row r="447" spans="2:2" x14ac:dyDescent="0.25">
      <c r="B447" s="4"/>
    </row>
    <row r="448" spans="2:2" x14ac:dyDescent="0.25">
      <c r="B448" s="4"/>
    </row>
    <row r="449" spans="2:2" x14ac:dyDescent="0.25">
      <c r="B449" s="4"/>
    </row>
    <row r="450" spans="2:2" x14ac:dyDescent="0.25">
      <c r="B450" s="4"/>
    </row>
    <row r="451" spans="2:2" x14ac:dyDescent="0.25">
      <c r="B451" s="4"/>
    </row>
    <row r="452" spans="2:2" x14ac:dyDescent="0.25">
      <c r="B452" s="4"/>
    </row>
    <row r="453" spans="2:2" x14ac:dyDescent="0.25">
      <c r="B453" s="4"/>
    </row>
    <row r="454" spans="2:2" x14ac:dyDescent="0.25">
      <c r="B454" s="4"/>
    </row>
    <row r="455" spans="2:2" x14ac:dyDescent="0.25">
      <c r="B455" s="4"/>
    </row>
    <row r="456" spans="2:2" x14ac:dyDescent="0.25">
      <c r="B456" s="4"/>
    </row>
    <row r="457" spans="2:2" x14ac:dyDescent="0.25">
      <c r="B457" s="4"/>
    </row>
    <row r="458" spans="2:2" x14ac:dyDescent="0.25">
      <c r="B458" s="4"/>
    </row>
    <row r="459" spans="2:2" x14ac:dyDescent="0.25">
      <c r="B459" s="4"/>
    </row>
    <row r="460" spans="2:2" x14ac:dyDescent="0.25">
      <c r="B460" s="4"/>
    </row>
    <row r="461" spans="2:2" x14ac:dyDescent="0.25">
      <c r="B461" s="4"/>
    </row>
    <row r="462" spans="2:2" x14ac:dyDescent="0.25">
      <c r="B462" s="4"/>
    </row>
    <row r="463" spans="2:2" x14ac:dyDescent="0.25">
      <c r="B463" s="4"/>
    </row>
    <row r="464" spans="2:2" x14ac:dyDescent="0.25">
      <c r="B464" s="4"/>
    </row>
    <row r="465" spans="2:2" x14ac:dyDescent="0.25">
      <c r="B465" s="4"/>
    </row>
    <row r="466" spans="2:2" x14ac:dyDescent="0.25">
      <c r="B466" s="4"/>
    </row>
    <row r="467" spans="2:2" x14ac:dyDescent="0.25">
      <c r="B467" s="4"/>
    </row>
    <row r="468" spans="2:2" x14ac:dyDescent="0.25">
      <c r="B468" s="4"/>
    </row>
    <row r="469" spans="2:2" x14ac:dyDescent="0.25">
      <c r="B469" s="4"/>
    </row>
    <row r="470" spans="2:2" x14ac:dyDescent="0.25">
      <c r="B470" s="4"/>
    </row>
    <row r="471" spans="2:2" x14ac:dyDescent="0.25">
      <c r="B471" s="4"/>
    </row>
    <row r="472" spans="2:2" x14ac:dyDescent="0.25">
      <c r="B472" s="4"/>
    </row>
    <row r="473" spans="2:2" x14ac:dyDescent="0.25">
      <c r="B473" s="4"/>
    </row>
    <row r="474" spans="2:2" x14ac:dyDescent="0.25">
      <c r="B474" s="4"/>
    </row>
    <row r="475" spans="2:2" x14ac:dyDescent="0.25">
      <c r="B475" s="4"/>
    </row>
    <row r="476" spans="2:2" x14ac:dyDescent="0.25">
      <c r="B476" s="4"/>
    </row>
    <row r="477" spans="2:2" x14ac:dyDescent="0.25">
      <c r="B477" s="4"/>
    </row>
    <row r="478" spans="2:2" x14ac:dyDescent="0.25">
      <c r="B478" s="4"/>
    </row>
    <row r="479" spans="2:2" x14ac:dyDescent="0.25">
      <c r="B479" s="4"/>
    </row>
    <row r="480" spans="2:2" x14ac:dyDescent="0.25">
      <c r="B480" s="4"/>
    </row>
    <row r="481" spans="2:2" x14ac:dyDescent="0.25">
      <c r="B481" s="4"/>
    </row>
    <row r="482" spans="2:2" x14ac:dyDescent="0.25">
      <c r="B482" s="4"/>
    </row>
    <row r="483" spans="2:2" x14ac:dyDescent="0.25">
      <c r="B483" s="4"/>
    </row>
    <row r="484" spans="2:2" x14ac:dyDescent="0.25">
      <c r="B484" s="4"/>
    </row>
    <row r="485" spans="2:2" x14ac:dyDescent="0.25">
      <c r="B485" s="4"/>
    </row>
    <row r="486" spans="2:2" x14ac:dyDescent="0.25">
      <c r="B486" s="4"/>
    </row>
    <row r="487" spans="2:2" x14ac:dyDescent="0.25">
      <c r="B487" s="4"/>
    </row>
    <row r="488" spans="2:2" x14ac:dyDescent="0.25">
      <c r="B488" s="4"/>
    </row>
    <row r="489" spans="2:2" x14ac:dyDescent="0.25">
      <c r="B489" s="4"/>
    </row>
    <row r="490" spans="2:2" x14ac:dyDescent="0.25">
      <c r="B490" s="4"/>
    </row>
    <row r="491" spans="2:2" x14ac:dyDescent="0.25">
      <c r="B491" s="4"/>
    </row>
    <row r="492" spans="2:2" x14ac:dyDescent="0.25">
      <c r="B492" s="4"/>
    </row>
    <row r="493" spans="2:2" x14ac:dyDescent="0.25">
      <c r="B493" s="4"/>
    </row>
    <row r="494" spans="2:2" x14ac:dyDescent="0.25">
      <c r="B494" s="4"/>
    </row>
    <row r="495" spans="2:2" x14ac:dyDescent="0.25">
      <c r="B495" s="4"/>
    </row>
    <row r="496" spans="2:2" x14ac:dyDescent="0.25">
      <c r="B496" s="4"/>
    </row>
    <row r="497" spans="2:2" x14ac:dyDescent="0.25">
      <c r="B497" s="4"/>
    </row>
    <row r="498" spans="2:2" x14ac:dyDescent="0.25">
      <c r="B498" s="4"/>
    </row>
    <row r="499" spans="2:2" x14ac:dyDescent="0.25">
      <c r="B499" s="4"/>
    </row>
    <row r="500" spans="2:2" x14ac:dyDescent="0.25">
      <c r="B500" s="4"/>
    </row>
    <row r="501" spans="2:2" x14ac:dyDescent="0.25">
      <c r="B501" s="4"/>
    </row>
    <row r="502" spans="2:2" x14ac:dyDescent="0.25">
      <c r="B502" s="4"/>
    </row>
    <row r="503" spans="2:2" x14ac:dyDescent="0.25">
      <c r="B503" s="4"/>
    </row>
    <row r="504" spans="2:2" x14ac:dyDescent="0.25">
      <c r="B504" s="4"/>
    </row>
    <row r="505" spans="2:2" x14ac:dyDescent="0.25">
      <c r="B505" s="4"/>
    </row>
    <row r="506" spans="2:2" x14ac:dyDescent="0.25">
      <c r="B506" s="4"/>
    </row>
    <row r="507" spans="2:2" x14ac:dyDescent="0.25">
      <c r="B507" s="4"/>
    </row>
    <row r="508" spans="2:2" x14ac:dyDescent="0.25">
      <c r="B508" s="4"/>
    </row>
    <row r="509" spans="2:2" x14ac:dyDescent="0.25">
      <c r="B509" s="4"/>
    </row>
    <row r="510" spans="2:2" x14ac:dyDescent="0.25">
      <c r="B510" s="4"/>
    </row>
    <row r="511" spans="2:2" x14ac:dyDescent="0.25">
      <c r="B511" s="4"/>
    </row>
    <row r="512" spans="2:2" x14ac:dyDescent="0.25">
      <c r="B512" s="4"/>
    </row>
    <row r="513" spans="2:2" x14ac:dyDescent="0.25">
      <c r="B513" s="4"/>
    </row>
    <row r="514" spans="2:2" x14ac:dyDescent="0.25">
      <c r="B514" s="4"/>
    </row>
    <row r="515" spans="2:2" x14ac:dyDescent="0.25">
      <c r="B515" s="4"/>
    </row>
    <row r="516" spans="2:2" x14ac:dyDescent="0.25">
      <c r="B516" s="4"/>
    </row>
  </sheetData>
  <mergeCells count="1">
    <mergeCell ref="A1:I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topLeftCell="A2" workbookViewId="0">
      <selection activeCell="H14" sqref="H14"/>
    </sheetView>
  </sheetViews>
  <sheetFormatPr baseColWidth="10" defaultRowHeight="15" x14ac:dyDescent="0.25"/>
  <cols>
    <col min="1" max="1" width="28" bestFit="1" customWidth="1"/>
    <col min="4" max="4" width="17.5703125" bestFit="1" customWidth="1"/>
    <col min="5" max="5" width="17" bestFit="1" customWidth="1"/>
    <col min="6" max="6" width="14.28515625" customWidth="1"/>
    <col min="7" max="7" width="11.5703125" bestFit="1" customWidth="1"/>
    <col min="8" max="9" width="16" bestFit="1" customWidth="1"/>
    <col min="11" max="11" width="18.42578125" bestFit="1" customWidth="1"/>
    <col min="12" max="12" width="16" bestFit="1" customWidth="1"/>
  </cols>
  <sheetData>
    <row r="1" spans="1:15" x14ac:dyDescent="0.25">
      <c r="A1" s="106" t="s">
        <v>13</v>
      </c>
      <c r="B1" s="106"/>
    </row>
    <row r="2" spans="1:15" x14ac:dyDescent="0.25">
      <c r="A2" s="106"/>
      <c r="B2" s="106"/>
    </row>
    <row r="3" spans="1:15" x14ac:dyDescent="0.25">
      <c r="A3" s="106" t="s">
        <v>14</v>
      </c>
      <c r="B3" s="106"/>
    </row>
    <row r="4" spans="1:15" x14ac:dyDescent="0.25">
      <c r="A4" s="106"/>
      <c r="B4" s="106"/>
    </row>
    <row r="5" spans="1:15" ht="21" x14ac:dyDescent="0.35">
      <c r="A5" s="106" t="s">
        <v>15</v>
      </c>
      <c r="B5" s="106"/>
      <c r="L5" s="12"/>
      <c r="M5" s="12"/>
    </row>
    <row r="6" spans="1:15" ht="21" x14ac:dyDescent="0.35">
      <c r="A6" s="106"/>
      <c r="B6" s="106"/>
      <c r="G6" s="49" t="s">
        <v>6</v>
      </c>
      <c r="H6" s="54">
        <f>+SQRT((2*D11*D12)/(D13*D14))</f>
        <v>693.8886664887109</v>
      </c>
      <c r="I6" s="29"/>
      <c r="J6" s="12"/>
      <c r="K6" s="12"/>
      <c r="L6" s="12"/>
      <c r="M6" s="12"/>
    </row>
    <row r="7" spans="1:15" ht="21" x14ac:dyDescent="0.35">
      <c r="A7" s="106" t="s">
        <v>16</v>
      </c>
      <c r="B7" s="106"/>
      <c r="G7" s="48"/>
      <c r="H7" s="48" t="s">
        <v>10</v>
      </c>
      <c r="I7" s="48" t="s">
        <v>53</v>
      </c>
      <c r="J7" s="12"/>
      <c r="K7" s="12"/>
      <c r="L7" s="12"/>
      <c r="M7" s="12"/>
    </row>
    <row r="8" spans="1:15" ht="21" x14ac:dyDescent="0.35">
      <c r="A8" s="106"/>
      <c r="B8" s="106"/>
      <c r="G8" s="49" t="s">
        <v>17</v>
      </c>
      <c r="H8" s="50">
        <f>+(H6*D13*D14)/2</f>
        <v>374699.87990390387</v>
      </c>
      <c r="I8" s="50">
        <f>+(D11*D12)/H6</f>
        <v>374699.87990390393</v>
      </c>
      <c r="M8" s="14"/>
      <c r="N8" s="13"/>
      <c r="O8" s="13"/>
    </row>
    <row r="9" spans="1:15" ht="21" x14ac:dyDescent="0.35">
      <c r="A9" s="53"/>
      <c r="B9" s="53"/>
      <c r="C9" s="53"/>
      <c r="D9" s="53"/>
      <c r="E9" s="53"/>
      <c r="G9" s="29"/>
      <c r="H9" s="29"/>
      <c r="I9" s="29"/>
      <c r="J9" s="12"/>
      <c r="K9" s="14"/>
      <c r="L9" s="14"/>
      <c r="M9" s="14"/>
      <c r="N9" s="13"/>
      <c r="O9" s="13"/>
    </row>
    <row r="10" spans="1:15" ht="21" x14ac:dyDescent="0.35">
      <c r="A10" s="53" t="s">
        <v>18</v>
      </c>
      <c r="B10" s="53"/>
      <c r="C10" s="53"/>
      <c r="D10" s="57">
        <v>52</v>
      </c>
      <c r="E10" s="57"/>
      <c r="G10" s="55" t="s">
        <v>17</v>
      </c>
      <c r="H10" s="56">
        <f>+H8+I8</f>
        <v>749399.75980780786</v>
      </c>
      <c r="I10" s="29"/>
      <c r="L10" s="14"/>
      <c r="M10" s="14"/>
      <c r="N10" s="13"/>
      <c r="O10" s="13"/>
    </row>
    <row r="11" spans="1:15" ht="21" x14ac:dyDescent="0.35">
      <c r="A11" s="53" t="s">
        <v>3</v>
      </c>
      <c r="B11" s="53"/>
      <c r="C11" s="53"/>
      <c r="D11" s="57">
        <f>500*52</f>
        <v>26000</v>
      </c>
      <c r="E11" s="57" t="s">
        <v>7</v>
      </c>
      <c r="J11" s="12"/>
      <c r="K11" s="12"/>
      <c r="L11" s="12"/>
      <c r="M11" s="12"/>
    </row>
    <row r="12" spans="1:15" ht="21" x14ac:dyDescent="0.35">
      <c r="A12" s="53" t="s">
        <v>50</v>
      </c>
      <c r="B12" s="53"/>
      <c r="C12" s="53"/>
      <c r="D12" s="65">
        <v>10000</v>
      </c>
      <c r="E12" s="57" t="s">
        <v>19</v>
      </c>
      <c r="J12" s="12"/>
      <c r="K12" s="12"/>
      <c r="L12" s="12"/>
      <c r="M12" s="12"/>
    </row>
    <row r="13" spans="1:15" ht="21" x14ac:dyDescent="0.35">
      <c r="A13" s="53" t="s">
        <v>51</v>
      </c>
      <c r="B13" s="53"/>
      <c r="C13" s="53"/>
      <c r="D13" s="57">
        <v>4500</v>
      </c>
      <c r="E13" s="57" t="s">
        <v>19</v>
      </c>
      <c r="G13" s="51" t="s">
        <v>20</v>
      </c>
      <c r="H13" s="52">
        <f>+G74</f>
        <v>939999.99999999953</v>
      </c>
      <c r="L13" s="12"/>
      <c r="M13" s="12"/>
    </row>
    <row r="14" spans="1:15" ht="15.75" x14ac:dyDescent="0.25">
      <c r="A14" s="53" t="s">
        <v>52</v>
      </c>
      <c r="B14" s="53"/>
      <c r="C14" s="53"/>
      <c r="D14" s="58">
        <v>0.24</v>
      </c>
      <c r="E14" s="57"/>
    </row>
    <row r="15" spans="1:15" ht="15.75" x14ac:dyDescent="0.25">
      <c r="A15" s="53" t="s">
        <v>55</v>
      </c>
      <c r="B15" s="53"/>
      <c r="C15" s="53"/>
      <c r="D15" s="59">
        <f>+D14*D13</f>
        <v>1080</v>
      </c>
      <c r="E15" s="57"/>
      <c r="G15" s="67" t="s">
        <v>57</v>
      </c>
      <c r="H15" s="67" t="s">
        <v>58</v>
      </c>
      <c r="I15" s="67"/>
      <c r="J15" s="67"/>
    </row>
    <row r="16" spans="1:15" x14ac:dyDescent="0.25">
      <c r="A16" s="53" t="s">
        <v>54</v>
      </c>
      <c r="B16" s="53"/>
      <c r="C16" s="53"/>
      <c r="D16" s="60">
        <f>+D15/52</f>
        <v>20.76923076923077</v>
      </c>
      <c r="E16" s="53"/>
    </row>
    <row r="17" spans="1:7" x14ac:dyDescent="0.25">
      <c r="A17" s="62"/>
      <c r="B17" s="62"/>
      <c r="C17" s="62"/>
      <c r="D17" s="63"/>
      <c r="E17" s="62"/>
      <c r="F17" s="64"/>
    </row>
    <row r="18" spans="1:7" x14ac:dyDescent="0.25">
      <c r="A18" s="62"/>
      <c r="B18" s="62"/>
      <c r="C18" s="62"/>
      <c r="D18" s="63"/>
      <c r="E18" s="62"/>
      <c r="F18" s="64"/>
    </row>
    <row r="19" spans="1:7" x14ac:dyDescent="0.25">
      <c r="A19" s="62" t="s">
        <v>56</v>
      </c>
      <c r="B19" s="62">
        <v>2000</v>
      </c>
      <c r="C19" s="62"/>
      <c r="D19" s="63"/>
      <c r="E19" s="62"/>
      <c r="F19" s="64"/>
    </row>
    <row r="20" spans="1:7" x14ac:dyDescent="0.25">
      <c r="D20" s="8"/>
    </row>
    <row r="21" spans="1:7" x14ac:dyDescent="0.25">
      <c r="A21" s="107" t="s">
        <v>36</v>
      </c>
      <c r="B21" s="107" t="s">
        <v>37</v>
      </c>
      <c r="C21" s="107" t="s">
        <v>38</v>
      </c>
      <c r="D21" s="107" t="s">
        <v>28</v>
      </c>
      <c r="E21" s="107" t="s">
        <v>39</v>
      </c>
      <c r="F21" s="107" t="s">
        <v>40</v>
      </c>
      <c r="G21" s="107" t="s">
        <v>41</v>
      </c>
    </row>
    <row r="22" spans="1:7" x14ac:dyDescent="0.25">
      <c r="A22" s="107"/>
      <c r="B22" s="107"/>
      <c r="C22" s="107"/>
      <c r="D22" s="107"/>
      <c r="E22" s="107"/>
      <c r="F22" s="107"/>
      <c r="G22" s="107"/>
    </row>
    <row r="23" spans="1:7" x14ac:dyDescent="0.25">
      <c r="A23" s="87">
        <v>1</v>
      </c>
      <c r="B23" s="87">
        <f>+B19</f>
        <v>2000</v>
      </c>
      <c r="C23" s="88">
        <v>500</v>
      </c>
      <c r="D23" s="87">
        <f>+B23-C23</f>
        <v>1500</v>
      </c>
      <c r="E23" s="30">
        <f>+IF(B23=2000,$D$12,0)</f>
        <v>10000</v>
      </c>
      <c r="F23" s="61">
        <f>+D23*$D$16</f>
        <v>31153.846153846156</v>
      </c>
      <c r="G23" s="30">
        <f>+F23+E23</f>
        <v>41153.846153846156</v>
      </c>
    </row>
    <row r="24" spans="1:7" x14ac:dyDescent="0.25">
      <c r="A24" s="87">
        <f>+A23+1</f>
        <v>2</v>
      </c>
      <c r="B24" s="87">
        <f>+IF(D23&gt;=500,0,$B$19)</f>
        <v>0</v>
      </c>
      <c r="C24" s="88">
        <v>500</v>
      </c>
      <c r="D24" s="87">
        <f>+B24+D23-C24</f>
        <v>1000</v>
      </c>
      <c r="E24" s="30">
        <f t="shared" ref="E24:E74" si="0">+IF(B24=2000,$D$12,0)</f>
        <v>0</v>
      </c>
      <c r="F24" s="61">
        <f t="shared" ref="F24:F74" si="1">+D24*$D$16</f>
        <v>20769.23076923077</v>
      </c>
      <c r="G24" s="30">
        <f>+G23+F24+E24</f>
        <v>61923.076923076922</v>
      </c>
    </row>
    <row r="25" spans="1:7" x14ac:dyDescent="0.25">
      <c r="A25" s="87">
        <f t="shared" ref="A25:A72" si="2">+A24+1</f>
        <v>3</v>
      </c>
      <c r="B25" s="87">
        <f t="shared" ref="B25:B74" si="3">+IF(D24&gt;=500,0,$B$19)</f>
        <v>0</v>
      </c>
      <c r="C25" s="88">
        <v>500</v>
      </c>
      <c r="D25" s="87">
        <f t="shared" ref="D25:D74" si="4">+B25+D24-C25</f>
        <v>500</v>
      </c>
      <c r="E25" s="30">
        <f t="shared" si="0"/>
        <v>0</v>
      </c>
      <c r="F25" s="61">
        <f t="shared" si="1"/>
        <v>10384.615384615385</v>
      </c>
      <c r="G25" s="30">
        <f t="shared" ref="G25:G74" si="5">+G24+F25+E25</f>
        <v>72307.692307692312</v>
      </c>
    </row>
    <row r="26" spans="1:7" x14ac:dyDescent="0.25">
      <c r="A26" s="87">
        <f t="shared" si="2"/>
        <v>4</v>
      </c>
      <c r="B26" s="87">
        <f t="shared" si="3"/>
        <v>0</v>
      </c>
      <c r="C26" s="88">
        <v>500</v>
      </c>
      <c r="D26" s="87">
        <f t="shared" si="4"/>
        <v>0</v>
      </c>
      <c r="E26" s="30">
        <f t="shared" si="0"/>
        <v>0</v>
      </c>
      <c r="F26" s="61">
        <f t="shared" si="1"/>
        <v>0</v>
      </c>
      <c r="G26" s="30">
        <f t="shared" si="5"/>
        <v>72307.692307692312</v>
      </c>
    </row>
    <row r="27" spans="1:7" x14ac:dyDescent="0.25">
      <c r="A27" s="29">
        <f t="shared" si="2"/>
        <v>5</v>
      </c>
      <c r="B27" s="29">
        <f t="shared" si="3"/>
        <v>2000</v>
      </c>
      <c r="C27" s="88">
        <v>500</v>
      </c>
      <c r="D27" s="29">
        <f t="shared" si="4"/>
        <v>1500</v>
      </c>
      <c r="E27" s="30">
        <f t="shared" si="0"/>
        <v>10000</v>
      </c>
      <c r="F27" s="61">
        <f t="shared" si="1"/>
        <v>31153.846153846156</v>
      </c>
      <c r="G27" s="30">
        <f t="shared" si="5"/>
        <v>113461.53846153847</v>
      </c>
    </row>
    <row r="28" spans="1:7" x14ac:dyDescent="0.25">
      <c r="A28" s="29">
        <f t="shared" si="2"/>
        <v>6</v>
      </c>
      <c r="B28" s="29">
        <f t="shared" si="3"/>
        <v>0</v>
      </c>
      <c r="C28" s="88">
        <v>500</v>
      </c>
      <c r="D28" s="29">
        <f t="shared" si="4"/>
        <v>1000</v>
      </c>
      <c r="E28" s="30">
        <f t="shared" si="0"/>
        <v>0</v>
      </c>
      <c r="F28" s="61">
        <f t="shared" si="1"/>
        <v>20769.23076923077</v>
      </c>
      <c r="G28" s="30">
        <f t="shared" si="5"/>
        <v>134230.76923076925</v>
      </c>
    </row>
    <row r="29" spans="1:7" x14ac:dyDescent="0.25">
      <c r="A29" s="29">
        <f t="shared" si="2"/>
        <v>7</v>
      </c>
      <c r="B29" s="29">
        <f t="shared" si="3"/>
        <v>0</v>
      </c>
      <c r="C29" s="88">
        <v>500</v>
      </c>
      <c r="D29" s="29">
        <f t="shared" si="4"/>
        <v>500</v>
      </c>
      <c r="E29" s="30">
        <f t="shared" si="0"/>
        <v>0</v>
      </c>
      <c r="F29" s="61">
        <f t="shared" si="1"/>
        <v>10384.615384615385</v>
      </c>
      <c r="G29" s="30">
        <f t="shared" si="5"/>
        <v>144615.38461538462</v>
      </c>
    </row>
    <row r="30" spans="1:7" x14ac:dyDescent="0.25">
      <c r="A30" s="29">
        <f t="shared" si="2"/>
        <v>8</v>
      </c>
      <c r="B30" s="29">
        <f t="shared" si="3"/>
        <v>0</v>
      </c>
      <c r="C30" s="88">
        <v>500</v>
      </c>
      <c r="D30" s="29">
        <f t="shared" si="4"/>
        <v>0</v>
      </c>
      <c r="E30" s="30">
        <f t="shared" si="0"/>
        <v>0</v>
      </c>
      <c r="F30" s="61">
        <f t="shared" si="1"/>
        <v>0</v>
      </c>
      <c r="G30" s="30">
        <f t="shared" si="5"/>
        <v>144615.38461538462</v>
      </c>
    </row>
    <row r="31" spans="1:7" x14ac:dyDescent="0.25">
      <c r="A31" s="29">
        <f t="shared" si="2"/>
        <v>9</v>
      </c>
      <c r="B31" s="29">
        <f t="shared" si="3"/>
        <v>2000</v>
      </c>
      <c r="C31" s="88">
        <v>500</v>
      </c>
      <c r="D31" s="29">
        <f t="shared" si="4"/>
        <v>1500</v>
      </c>
      <c r="E31" s="30">
        <f t="shared" si="0"/>
        <v>10000</v>
      </c>
      <c r="F31" s="61">
        <f t="shared" si="1"/>
        <v>31153.846153846156</v>
      </c>
      <c r="G31" s="30">
        <f t="shared" si="5"/>
        <v>185769.23076923078</v>
      </c>
    </row>
    <row r="32" spans="1:7" x14ac:dyDescent="0.25">
      <c r="A32" s="29">
        <f t="shared" si="2"/>
        <v>10</v>
      </c>
      <c r="B32" s="29">
        <f t="shared" si="3"/>
        <v>0</v>
      </c>
      <c r="C32" s="88">
        <v>500</v>
      </c>
      <c r="D32" s="29">
        <f t="shared" si="4"/>
        <v>1000</v>
      </c>
      <c r="E32" s="30">
        <f t="shared" si="0"/>
        <v>0</v>
      </c>
      <c r="F32" s="61">
        <f t="shared" si="1"/>
        <v>20769.23076923077</v>
      </c>
      <c r="G32" s="30">
        <f t="shared" si="5"/>
        <v>206538.46153846156</v>
      </c>
    </row>
    <row r="33" spans="1:7" x14ac:dyDescent="0.25">
      <c r="A33" s="29">
        <f t="shared" si="2"/>
        <v>11</v>
      </c>
      <c r="B33" s="29">
        <f t="shared" si="3"/>
        <v>0</v>
      </c>
      <c r="C33" s="88">
        <v>500</v>
      </c>
      <c r="D33" s="29">
        <f t="shared" si="4"/>
        <v>500</v>
      </c>
      <c r="E33" s="30">
        <f t="shared" si="0"/>
        <v>0</v>
      </c>
      <c r="F33" s="61">
        <f t="shared" si="1"/>
        <v>10384.615384615385</v>
      </c>
      <c r="G33" s="30">
        <f t="shared" si="5"/>
        <v>216923.07692307694</v>
      </c>
    </row>
    <row r="34" spans="1:7" x14ac:dyDescent="0.25">
      <c r="A34" s="29">
        <f t="shared" si="2"/>
        <v>12</v>
      </c>
      <c r="B34" s="29">
        <f t="shared" si="3"/>
        <v>0</v>
      </c>
      <c r="C34" s="88">
        <v>500</v>
      </c>
      <c r="D34" s="29">
        <f t="shared" si="4"/>
        <v>0</v>
      </c>
      <c r="E34" s="30">
        <f t="shared" si="0"/>
        <v>0</v>
      </c>
      <c r="F34" s="61">
        <f t="shared" si="1"/>
        <v>0</v>
      </c>
      <c r="G34" s="30">
        <f t="shared" si="5"/>
        <v>216923.07692307694</v>
      </c>
    </row>
    <row r="35" spans="1:7" x14ac:dyDescent="0.25">
      <c r="A35" s="29">
        <f t="shared" si="2"/>
        <v>13</v>
      </c>
      <c r="B35" s="29">
        <f t="shared" si="3"/>
        <v>2000</v>
      </c>
      <c r="C35" s="88">
        <v>500</v>
      </c>
      <c r="D35" s="29">
        <f t="shared" si="4"/>
        <v>1500</v>
      </c>
      <c r="E35" s="30">
        <f t="shared" si="0"/>
        <v>10000</v>
      </c>
      <c r="F35" s="61">
        <f t="shared" si="1"/>
        <v>31153.846153846156</v>
      </c>
      <c r="G35" s="30">
        <f t="shared" si="5"/>
        <v>258076.92307692309</v>
      </c>
    </row>
    <row r="36" spans="1:7" x14ac:dyDescent="0.25">
      <c r="A36" s="29">
        <f t="shared" si="2"/>
        <v>14</v>
      </c>
      <c r="B36" s="29">
        <f t="shared" si="3"/>
        <v>0</v>
      </c>
      <c r="C36" s="88">
        <v>500</v>
      </c>
      <c r="D36" s="29">
        <f t="shared" si="4"/>
        <v>1000</v>
      </c>
      <c r="E36" s="30">
        <f t="shared" si="0"/>
        <v>0</v>
      </c>
      <c r="F36" s="61">
        <f t="shared" si="1"/>
        <v>20769.23076923077</v>
      </c>
      <c r="G36" s="30">
        <f t="shared" si="5"/>
        <v>278846.15384615387</v>
      </c>
    </row>
    <row r="37" spans="1:7" x14ac:dyDescent="0.25">
      <c r="A37" s="29">
        <f t="shared" si="2"/>
        <v>15</v>
      </c>
      <c r="B37" s="29">
        <f t="shared" si="3"/>
        <v>0</v>
      </c>
      <c r="C37" s="88">
        <v>500</v>
      </c>
      <c r="D37" s="29">
        <f t="shared" si="4"/>
        <v>500</v>
      </c>
      <c r="E37" s="30">
        <f t="shared" si="0"/>
        <v>0</v>
      </c>
      <c r="F37" s="61">
        <f t="shared" si="1"/>
        <v>10384.615384615385</v>
      </c>
      <c r="G37" s="30">
        <f t="shared" si="5"/>
        <v>289230.76923076925</v>
      </c>
    </row>
    <row r="38" spans="1:7" x14ac:dyDescent="0.25">
      <c r="A38" s="29">
        <f t="shared" si="2"/>
        <v>16</v>
      </c>
      <c r="B38" s="29">
        <f t="shared" si="3"/>
        <v>0</v>
      </c>
      <c r="C38" s="88">
        <v>500</v>
      </c>
      <c r="D38" s="29">
        <f t="shared" si="4"/>
        <v>0</v>
      </c>
      <c r="E38" s="30">
        <f t="shared" si="0"/>
        <v>0</v>
      </c>
      <c r="F38" s="61">
        <f t="shared" si="1"/>
        <v>0</v>
      </c>
      <c r="G38" s="30">
        <f t="shared" si="5"/>
        <v>289230.76923076925</v>
      </c>
    </row>
    <row r="39" spans="1:7" x14ac:dyDescent="0.25">
      <c r="A39" s="29">
        <f t="shared" si="2"/>
        <v>17</v>
      </c>
      <c r="B39" s="29">
        <f t="shared" si="3"/>
        <v>2000</v>
      </c>
      <c r="C39" s="88">
        <v>500</v>
      </c>
      <c r="D39" s="29">
        <f t="shared" si="4"/>
        <v>1500</v>
      </c>
      <c r="E39" s="30">
        <f t="shared" si="0"/>
        <v>10000</v>
      </c>
      <c r="F39" s="61">
        <f t="shared" si="1"/>
        <v>31153.846153846156</v>
      </c>
      <c r="G39" s="30">
        <f t="shared" si="5"/>
        <v>330384.61538461538</v>
      </c>
    </row>
    <row r="40" spans="1:7" x14ac:dyDescent="0.25">
      <c r="A40" s="29">
        <f t="shared" si="2"/>
        <v>18</v>
      </c>
      <c r="B40" s="29">
        <f t="shared" si="3"/>
        <v>0</v>
      </c>
      <c r="C40" s="88">
        <v>500</v>
      </c>
      <c r="D40" s="29">
        <f t="shared" si="4"/>
        <v>1000</v>
      </c>
      <c r="E40" s="30">
        <f t="shared" si="0"/>
        <v>0</v>
      </c>
      <c r="F40" s="61">
        <f t="shared" si="1"/>
        <v>20769.23076923077</v>
      </c>
      <c r="G40" s="30">
        <f t="shared" si="5"/>
        <v>351153.84615384613</v>
      </c>
    </row>
    <row r="41" spans="1:7" x14ac:dyDescent="0.25">
      <c r="A41" s="29">
        <f t="shared" si="2"/>
        <v>19</v>
      </c>
      <c r="B41" s="29">
        <f t="shared" si="3"/>
        <v>0</v>
      </c>
      <c r="C41" s="88">
        <v>500</v>
      </c>
      <c r="D41" s="29">
        <f t="shared" si="4"/>
        <v>500</v>
      </c>
      <c r="E41" s="30">
        <f t="shared" si="0"/>
        <v>0</v>
      </c>
      <c r="F41" s="61">
        <f t="shared" si="1"/>
        <v>10384.615384615385</v>
      </c>
      <c r="G41" s="30">
        <f t="shared" si="5"/>
        <v>361538.4615384615</v>
      </c>
    </row>
    <row r="42" spans="1:7" x14ac:dyDescent="0.25">
      <c r="A42" s="29">
        <f t="shared" si="2"/>
        <v>20</v>
      </c>
      <c r="B42" s="29">
        <f t="shared" si="3"/>
        <v>0</v>
      </c>
      <c r="C42" s="88">
        <v>500</v>
      </c>
      <c r="D42" s="29">
        <f t="shared" si="4"/>
        <v>0</v>
      </c>
      <c r="E42" s="30">
        <f t="shared" si="0"/>
        <v>0</v>
      </c>
      <c r="F42" s="61">
        <f t="shared" si="1"/>
        <v>0</v>
      </c>
      <c r="G42" s="30">
        <f t="shared" si="5"/>
        <v>361538.4615384615</v>
      </c>
    </row>
    <row r="43" spans="1:7" x14ac:dyDescent="0.25">
      <c r="A43" s="29">
        <f t="shared" si="2"/>
        <v>21</v>
      </c>
      <c r="B43" s="29">
        <f t="shared" si="3"/>
        <v>2000</v>
      </c>
      <c r="C43" s="88">
        <v>500</v>
      </c>
      <c r="D43" s="29">
        <f t="shared" si="4"/>
        <v>1500</v>
      </c>
      <c r="E43" s="30">
        <f t="shared" si="0"/>
        <v>10000</v>
      </c>
      <c r="F43" s="61">
        <f t="shared" si="1"/>
        <v>31153.846153846156</v>
      </c>
      <c r="G43" s="30">
        <f t="shared" si="5"/>
        <v>402692.30769230763</v>
      </c>
    </row>
    <row r="44" spans="1:7" x14ac:dyDescent="0.25">
      <c r="A44" s="29">
        <f>+A43+1</f>
        <v>22</v>
      </c>
      <c r="B44" s="29">
        <f t="shared" si="3"/>
        <v>0</v>
      </c>
      <c r="C44" s="88">
        <v>500</v>
      </c>
      <c r="D44" s="29">
        <f t="shared" si="4"/>
        <v>1000</v>
      </c>
      <c r="E44" s="30">
        <f t="shared" si="0"/>
        <v>0</v>
      </c>
      <c r="F44" s="61">
        <f t="shared" si="1"/>
        <v>20769.23076923077</v>
      </c>
      <c r="G44" s="30">
        <f t="shared" si="5"/>
        <v>423461.53846153838</v>
      </c>
    </row>
    <row r="45" spans="1:7" x14ac:dyDescent="0.25">
      <c r="A45" s="29">
        <f t="shared" si="2"/>
        <v>23</v>
      </c>
      <c r="B45" s="29">
        <f t="shared" si="3"/>
        <v>0</v>
      </c>
      <c r="C45" s="88">
        <v>500</v>
      </c>
      <c r="D45" s="29">
        <f t="shared" si="4"/>
        <v>500</v>
      </c>
      <c r="E45" s="30">
        <f t="shared" si="0"/>
        <v>0</v>
      </c>
      <c r="F45" s="61">
        <f t="shared" si="1"/>
        <v>10384.615384615385</v>
      </c>
      <c r="G45" s="30">
        <f t="shared" si="5"/>
        <v>433846.15384615376</v>
      </c>
    </row>
    <row r="46" spans="1:7" x14ac:dyDescent="0.25">
      <c r="A46" s="29">
        <f t="shared" si="2"/>
        <v>24</v>
      </c>
      <c r="B46" s="29">
        <f t="shared" si="3"/>
        <v>0</v>
      </c>
      <c r="C46" s="88">
        <v>500</v>
      </c>
      <c r="D46" s="29">
        <f t="shared" si="4"/>
        <v>0</v>
      </c>
      <c r="E46" s="30">
        <f t="shared" si="0"/>
        <v>0</v>
      </c>
      <c r="F46" s="61">
        <f t="shared" si="1"/>
        <v>0</v>
      </c>
      <c r="G46" s="30">
        <f t="shared" si="5"/>
        <v>433846.15384615376</v>
      </c>
    </row>
    <row r="47" spans="1:7" x14ac:dyDescent="0.25">
      <c r="A47" s="29">
        <f t="shared" si="2"/>
        <v>25</v>
      </c>
      <c r="B47" s="29">
        <f t="shared" si="3"/>
        <v>2000</v>
      </c>
      <c r="C47" s="88">
        <v>500</v>
      </c>
      <c r="D47" s="29">
        <f t="shared" si="4"/>
        <v>1500</v>
      </c>
      <c r="E47" s="30">
        <f t="shared" si="0"/>
        <v>10000</v>
      </c>
      <c r="F47" s="61">
        <f t="shared" si="1"/>
        <v>31153.846153846156</v>
      </c>
      <c r="G47" s="30">
        <f t="shared" si="5"/>
        <v>474999.99999999988</v>
      </c>
    </row>
    <row r="48" spans="1:7" x14ac:dyDescent="0.25">
      <c r="A48" s="29">
        <f t="shared" si="2"/>
        <v>26</v>
      </c>
      <c r="B48" s="29">
        <f t="shared" si="3"/>
        <v>0</v>
      </c>
      <c r="C48" s="88">
        <v>500</v>
      </c>
      <c r="D48" s="29">
        <f t="shared" si="4"/>
        <v>1000</v>
      </c>
      <c r="E48" s="30">
        <f t="shared" si="0"/>
        <v>0</v>
      </c>
      <c r="F48" s="61">
        <f t="shared" si="1"/>
        <v>20769.23076923077</v>
      </c>
      <c r="G48" s="30">
        <f t="shared" si="5"/>
        <v>495769.23076923063</v>
      </c>
    </row>
    <row r="49" spans="1:7" x14ac:dyDescent="0.25">
      <c r="A49" s="29">
        <f t="shared" si="2"/>
        <v>27</v>
      </c>
      <c r="B49" s="29">
        <f t="shared" si="3"/>
        <v>0</v>
      </c>
      <c r="C49" s="88">
        <v>500</v>
      </c>
      <c r="D49" s="29">
        <f t="shared" si="4"/>
        <v>500</v>
      </c>
      <c r="E49" s="30">
        <f t="shared" si="0"/>
        <v>0</v>
      </c>
      <c r="F49" s="61">
        <f t="shared" si="1"/>
        <v>10384.615384615385</v>
      </c>
      <c r="G49" s="30">
        <f t="shared" si="5"/>
        <v>506153.84615384601</v>
      </c>
    </row>
    <row r="50" spans="1:7" x14ac:dyDescent="0.25">
      <c r="A50" s="29">
        <f t="shared" si="2"/>
        <v>28</v>
      </c>
      <c r="B50" s="29">
        <f t="shared" si="3"/>
        <v>0</v>
      </c>
      <c r="C50" s="88">
        <v>500</v>
      </c>
      <c r="D50" s="29">
        <f t="shared" si="4"/>
        <v>0</v>
      </c>
      <c r="E50" s="30">
        <f t="shared" si="0"/>
        <v>0</v>
      </c>
      <c r="F50" s="61">
        <f t="shared" si="1"/>
        <v>0</v>
      </c>
      <c r="G50" s="30">
        <f t="shared" si="5"/>
        <v>506153.84615384601</v>
      </c>
    </row>
    <row r="51" spans="1:7" x14ac:dyDescent="0.25">
      <c r="A51" s="29">
        <f t="shared" si="2"/>
        <v>29</v>
      </c>
      <c r="B51" s="29">
        <f t="shared" si="3"/>
        <v>2000</v>
      </c>
      <c r="C51" s="88">
        <v>500</v>
      </c>
      <c r="D51" s="29">
        <f t="shared" si="4"/>
        <v>1500</v>
      </c>
      <c r="E51" s="30">
        <f t="shared" si="0"/>
        <v>10000</v>
      </c>
      <c r="F51" s="61">
        <f t="shared" si="1"/>
        <v>31153.846153846156</v>
      </c>
      <c r="G51" s="30">
        <f t="shared" si="5"/>
        <v>547307.69230769214</v>
      </c>
    </row>
    <row r="52" spans="1:7" x14ac:dyDescent="0.25">
      <c r="A52" s="29">
        <f t="shared" si="2"/>
        <v>30</v>
      </c>
      <c r="B52" s="29">
        <f t="shared" si="3"/>
        <v>0</v>
      </c>
      <c r="C52" s="88">
        <v>500</v>
      </c>
      <c r="D52" s="29">
        <f t="shared" si="4"/>
        <v>1000</v>
      </c>
      <c r="E52" s="30">
        <f t="shared" si="0"/>
        <v>0</v>
      </c>
      <c r="F52" s="61">
        <f t="shared" si="1"/>
        <v>20769.23076923077</v>
      </c>
      <c r="G52" s="30">
        <f t="shared" si="5"/>
        <v>568076.92307692289</v>
      </c>
    </row>
    <row r="53" spans="1:7" x14ac:dyDescent="0.25">
      <c r="A53" s="29">
        <f t="shared" si="2"/>
        <v>31</v>
      </c>
      <c r="B53" s="29">
        <f t="shared" si="3"/>
        <v>0</v>
      </c>
      <c r="C53" s="88">
        <v>500</v>
      </c>
      <c r="D53" s="29">
        <f t="shared" si="4"/>
        <v>500</v>
      </c>
      <c r="E53" s="30">
        <f t="shared" si="0"/>
        <v>0</v>
      </c>
      <c r="F53" s="61">
        <f t="shared" si="1"/>
        <v>10384.615384615385</v>
      </c>
      <c r="G53" s="30">
        <f t="shared" si="5"/>
        <v>578461.53846153826</v>
      </c>
    </row>
    <row r="54" spans="1:7" x14ac:dyDescent="0.25">
      <c r="A54" s="29">
        <f t="shared" si="2"/>
        <v>32</v>
      </c>
      <c r="B54" s="29">
        <f t="shared" si="3"/>
        <v>0</v>
      </c>
      <c r="C54" s="88">
        <v>500</v>
      </c>
      <c r="D54" s="29">
        <f t="shared" si="4"/>
        <v>0</v>
      </c>
      <c r="E54" s="30">
        <f t="shared" si="0"/>
        <v>0</v>
      </c>
      <c r="F54" s="61">
        <f t="shared" si="1"/>
        <v>0</v>
      </c>
      <c r="G54" s="30">
        <f t="shared" si="5"/>
        <v>578461.53846153826</v>
      </c>
    </row>
    <row r="55" spans="1:7" x14ac:dyDescent="0.25">
      <c r="A55" s="29">
        <f t="shared" si="2"/>
        <v>33</v>
      </c>
      <c r="B55" s="29">
        <f t="shared" si="3"/>
        <v>2000</v>
      </c>
      <c r="C55" s="88">
        <v>500</v>
      </c>
      <c r="D55" s="29">
        <f t="shared" si="4"/>
        <v>1500</v>
      </c>
      <c r="E55" s="30">
        <f t="shared" si="0"/>
        <v>10000</v>
      </c>
      <c r="F55" s="61">
        <f t="shared" si="1"/>
        <v>31153.846153846156</v>
      </c>
      <c r="G55" s="30">
        <f t="shared" si="5"/>
        <v>619615.38461538439</v>
      </c>
    </row>
    <row r="56" spans="1:7" x14ac:dyDescent="0.25">
      <c r="A56" s="29">
        <f t="shared" si="2"/>
        <v>34</v>
      </c>
      <c r="B56" s="29">
        <f t="shared" si="3"/>
        <v>0</v>
      </c>
      <c r="C56" s="88">
        <v>500</v>
      </c>
      <c r="D56" s="29">
        <f t="shared" si="4"/>
        <v>1000</v>
      </c>
      <c r="E56" s="30">
        <f t="shared" si="0"/>
        <v>0</v>
      </c>
      <c r="F56" s="61">
        <f t="shared" si="1"/>
        <v>20769.23076923077</v>
      </c>
      <c r="G56" s="30">
        <f t="shared" si="5"/>
        <v>640384.61538461514</v>
      </c>
    </row>
    <row r="57" spans="1:7" x14ac:dyDescent="0.25">
      <c r="A57" s="29">
        <f t="shared" si="2"/>
        <v>35</v>
      </c>
      <c r="B57" s="29">
        <f t="shared" si="3"/>
        <v>0</v>
      </c>
      <c r="C57" s="88">
        <v>500</v>
      </c>
      <c r="D57" s="29">
        <f t="shared" si="4"/>
        <v>500</v>
      </c>
      <c r="E57" s="30">
        <f t="shared" si="0"/>
        <v>0</v>
      </c>
      <c r="F57" s="61">
        <f t="shared" si="1"/>
        <v>10384.615384615385</v>
      </c>
      <c r="G57" s="30">
        <f t="shared" si="5"/>
        <v>650769.23076923052</v>
      </c>
    </row>
    <row r="58" spans="1:7" x14ac:dyDescent="0.25">
      <c r="A58" s="29">
        <f t="shared" si="2"/>
        <v>36</v>
      </c>
      <c r="B58" s="29">
        <f t="shared" si="3"/>
        <v>0</v>
      </c>
      <c r="C58" s="88">
        <v>500</v>
      </c>
      <c r="D58" s="29">
        <f t="shared" si="4"/>
        <v>0</v>
      </c>
      <c r="E58" s="30">
        <f t="shared" si="0"/>
        <v>0</v>
      </c>
      <c r="F58" s="61">
        <f t="shared" si="1"/>
        <v>0</v>
      </c>
      <c r="G58" s="30">
        <f t="shared" si="5"/>
        <v>650769.23076923052</v>
      </c>
    </row>
    <row r="59" spans="1:7" x14ac:dyDescent="0.25">
      <c r="A59" s="29">
        <f t="shared" si="2"/>
        <v>37</v>
      </c>
      <c r="B59" s="29">
        <f t="shared" si="3"/>
        <v>2000</v>
      </c>
      <c r="C59" s="88">
        <v>500</v>
      </c>
      <c r="D59" s="29">
        <f t="shared" si="4"/>
        <v>1500</v>
      </c>
      <c r="E59" s="30">
        <f t="shared" si="0"/>
        <v>10000</v>
      </c>
      <c r="F59" s="61">
        <f t="shared" si="1"/>
        <v>31153.846153846156</v>
      </c>
      <c r="G59" s="30">
        <f t="shared" si="5"/>
        <v>691923.07692307665</v>
      </c>
    </row>
    <row r="60" spans="1:7" x14ac:dyDescent="0.25">
      <c r="A60" s="29">
        <f t="shared" si="2"/>
        <v>38</v>
      </c>
      <c r="B60" s="29">
        <f t="shared" si="3"/>
        <v>0</v>
      </c>
      <c r="C60" s="88">
        <v>500</v>
      </c>
      <c r="D60" s="29">
        <f t="shared" si="4"/>
        <v>1000</v>
      </c>
      <c r="E60" s="30">
        <f t="shared" si="0"/>
        <v>0</v>
      </c>
      <c r="F60" s="61">
        <f t="shared" si="1"/>
        <v>20769.23076923077</v>
      </c>
      <c r="G60" s="30">
        <f t="shared" si="5"/>
        <v>712692.3076923074</v>
      </c>
    </row>
    <row r="61" spans="1:7" x14ac:dyDescent="0.25">
      <c r="A61" s="29">
        <f t="shared" si="2"/>
        <v>39</v>
      </c>
      <c r="B61" s="29">
        <f t="shared" si="3"/>
        <v>0</v>
      </c>
      <c r="C61" s="88">
        <v>500</v>
      </c>
      <c r="D61" s="29">
        <f t="shared" si="4"/>
        <v>500</v>
      </c>
      <c r="E61" s="30">
        <f t="shared" si="0"/>
        <v>0</v>
      </c>
      <c r="F61" s="61">
        <f t="shared" si="1"/>
        <v>10384.615384615385</v>
      </c>
      <c r="G61" s="30">
        <f t="shared" si="5"/>
        <v>723076.92307692277</v>
      </c>
    </row>
    <row r="62" spans="1:7" x14ac:dyDescent="0.25">
      <c r="A62" s="29">
        <f t="shared" si="2"/>
        <v>40</v>
      </c>
      <c r="B62" s="29">
        <f t="shared" si="3"/>
        <v>0</v>
      </c>
      <c r="C62" s="88">
        <v>500</v>
      </c>
      <c r="D62" s="29">
        <f t="shared" si="4"/>
        <v>0</v>
      </c>
      <c r="E62" s="30">
        <f t="shared" si="0"/>
        <v>0</v>
      </c>
      <c r="F62" s="61">
        <f t="shared" si="1"/>
        <v>0</v>
      </c>
      <c r="G62" s="30">
        <f t="shared" si="5"/>
        <v>723076.92307692277</v>
      </c>
    </row>
    <row r="63" spans="1:7" x14ac:dyDescent="0.25">
      <c r="A63" s="29">
        <f t="shared" si="2"/>
        <v>41</v>
      </c>
      <c r="B63" s="29">
        <f t="shared" si="3"/>
        <v>2000</v>
      </c>
      <c r="C63" s="88">
        <v>500</v>
      </c>
      <c r="D63" s="29">
        <f t="shared" si="4"/>
        <v>1500</v>
      </c>
      <c r="E63" s="30">
        <f t="shared" si="0"/>
        <v>10000</v>
      </c>
      <c r="F63" s="61">
        <f t="shared" si="1"/>
        <v>31153.846153846156</v>
      </c>
      <c r="G63" s="30">
        <f t="shared" si="5"/>
        <v>764230.7692307689</v>
      </c>
    </row>
    <row r="64" spans="1:7" x14ac:dyDescent="0.25">
      <c r="A64" s="29">
        <f>+A63+1</f>
        <v>42</v>
      </c>
      <c r="B64" s="29">
        <f t="shared" si="3"/>
        <v>0</v>
      </c>
      <c r="C64" s="88">
        <v>500</v>
      </c>
      <c r="D64" s="29">
        <f t="shared" si="4"/>
        <v>1000</v>
      </c>
      <c r="E64" s="30">
        <f t="shared" si="0"/>
        <v>0</v>
      </c>
      <c r="F64" s="61">
        <f t="shared" si="1"/>
        <v>20769.23076923077</v>
      </c>
      <c r="G64" s="30">
        <f t="shared" si="5"/>
        <v>784999.99999999965</v>
      </c>
    </row>
    <row r="65" spans="1:7" x14ac:dyDescent="0.25">
      <c r="A65" s="29">
        <f t="shared" si="2"/>
        <v>43</v>
      </c>
      <c r="B65" s="29">
        <f t="shared" si="3"/>
        <v>0</v>
      </c>
      <c r="C65" s="88">
        <v>500</v>
      </c>
      <c r="D65" s="29">
        <f t="shared" si="4"/>
        <v>500</v>
      </c>
      <c r="E65" s="30">
        <f t="shared" si="0"/>
        <v>0</v>
      </c>
      <c r="F65" s="61">
        <f t="shared" si="1"/>
        <v>10384.615384615385</v>
      </c>
      <c r="G65" s="30">
        <f t="shared" si="5"/>
        <v>795384.61538461503</v>
      </c>
    </row>
    <row r="66" spans="1:7" x14ac:dyDescent="0.25">
      <c r="A66" s="29">
        <f t="shared" si="2"/>
        <v>44</v>
      </c>
      <c r="B66" s="29">
        <f t="shared" si="3"/>
        <v>0</v>
      </c>
      <c r="C66" s="88">
        <v>500</v>
      </c>
      <c r="D66" s="29">
        <f t="shared" si="4"/>
        <v>0</v>
      </c>
      <c r="E66" s="30">
        <f t="shared" si="0"/>
        <v>0</v>
      </c>
      <c r="F66" s="61">
        <f t="shared" si="1"/>
        <v>0</v>
      </c>
      <c r="G66" s="30">
        <f t="shared" si="5"/>
        <v>795384.61538461503</v>
      </c>
    </row>
    <row r="67" spans="1:7" x14ac:dyDescent="0.25">
      <c r="A67" s="29">
        <f t="shared" si="2"/>
        <v>45</v>
      </c>
      <c r="B67" s="29">
        <f t="shared" si="3"/>
        <v>2000</v>
      </c>
      <c r="C67" s="88">
        <v>500</v>
      </c>
      <c r="D67" s="29">
        <f t="shared" si="4"/>
        <v>1500</v>
      </c>
      <c r="E67" s="30">
        <f t="shared" si="0"/>
        <v>10000</v>
      </c>
      <c r="F67" s="61">
        <f t="shared" si="1"/>
        <v>31153.846153846156</v>
      </c>
      <c r="G67" s="30">
        <f t="shared" si="5"/>
        <v>836538.46153846115</v>
      </c>
    </row>
    <row r="68" spans="1:7" x14ac:dyDescent="0.25">
      <c r="A68" s="29">
        <f t="shared" si="2"/>
        <v>46</v>
      </c>
      <c r="B68" s="29">
        <f t="shared" si="3"/>
        <v>0</v>
      </c>
      <c r="C68" s="88">
        <v>500</v>
      </c>
      <c r="D68" s="29">
        <f t="shared" si="4"/>
        <v>1000</v>
      </c>
      <c r="E68" s="30">
        <f t="shared" si="0"/>
        <v>0</v>
      </c>
      <c r="F68" s="61">
        <f t="shared" si="1"/>
        <v>20769.23076923077</v>
      </c>
      <c r="G68" s="30">
        <f t="shared" si="5"/>
        <v>857307.6923076919</v>
      </c>
    </row>
    <row r="69" spans="1:7" x14ac:dyDescent="0.25">
      <c r="A69" s="29">
        <f t="shared" si="2"/>
        <v>47</v>
      </c>
      <c r="B69" s="29">
        <f t="shared" si="3"/>
        <v>0</v>
      </c>
      <c r="C69" s="88">
        <v>500</v>
      </c>
      <c r="D69" s="29">
        <f t="shared" si="4"/>
        <v>500</v>
      </c>
      <c r="E69" s="30">
        <f t="shared" si="0"/>
        <v>0</v>
      </c>
      <c r="F69" s="61">
        <f t="shared" si="1"/>
        <v>10384.615384615385</v>
      </c>
      <c r="G69" s="30">
        <f t="shared" si="5"/>
        <v>867692.30769230728</v>
      </c>
    </row>
    <row r="70" spans="1:7" x14ac:dyDescent="0.25">
      <c r="A70" s="29">
        <f t="shared" si="2"/>
        <v>48</v>
      </c>
      <c r="B70" s="29">
        <f t="shared" si="3"/>
        <v>0</v>
      </c>
      <c r="C70" s="88">
        <v>500</v>
      </c>
      <c r="D70" s="29">
        <f t="shared" si="4"/>
        <v>0</v>
      </c>
      <c r="E70" s="30">
        <f t="shared" si="0"/>
        <v>0</v>
      </c>
      <c r="F70" s="61">
        <f t="shared" si="1"/>
        <v>0</v>
      </c>
      <c r="G70" s="30">
        <f t="shared" si="5"/>
        <v>867692.30769230728</v>
      </c>
    </row>
    <row r="71" spans="1:7" x14ac:dyDescent="0.25">
      <c r="A71" s="29">
        <f t="shared" si="2"/>
        <v>49</v>
      </c>
      <c r="B71" s="29">
        <f t="shared" si="3"/>
        <v>2000</v>
      </c>
      <c r="C71" s="88">
        <v>500</v>
      </c>
      <c r="D71" s="29">
        <f t="shared" si="4"/>
        <v>1500</v>
      </c>
      <c r="E71" s="30">
        <f t="shared" si="0"/>
        <v>10000</v>
      </c>
      <c r="F71" s="61">
        <f t="shared" si="1"/>
        <v>31153.846153846156</v>
      </c>
      <c r="G71" s="30">
        <f t="shared" si="5"/>
        <v>908846.15384615341</v>
      </c>
    </row>
    <row r="72" spans="1:7" x14ac:dyDescent="0.25">
      <c r="A72" s="29">
        <f t="shared" si="2"/>
        <v>50</v>
      </c>
      <c r="B72" s="29">
        <f t="shared" si="3"/>
        <v>0</v>
      </c>
      <c r="C72" s="88">
        <v>500</v>
      </c>
      <c r="D72" s="29">
        <f t="shared" si="4"/>
        <v>1000</v>
      </c>
      <c r="E72" s="30">
        <f t="shared" si="0"/>
        <v>0</v>
      </c>
      <c r="F72" s="61">
        <f t="shared" si="1"/>
        <v>20769.23076923077</v>
      </c>
      <c r="G72" s="30">
        <f t="shared" si="5"/>
        <v>929615.38461538416</v>
      </c>
    </row>
    <row r="73" spans="1:7" x14ac:dyDescent="0.25">
      <c r="A73" s="29">
        <f>+A72+1</f>
        <v>51</v>
      </c>
      <c r="B73" s="29">
        <f t="shared" si="3"/>
        <v>0</v>
      </c>
      <c r="C73" s="88">
        <v>500</v>
      </c>
      <c r="D73" s="29">
        <f t="shared" si="4"/>
        <v>500</v>
      </c>
      <c r="E73" s="30">
        <f t="shared" si="0"/>
        <v>0</v>
      </c>
      <c r="F73" s="61">
        <f t="shared" si="1"/>
        <v>10384.615384615385</v>
      </c>
      <c r="G73" s="30">
        <f t="shared" si="5"/>
        <v>939999.99999999953</v>
      </c>
    </row>
    <row r="74" spans="1:7" x14ac:dyDescent="0.25">
      <c r="A74" s="29">
        <f>+A73+1</f>
        <v>52</v>
      </c>
      <c r="B74" s="29">
        <f t="shared" si="3"/>
        <v>0</v>
      </c>
      <c r="C74" s="88">
        <v>500</v>
      </c>
      <c r="D74" s="29">
        <f t="shared" si="4"/>
        <v>0</v>
      </c>
      <c r="E74" s="30">
        <f t="shared" si="0"/>
        <v>0</v>
      </c>
      <c r="F74" s="61">
        <f t="shared" si="1"/>
        <v>0</v>
      </c>
      <c r="G74" s="30">
        <f t="shared" si="5"/>
        <v>939999.99999999953</v>
      </c>
    </row>
  </sheetData>
  <mergeCells count="11">
    <mergeCell ref="G21:G22"/>
    <mergeCell ref="C21:C22"/>
    <mergeCell ref="D21:D22"/>
    <mergeCell ref="E21:E22"/>
    <mergeCell ref="F21:F22"/>
    <mergeCell ref="A1:B2"/>
    <mergeCell ref="A3:B4"/>
    <mergeCell ref="A5:B6"/>
    <mergeCell ref="A7:B8"/>
    <mergeCell ref="A21:A22"/>
    <mergeCell ref="B21:B2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3"/>
  <sheetViews>
    <sheetView topLeftCell="A5" workbookViewId="0">
      <selection activeCell="E11" sqref="E11"/>
    </sheetView>
  </sheetViews>
  <sheetFormatPr baseColWidth="10" defaultRowHeight="15" x14ac:dyDescent="0.25"/>
  <cols>
    <col min="1" max="1" width="67" bestFit="1" customWidth="1"/>
    <col min="2" max="2" width="24.85546875" style="4" customWidth="1"/>
    <col min="3" max="3" width="26.42578125" style="4" bestFit="1" customWidth="1"/>
    <col min="4" max="4" width="21.85546875" bestFit="1" customWidth="1"/>
    <col min="5" max="5" width="18.42578125" bestFit="1" customWidth="1"/>
    <col min="8" max="8" width="14.140625" bestFit="1" customWidth="1"/>
    <col min="15" max="16" width="11.42578125" style="4"/>
    <col min="17" max="17" width="14.140625" style="4" bestFit="1" customWidth="1"/>
    <col min="18" max="22" width="11.42578125" style="4"/>
  </cols>
  <sheetData>
    <row r="1" spans="1:22" ht="18.75" x14ac:dyDescent="0.25">
      <c r="A1" s="108" t="s">
        <v>60</v>
      </c>
      <c r="B1" s="108"/>
      <c r="C1" s="108"/>
      <c r="D1" s="108"/>
      <c r="E1" s="108"/>
      <c r="F1" s="68"/>
      <c r="G1" s="68"/>
      <c r="O1" s="69"/>
      <c r="P1" s="69"/>
    </row>
    <row r="2" spans="1:22" ht="18.75" x14ac:dyDescent="0.25">
      <c r="A2" s="108"/>
      <c r="B2" s="108"/>
      <c r="C2" s="108"/>
      <c r="D2" s="108"/>
      <c r="E2" s="108"/>
      <c r="F2" s="68"/>
      <c r="G2" s="68"/>
      <c r="O2" s="69">
        <f>+M373</f>
        <v>1475282.47</v>
      </c>
      <c r="P2" s="69"/>
    </row>
    <row r="3" spans="1:22" ht="18.75" x14ac:dyDescent="0.25">
      <c r="A3" s="108"/>
      <c r="B3" s="108"/>
      <c r="C3" s="108"/>
      <c r="D3" s="108"/>
      <c r="E3" s="108"/>
      <c r="F3" s="68"/>
      <c r="G3" s="68"/>
      <c r="O3" s="69">
        <f>+V373</f>
        <v>1326936.0777777778</v>
      </c>
      <c r="P3" s="69"/>
    </row>
    <row r="4" spans="1:22" ht="18.75" x14ac:dyDescent="0.25">
      <c r="A4" s="108"/>
      <c r="B4" s="108"/>
      <c r="C4" s="108"/>
      <c r="D4" s="108"/>
      <c r="E4" s="108"/>
      <c r="F4" s="68"/>
      <c r="G4" s="68"/>
      <c r="O4" s="69"/>
      <c r="P4" s="69"/>
    </row>
    <row r="6" spans="1:22" x14ac:dyDescent="0.25">
      <c r="A6" s="109" t="s">
        <v>61</v>
      </c>
      <c r="B6" s="110"/>
      <c r="C6" s="110"/>
      <c r="D6" s="110"/>
      <c r="E6" s="111"/>
    </row>
    <row r="7" spans="1:22" ht="21.75" thickBot="1" x14ac:dyDescent="0.4">
      <c r="A7" s="12" t="s">
        <v>3</v>
      </c>
      <c r="B7" s="93">
        <v>4900</v>
      </c>
      <c r="C7" s="91">
        <f>+B7</f>
        <v>4900</v>
      </c>
      <c r="D7" s="12"/>
      <c r="E7" s="12"/>
    </row>
    <row r="8" spans="1:22" ht="21.75" thickBot="1" x14ac:dyDescent="0.4">
      <c r="A8" s="12" t="s">
        <v>62</v>
      </c>
      <c r="B8" s="93">
        <v>300</v>
      </c>
      <c r="C8" s="91">
        <f>+B8*0.9</f>
        <v>270</v>
      </c>
      <c r="D8" s="71" t="s">
        <v>6</v>
      </c>
      <c r="E8" s="72">
        <f>+SQRT((2*B7*B9)/(B8*B10))</f>
        <v>142.88690166235207</v>
      </c>
      <c r="O8" s="4" t="s">
        <v>63</v>
      </c>
      <c r="P8" s="4">
        <v>194</v>
      </c>
    </row>
    <row r="9" spans="1:22" ht="21" x14ac:dyDescent="0.35">
      <c r="A9" s="12" t="s">
        <v>64</v>
      </c>
      <c r="B9" s="93">
        <v>150</v>
      </c>
      <c r="C9" s="91">
        <f>+B9</f>
        <v>150</v>
      </c>
      <c r="D9" s="12"/>
      <c r="E9" s="12"/>
    </row>
    <row r="10" spans="1:22" ht="21" x14ac:dyDescent="0.35">
      <c r="A10" s="12" t="s">
        <v>65</v>
      </c>
      <c r="B10" s="94">
        <v>0.24</v>
      </c>
      <c r="C10" s="92">
        <f>+B10</f>
        <v>0.24</v>
      </c>
      <c r="D10" s="89" t="s">
        <v>66</v>
      </c>
      <c r="E10" s="90">
        <v>208.96807618684019</v>
      </c>
    </row>
    <row r="11" spans="1:22" ht="21" x14ac:dyDescent="0.35">
      <c r="A11" s="12" t="s">
        <v>67</v>
      </c>
      <c r="B11" s="93">
        <f>+B10*B8</f>
        <v>72</v>
      </c>
      <c r="C11" s="91">
        <f>+C10*C8</f>
        <v>64.8</v>
      </c>
      <c r="D11" s="12"/>
      <c r="E11" s="12"/>
      <c r="F11" s="29"/>
      <c r="G11" s="29" t="s">
        <v>63</v>
      </c>
      <c r="H11" s="73">
        <f>+E8</f>
        <v>142.88690166235207</v>
      </c>
      <c r="I11" s="29"/>
      <c r="J11" s="29"/>
      <c r="K11" s="29"/>
      <c r="L11" s="29"/>
      <c r="M11" s="29"/>
      <c r="O11" s="74"/>
      <c r="P11" s="74" t="s">
        <v>63</v>
      </c>
      <c r="Q11" s="75">
        <f>+N8</f>
        <v>0</v>
      </c>
      <c r="R11" s="74"/>
      <c r="S11" s="74"/>
      <c r="T11" s="74"/>
      <c r="U11" s="74"/>
      <c r="V11" s="74"/>
    </row>
    <row r="12" spans="1:22" ht="21.75" thickBot="1" x14ac:dyDescent="0.3">
      <c r="A12" s="70" t="s">
        <v>7</v>
      </c>
      <c r="B12" s="70" t="s">
        <v>8</v>
      </c>
      <c r="C12" s="70" t="s">
        <v>9</v>
      </c>
      <c r="E12" s="70" t="s">
        <v>12</v>
      </c>
      <c r="F12" s="29"/>
      <c r="G12" s="29"/>
      <c r="H12" s="29"/>
      <c r="I12" s="29"/>
      <c r="J12" s="29"/>
      <c r="K12" s="29"/>
      <c r="L12" s="29"/>
      <c r="M12" s="29"/>
      <c r="O12" s="74"/>
      <c r="P12" s="74"/>
      <c r="Q12" s="74"/>
      <c r="R12" s="74"/>
      <c r="S12" s="74"/>
      <c r="T12" s="74"/>
      <c r="U12" s="74"/>
      <c r="V12" s="74"/>
    </row>
    <row r="13" spans="1:22" ht="21.75" thickBot="1" x14ac:dyDescent="0.4">
      <c r="A13" s="70"/>
      <c r="B13" s="103" t="s">
        <v>10</v>
      </c>
      <c r="C13" s="70" t="s">
        <v>11</v>
      </c>
      <c r="D13" s="12"/>
      <c r="E13" s="12"/>
      <c r="F13" s="29"/>
      <c r="G13" s="29"/>
      <c r="H13" s="29" t="s">
        <v>68</v>
      </c>
      <c r="I13" s="29" t="s">
        <v>69</v>
      </c>
      <c r="J13" s="29" t="s">
        <v>70</v>
      </c>
      <c r="K13" s="29" t="s">
        <v>71</v>
      </c>
      <c r="L13" s="29" t="s">
        <v>72</v>
      </c>
      <c r="M13" s="29" t="s">
        <v>73</v>
      </c>
      <c r="O13" s="74"/>
      <c r="P13" s="74"/>
      <c r="Q13" s="74" t="s">
        <v>68</v>
      </c>
      <c r="R13" s="74" t="s">
        <v>69</v>
      </c>
      <c r="S13" s="74" t="s">
        <v>70</v>
      </c>
      <c r="T13" s="74" t="s">
        <v>71</v>
      </c>
      <c r="U13" s="74" t="s">
        <v>72</v>
      </c>
      <c r="V13" s="74" t="s">
        <v>73</v>
      </c>
    </row>
    <row r="14" spans="1:22" ht="21" x14ac:dyDescent="0.35">
      <c r="A14" s="12" t="s">
        <v>74</v>
      </c>
      <c r="B14" s="102">
        <f>+(($B$9*$B$7)/E8)</f>
        <v>5143.9284598446729</v>
      </c>
      <c r="C14" s="76">
        <f>+(($B$8*$B$10*E8)/(2))</f>
        <v>5143.9284598446748</v>
      </c>
      <c r="D14" s="76">
        <f>+C14+B14</f>
        <v>10287.856919689348</v>
      </c>
      <c r="F14" s="29">
        <v>1</v>
      </c>
      <c r="G14" s="77">
        <f>+H11</f>
        <v>142.88690166235207</v>
      </c>
      <c r="H14" s="29">
        <f>+$B$7/360</f>
        <v>13.611111111111111</v>
      </c>
      <c r="I14" s="77">
        <f>+G14-H14</f>
        <v>129.27579055124096</v>
      </c>
      <c r="J14" s="29">
        <f>R14*$C$8*($B$10/360)</f>
        <v>32.47</v>
      </c>
      <c r="K14" s="29">
        <f>+IF(G14&gt;0,$B$9,0)</f>
        <v>150</v>
      </c>
      <c r="L14" s="29">
        <f>+B7*$B$8</f>
        <v>1470000</v>
      </c>
      <c r="M14" s="29">
        <f>+L14+K14+J14</f>
        <v>1470182.47</v>
      </c>
      <c r="O14" s="74">
        <v>1</v>
      </c>
      <c r="P14" s="78">
        <f>+P8</f>
        <v>194</v>
      </c>
      <c r="Q14" s="74">
        <f>+$B$7/360</f>
        <v>13.611111111111111</v>
      </c>
      <c r="R14" s="78">
        <f>+P14-Q14</f>
        <v>180.38888888888889</v>
      </c>
      <c r="S14" s="74">
        <f>+R14*$B$8*($B$10/360)</f>
        <v>36.077777777777776</v>
      </c>
      <c r="T14" s="74">
        <f>+IF(P14&gt;0,$B$9,0)</f>
        <v>150</v>
      </c>
      <c r="U14" s="74">
        <f>+C7*C8</f>
        <v>1323000</v>
      </c>
      <c r="V14" s="74">
        <f>+U14+T14+S14</f>
        <v>1323186.0777777778</v>
      </c>
    </row>
    <row r="15" spans="1:22" ht="21" x14ac:dyDescent="0.35">
      <c r="A15" s="12" t="s">
        <v>83</v>
      </c>
      <c r="B15" s="79">
        <f>+(C9*C7)/E10</f>
        <v>3517.2836607962549</v>
      </c>
      <c r="C15" s="79">
        <f>+(C11*E10)/2</f>
        <v>6770.5656684536216</v>
      </c>
      <c r="D15" s="76">
        <f>+C15+B15</f>
        <v>10287.849329249877</v>
      </c>
      <c r="F15" s="29">
        <f>+F14+1</f>
        <v>2</v>
      </c>
      <c r="G15" s="29">
        <f>+IF(I14&lt;H15,$E$8,0)</f>
        <v>0</v>
      </c>
      <c r="H15" s="29">
        <f t="shared" ref="H15:H78" si="0">+$B$7/360</f>
        <v>13.611111111111111</v>
      </c>
      <c r="I15" s="77">
        <f>+I14+G15-H15</f>
        <v>115.66467944012985</v>
      </c>
      <c r="J15" s="29">
        <f t="shared" ref="J15:J78" si="1">+I15*$B$8*($B$10/360)</f>
        <v>23.132935888025965</v>
      </c>
      <c r="K15" s="29">
        <f t="shared" ref="K15:K78" si="2">+IF(G15&gt;0,$B$9,0)</f>
        <v>0</v>
      </c>
      <c r="L15" s="29"/>
      <c r="M15" s="29">
        <f>+M14+L15+K15</f>
        <v>1470182.47</v>
      </c>
      <c r="O15" s="74">
        <f>+O14+1</f>
        <v>2</v>
      </c>
      <c r="P15" s="74">
        <f>+IF(R14&lt;Q15,$P$8,0)</f>
        <v>0</v>
      </c>
      <c r="Q15" s="74">
        <f t="shared" ref="Q15:Q78" si="3">+$B$7/360</f>
        <v>13.611111111111111</v>
      </c>
      <c r="R15" s="78">
        <f>+R14+P15-Q15</f>
        <v>166.77777777777777</v>
      </c>
      <c r="S15" s="74">
        <f t="shared" ref="S15:S78" si="4">+R15*$B$8*($B$10/360)</f>
        <v>33.355555555555554</v>
      </c>
      <c r="T15" s="74">
        <f t="shared" ref="T15:T78" si="5">+IF(P15&gt;0,$B$9,0)</f>
        <v>0</v>
      </c>
      <c r="U15" s="74"/>
      <c r="V15" s="74">
        <f>+V14+U15+T15</f>
        <v>1323186.0777777778</v>
      </c>
    </row>
    <row r="16" spans="1:22" x14ac:dyDescent="0.25">
      <c r="F16" s="29">
        <f t="shared" ref="F16:F79" si="6">+F15+1</f>
        <v>3</v>
      </c>
      <c r="G16" s="29">
        <f t="shared" ref="G16:G79" si="7">+IF(I15&lt;H16,$E$8,0)</f>
        <v>0</v>
      </c>
      <c r="H16" s="29">
        <f t="shared" si="0"/>
        <v>13.611111111111111</v>
      </c>
      <c r="I16" s="77">
        <f t="shared" ref="I16:I79" si="8">+I15+G16-H16</f>
        <v>102.05356832901873</v>
      </c>
      <c r="J16" s="29">
        <f t="shared" si="1"/>
        <v>20.410713665803744</v>
      </c>
      <c r="K16" s="29">
        <f t="shared" si="2"/>
        <v>0</v>
      </c>
      <c r="L16" s="29"/>
      <c r="M16" s="29">
        <f t="shared" ref="M16:M79" si="9">+M15+L16+K16</f>
        <v>1470182.47</v>
      </c>
      <c r="O16" s="74">
        <f t="shared" ref="O16:O79" si="10">+O15+1</f>
        <v>3</v>
      </c>
      <c r="P16" s="74">
        <f t="shared" ref="P16:P79" si="11">+IF(R15&lt;Q16,$P$8,0)</f>
        <v>0</v>
      </c>
      <c r="Q16" s="74">
        <f t="shared" si="3"/>
        <v>13.611111111111111</v>
      </c>
      <c r="R16" s="78">
        <f t="shared" ref="R16:R79" si="12">+R15+P16-Q16</f>
        <v>153.16666666666666</v>
      </c>
      <c r="S16" s="74">
        <f t="shared" si="4"/>
        <v>30.633333333333333</v>
      </c>
      <c r="T16" s="74">
        <f t="shared" si="5"/>
        <v>0</v>
      </c>
      <c r="U16" s="74"/>
      <c r="V16" s="74">
        <f t="shared" ref="V16:V79" si="13">+V15+U16+T16</f>
        <v>1323186.0777777778</v>
      </c>
    </row>
    <row r="17" spans="1:22" ht="21" x14ac:dyDescent="0.25">
      <c r="B17" s="70" t="s">
        <v>75</v>
      </c>
      <c r="C17" s="70" t="s">
        <v>76</v>
      </c>
      <c r="F17" s="29">
        <f t="shared" si="6"/>
        <v>4</v>
      </c>
      <c r="G17" s="29">
        <f t="shared" si="7"/>
        <v>0</v>
      </c>
      <c r="H17" s="29">
        <f t="shared" si="0"/>
        <v>13.611111111111111</v>
      </c>
      <c r="I17" s="77">
        <f t="shared" si="8"/>
        <v>88.442457217907616</v>
      </c>
      <c r="J17" s="29">
        <f t="shared" si="1"/>
        <v>17.688491443581523</v>
      </c>
      <c r="K17" s="29">
        <f t="shared" si="2"/>
        <v>0</v>
      </c>
      <c r="L17" s="29"/>
      <c r="M17" s="29">
        <f t="shared" si="9"/>
        <v>1470182.47</v>
      </c>
      <c r="O17" s="74">
        <f t="shared" si="10"/>
        <v>4</v>
      </c>
      <c r="P17" s="74">
        <f t="shared" si="11"/>
        <v>0</v>
      </c>
      <c r="Q17" s="74">
        <f t="shared" si="3"/>
        <v>13.611111111111111</v>
      </c>
      <c r="R17" s="78">
        <f t="shared" si="12"/>
        <v>139.55555555555554</v>
      </c>
      <c r="S17" s="74">
        <f t="shared" si="4"/>
        <v>27.911111111111108</v>
      </c>
      <c r="T17" s="74">
        <f t="shared" si="5"/>
        <v>0</v>
      </c>
      <c r="U17" s="74"/>
      <c r="V17" s="74">
        <f t="shared" si="13"/>
        <v>1323186.0777777778</v>
      </c>
    </row>
    <row r="18" spans="1:22" ht="21" x14ac:dyDescent="0.25">
      <c r="B18" s="70" t="s">
        <v>77</v>
      </c>
      <c r="C18" s="70" t="s">
        <v>78</v>
      </c>
      <c r="F18" s="29">
        <f t="shared" si="6"/>
        <v>5</v>
      </c>
      <c r="G18" s="29">
        <f t="shared" si="7"/>
        <v>0</v>
      </c>
      <c r="H18" s="29">
        <f t="shared" si="0"/>
        <v>13.611111111111111</v>
      </c>
      <c r="I18" s="77">
        <f t="shared" si="8"/>
        <v>74.831346106796502</v>
      </c>
      <c r="J18" s="29">
        <f t="shared" si="1"/>
        <v>14.966269221359301</v>
      </c>
      <c r="K18" s="29">
        <f t="shared" si="2"/>
        <v>0</v>
      </c>
      <c r="L18" s="29"/>
      <c r="M18" s="29">
        <f t="shared" si="9"/>
        <v>1470182.47</v>
      </c>
      <c r="O18" s="74">
        <f t="shared" si="10"/>
        <v>5</v>
      </c>
      <c r="P18" s="74">
        <f t="shared" si="11"/>
        <v>0</v>
      </c>
      <c r="Q18" s="74">
        <f t="shared" si="3"/>
        <v>13.611111111111111</v>
      </c>
      <c r="R18" s="78">
        <f t="shared" si="12"/>
        <v>125.94444444444443</v>
      </c>
      <c r="S18" s="74">
        <f t="shared" si="4"/>
        <v>25.188888888888886</v>
      </c>
      <c r="T18" s="74">
        <f t="shared" si="5"/>
        <v>0</v>
      </c>
      <c r="U18" s="74"/>
      <c r="V18" s="74">
        <f t="shared" si="13"/>
        <v>1323186.0777777778</v>
      </c>
    </row>
    <row r="19" spans="1:22" x14ac:dyDescent="0.25">
      <c r="A19">
        <v>1</v>
      </c>
      <c r="B19" s="80">
        <f>+(($B$9*$B$7)/A19)+(($B$11*A19)/2)</f>
        <v>735036</v>
      </c>
      <c r="C19" s="80"/>
      <c r="F19" s="29">
        <f t="shared" si="6"/>
        <v>6</v>
      </c>
      <c r="G19" s="29">
        <f t="shared" si="7"/>
        <v>0</v>
      </c>
      <c r="H19" s="29">
        <f t="shared" si="0"/>
        <v>13.611111111111111</v>
      </c>
      <c r="I19" s="77">
        <f t="shared" si="8"/>
        <v>61.220234995685388</v>
      </c>
      <c r="J19" s="29">
        <f t="shared" si="1"/>
        <v>12.244046999137076</v>
      </c>
      <c r="K19" s="29">
        <f t="shared" si="2"/>
        <v>0</v>
      </c>
      <c r="L19" s="29"/>
      <c r="M19" s="29">
        <f t="shared" si="9"/>
        <v>1470182.47</v>
      </c>
      <c r="O19" s="74">
        <f t="shared" si="10"/>
        <v>6</v>
      </c>
      <c r="P19" s="74">
        <f t="shared" si="11"/>
        <v>0</v>
      </c>
      <c r="Q19" s="74">
        <f t="shared" si="3"/>
        <v>13.611111111111111</v>
      </c>
      <c r="R19" s="78">
        <f t="shared" si="12"/>
        <v>112.33333333333331</v>
      </c>
      <c r="S19" s="74">
        <f t="shared" si="4"/>
        <v>22.466666666666661</v>
      </c>
      <c r="T19" s="74">
        <f t="shared" si="5"/>
        <v>0</v>
      </c>
      <c r="U19" s="74"/>
      <c r="V19" s="74">
        <f t="shared" si="13"/>
        <v>1323186.0777777778</v>
      </c>
    </row>
    <row r="20" spans="1:22" x14ac:dyDescent="0.25">
      <c r="A20">
        <f>+A19+1</f>
        <v>2</v>
      </c>
      <c r="B20" s="80">
        <f t="shared" ref="B20:B83" si="14">+(($B$9*$B$7)/A20)+(($B$11*A20)/2)</f>
        <v>367572</v>
      </c>
      <c r="C20" s="80"/>
      <c r="F20" s="29">
        <f t="shared" si="6"/>
        <v>7</v>
      </c>
      <c r="G20" s="29">
        <f t="shared" si="7"/>
        <v>0</v>
      </c>
      <c r="H20" s="29">
        <f t="shared" si="0"/>
        <v>13.611111111111111</v>
      </c>
      <c r="I20" s="77">
        <f t="shared" si="8"/>
        <v>47.609123884574274</v>
      </c>
      <c r="J20" s="29">
        <f t="shared" si="1"/>
        <v>9.5218247769148547</v>
      </c>
      <c r="K20" s="29">
        <f t="shared" si="2"/>
        <v>0</v>
      </c>
      <c r="L20" s="29"/>
      <c r="M20" s="29">
        <f t="shared" si="9"/>
        <v>1470182.47</v>
      </c>
      <c r="O20" s="74">
        <f t="shared" si="10"/>
        <v>7</v>
      </c>
      <c r="P20" s="74">
        <f t="shared" si="11"/>
        <v>0</v>
      </c>
      <c r="Q20" s="74">
        <f t="shared" si="3"/>
        <v>13.611111111111111</v>
      </c>
      <c r="R20" s="78">
        <f t="shared" si="12"/>
        <v>98.7222222222222</v>
      </c>
      <c r="S20" s="74">
        <f t="shared" si="4"/>
        <v>19.74444444444444</v>
      </c>
      <c r="T20" s="74">
        <f t="shared" si="5"/>
        <v>0</v>
      </c>
      <c r="U20" s="74"/>
      <c r="V20" s="74">
        <f t="shared" si="13"/>
        <v>1323186.0777777778</v>
      </c>
    </row>
    <row r="21" spans="1:22" x14ac:dyDescent="0.25">
      <c r="A21">
        <f t="shared" ref="A21:A84" si="15">+A20+1</f>
        <v>3</v>
      </c>
      <c r="B21" s="80">
        <f t="shared" si="14"/>
        <v>245108</v>
      </c>
      <c r="C21" s="80"/>
      <c r="F21" s="29">
        <f t="shared" si="6"/>
        <v>8</v>
      </c>
      <c r="G21" s="29">
        <f t="shared" si="7"/>
        <v>0</v>
      </c>
      <c r="H21" s="29">
        <f t="shared" si="0"/>
        <v>13.611111111111111</v>
      </c>
      <c r="I21" s="77">
        <f t="shared" si="8"/>
        <v>33.998012773463159</v>
      </c>
      <c r="J21" s="29">
        <f t="shared" si="1"/>
        <v>6.7996025546926315</v>
      </c>
      <c r="K21" s="29">
        <f t="shared" si="2"/>
        <v>0</v>
      </c>
      <c r="L21" s="29"/>
      <c r="M21" s="29">
        <f t="shared" si="9"/>
        <v>1470182.47</v>
      </c>
      <c r="O21" s="74">
        <f t="shared" si="10"/>
        <v>8</v>
      </c>
      <c r="P21" s="74">
        <f t="shared" si="11"/>
        <v>0</v>
      </c>
      <c r="Q21" s="74">
        <f t="shared" si="3"/>
        <v>13.611111111111111</v>
      </c>
      <c r="R21" s="78">
        <f t="shared" si="12"/>
        <v>85.111111111111086</v>
      </c>
      <c r="S21" s="74">
        <f t="shared" si="4"/>
        <v>17.022222222222215</v>
      </c>
      <c r="T21" s="74">
        <f t="shared" si="5"/>
        <v>0</v>
      </c>
      <c r="U21" s="74"/>
      <c r="V21" s="74">
        <f t="shared" si="13"/>
        <v>1323186.0777777778</v>
      </c>
    </row>
    <row r="22" spans="1:22" x14ac:dyDescent="0.25">
      <c r="A22">
        <f t="shared" si="15"/>
        <v>4</v>
      </c>
      <c r="B22" s="80">
        <f t="shared" si="14"/>
        <v>183894</v>
      </c>
      <c r="C22" s="80"/>
      <c r="F22" s="29">
        <f t="shared" si="6"/>
        <v>9</v>
      </c>
      <c r="G22" s="29">
        <f t="shared" si="7"/>
        <v>0</v>
      </c>
      <c r="H22" s="29">
        <f t="shared" si="0"/>
        <v>13.611111111111111</v>
      </c>
      <c r="I22" s="77">
        <f t="shared" si="8"/>
        <v>20.386901662352049</v>
      </c>
      <c r="J22" s="29">
        <f t="shared" si="1"/>
        <v>4.0773803324704092</v>
      </c>
      <c r="K22" s="29">
        <f t="shared" si="2"/>
        <v>0</v>
      </c>
      <c r="L22" s="29"/>
      <c r="M22" s="29">
        <f t="shared" si="9"/>
        <v>1470182.47</v>
      </c>
      <c r="O22" s="74">
        <f t="shared" si="10"/>
        <v>9</v>
      </c>
      <c r="P22" s="74">
        <f t="shared" si="11"/>
        <v>0</v>
      </c>
      <c r="Q22" s="74">
        <f t="shared" si="3"/>
        <v>13.611111111111111</v>
      </c>
      <c r="R22" s="78">
        <f t="shared" si="12"/>
        <v>71.499999999999972</v>
      </c>
      <c r="S22" s="74">
        <f t="shared" si="4"/>
        <v>14.299999999999995</v>
      </c>
      <c r="T22" s="74">
        <f t="shared" si="5"/>
        <v>0</v>
      </c>
      <c r="U22" s="74"/>
      <c r="V22" s="74">
        <f t="shared" si="13"/>
        <v>1323186.0777777778</v>
      </c>
    </row>
    <row r="23" spans="1:22" x14ac:dyDescent="0.25">
      <c r="A23">
        <f t="shared" si="15"/>
        <v>5</v>
      </c>
      <c r="B23" s="80">
        <f t="shared" si="14"/>
        <v>147180</v>
      </c>
      <c r="C23" s="80"/>
      <c r="F23" s="29">
        <f t="shared" si="6"/>
        <v>10</v>
      </c>
      <c r="G23" s="29">
        <f t="shared" si="7"/>
        <v>0</v>
      </c>
      <c r="H23" s="29">
        <f t="shared" si="0"/>
        <v>13.611111111111111</v>
      </c>
      <c r="I23" s="77">
        <f t="shared" si="8"/>
        <v>6.775790551240938</v>
      </c>
      <c r="J23" s="29">
        <f t="shared" si="1"/>
        <v>1.3551581102481876</v>
      </c>
      <c r="K23" s="29">
        <f t="shared" si="2"/>
        <v>0</v>
      </c>
      <c r="L23" s="29"/>
      <c r="M23" s="29">
        <f t="shared" si="9"/>
        <v>1470182.47</v>
      </c>
      <c r="O23" s="74">
        <f t="shared" si="10"/>
        <v>10</v>
      </c>
      <c r="P23" s="74">
        <f t="shared" si="11"/>
        <v>0</v>
      </c>
      <c r="Q23" s="74">
        <f t="shared" si="3"/>
        <v>13.611111111111111</v>
      </c>
      <c r="R23" s="78">
        <f t="shared" si="12"/>
        <v>57.888888888888857</v>
      </c>
      <c r="S23" s="74">
        <f t="shared" si="4"/>
        <v>11.57777777777777</v>
      </c>
      <c r="T23" s="74">
        <f t="shared" si="5"/>
        <v>0</v>
      </c>
      <c r="U23" s="74"/>
      <c r="V23" s="74">
        <f t="shared" si="13"/>
        <v>1323186.0777777778</v>
      </c>
    </row>
    <row r="24" spans="1:22" x14ac:dyDescent="0.25">
      <c r="A24">
        <f t="shared" si="15"/>
        <v>6</v>
      </c>
      <c r="B24" s="80">
        <f t="shared" si="14"/>
        <v>122716</v>
      </c>
      <c r="C24" s="80"/>
      <c r="F24" s="29">
        <f t="shared" si="6"/>
        <v>11</v>
      </c>
      <c r="G24" s="29">
        <f t="shared" si="7"/>
        <v>142.88690166235207</v>
      </c>
      <c r="H24" s="29">
        <f t="shared" si="0"/>
        <v>13.611111111111111</v>
      </c>
      <c r="I24" s="77">
        <f t="shared" si="8"/>
        <v>136.05158110248189</v>
      </c>
      <c r="J24" s="29">
        <f t="shared" si="1"/>
        <v>27.210316220496377</v>
      </c>
      <c r="K24" s="29">
        <f t="shared" si="2"/>
        <v>150</v>
      </c>
      <c r="L24" s="29"/>
      <c r="M24" s="29">
        <f t="shared" si="9"/>
        <v>1470332.47</v>
      </c>
      <c r="O24" s="74">
        <f t="shared" si="10"/>
        <v>11</v>
      </c>
      <c r="P24" s="74">
        <f t="shared" si="11"/>
        <v>0</v>
      </c>
      <c r="Q24" s="74">
        <f t="shared" si="3"/>
        <v>13.611111111111111</v>
      </c>
      <c r="R24" s="78">
        <f t="shared" si="12"/>
        <v>44.277777777777743</v>
      </c>
      <c r="S24" s="74">
        <f t="shared" si="4"/>
        <v>8.855555555555549</v>
      </c>
      <c r="T24" s="74">
        <f t="shared" si="5"/>
        <v>0</v>
      </c>
      <c r="U24" s="74"/>
      <c r="V24" s="74">
        <f t="shared" si="13"/>
        <v>1323186.0777777778</v>
      </c>
    </row>
    <row r="25" spans="1:22" x14ac:dyDescent="0.25">
      <c r="A25">
        <f t="shared" si="15"/>
        <v>7</v>
      </c>
      <c r="B25" s="80">
        <f t="shared" si="14"/>
        <v>105252</v>
      </c>
      <c r="C25" s="80"/>
      <c r="F25" s="29">
        <f t="shared" si="6"/>
        <v>12</v>
      </c>
      <c r="G25" s="29">
        <f t="shared" si="7"/>
        <v>0</v>
      </c>
      <c r="H25" s="29">
        <f t="shared" si="0"/>
        <v>13.611111111111111</v>
      </c>
      <c r="I25" s="77">
        <f t="shared" si="8"/>
        <v>122.44046999137078</v>
      </c>
      <c r="J25" s="29">
        <f t="shared" si="1"/>
        <v>24.488093998274152</v>
      </c>
      <c r="K25" s="29">
        <f t="shared" si="2"/>
        <v>0</v>
      </c>
      <c r="L25" s="29"/>
      <c r="M25" s="29">
        <f t="shared" si="9"/>
        <v>1470332.47</v>
      </c>
      <c r="O25" s="74">
        <f t="shared" si="10"/>
        <v>12</v>
      </c>
      <c r="P25" s="74">
        <f t="shared" si="11"/>
        <v>0</v>
      </c>
      <c r="Q25" s="74">
        <f t="shared" si="3"/>
        <v>13.611111111111111</v>
      </c>
      <c r="R25" s="78">
        <f t="shared" si="12"/>
        <v>30.666666666666632</v>
      </c>
      <c r="S25" s="74">
        <f t="shared" si="4"/>
        <v>6.1333333333333258</v>
      </c>
      <c r="T25" s="74">
        <f t="shared" si="5"/>
        <v>0</v>
      </c>
      <c r="U25" s="74"/>
      <c r="V25" s="74">
        <f t="shared" si="13"/>
        <v>1323186.0777777778</v>
      </c>
    </row>
    <row r="26" spans="1:22" x14ac:dyDescent="0.25">
      <c r="A26">
        <f t="shared" si="15"/>
        <v>8</v>
      </c>
      <c r="B26" s="80">
        <f t="shared" si="14"/>
        <v>92163</v>
      </c>
      <c r="C26" s="80"/>
      <c r="F26" s="29">
        <f t="shared" si="6"/>
        <v>13</v>
      </c>
      <c r="G26" s="29">
        <f t="shared" si="7"/>
        <v>0</v>
      </c>
      <c r="H26" s="29">
        <f t="shared" si="0"/>
        <v>13.611111111111111</v>
      </c>
      <c r="I26" s="77">
        <f t="shared" si="8"/>
        <v>108.82935888025966</v>
      </c>
      <c r="J26" s="29">
        <f t="shared" si="1"/>
        <v>21.765871776051931</v>
      </c>
      <c r="K26" s="29">
        <f t="shared" si="2"/>
        <v>0</v>
      </c>
      <c r="L26" s="29"/>
      <c r="M26" s="29">
        <f t="shared" si="9"/>
        <v>1470332.47</v>
      </c>
      <c r="O26" s="74">
        <f t="shared" si="10"/>
        <v>13</v>
      </c>
      <c r="P26" s="74">
        <f t="shared" si="11"/>
        <v>0</v>
      </c>
      <c r="Q26" s="74">
        <f t="shared" si="3"/>
        <v>13.611111111111111</v>
      </c>
      <c r="R26" s="78">
        <f t="shared" si="12"/>
        <v>17.055555555555522</v>
      </c>
      <c r="S26" s="74">
        <f t="shared" si="4"/>
        <v>3.4111111111111039</v>
      </c>
      <c r="T26" s="74">
        <f t="shared" si="5"/>
        <v>0</v>
      </c>
      <c r="U26" s="74"/>
      <c r="V26" s="74">
        <f t="shared" si="13"/>
        <v>1323186.0777777778</v>
      </c>
    </row>
    <row r="27" spans="1:22" x14ac:dyDescent="0.25">
      <c r="A27">
        <f t="shared" si="15"/>
        <v>9</v>
      </c>
      <c r="B27" s="80">
        <f t="shared" si="14"/>
        <v>81990.666666666672</v>
      </c>
      <c r="C27" s="80"/>
      <c r="F27" s="29">
        <f t="shared" si="6"/>
        <v>14</v>
      </c>
      <c r="G27" s="29">
        <f t="shared" si="7"/>
        <v>0</v>
      </c>
      <c r="H27" s="29">
        <f t="shared" si="0"/>
        <v>13.611111111111111</v>
      </c>
      <c r="I27" s="77">
        <f t="shared" si="8"/>
        <v>95.218247769148547</v>
      </c>
      <c r="J27" s="29">
        <f t="shared" si="1"/>
        <v>19.043649553829709</v>
      </c>
      <c r="K27" s="29">
        <f t="shared" si="2"/>
        <v>0</v>
      </c>
      <c r="L27" s="29"/>
      <c r="M27" s="29">
        <f t="shared" si="9"/>
        <v>1470332.47</v>
      </c>
      <c r="O27" s="74">
        <f t="shared" si="10"/>
        <v>14</v>
      </c>
      <c r="P27" s="74">
        <f t="shared" si="11"/>
        <v>0</v>
      </c>
      <c r="Q27" s="74">
        <f t="shared" si="3"/>
        <v>13.611111111111111</v>
      </c>
      <c r="R27" s="78">
        <f t="shared" si="12"/>
        <v>3.4444444444444109</v>
      </c>
      <c r="S27" s="74">
        <f t="shared" si="4"/>
        <v>0.68888888888888211</v>
      </c>
      <c r="T27" s="74">
        <f t="shared" si="5"/>
        <v>0</v>
      </c>
      <c r="U27" s="74"/>
      <c r="V27" s="74">
        <f t="shared" si="13"/>
        <v>1323186.0777777778</v>
      </c>
    </row>
    <row r="28" spans="1:22" x14ac:dyDescent="0.25">
      <c r="A28">
        <f t="shared" si="15"/>
        <v>10</v>
      </c>
      <c r="B28" s="80">
        <f t="shared" si="14"/>
        <v>73860</v>
      </c>
      <c r="C28" s="80"/>
      <c r="F28" s="29">
        <f t="shared" si="6"/>
        <v>15</v>
      </c>
      <c r="G28" s="29">
        <f t="shared" si="7"/>
        <v>0</v>
      </c>
      <c r="H28" s="29">
        <f t="shared" si="0"/>
        <v>13.611111111111111</v>
      </c>
      <c r="I28" s="77">
        <f t="shared" si="8"/>
        <v>81.607136658037433</v>
      </c>
      <c r="J28" s="29">
        <f t="shared" si="1"/>
        <v>16.321427331607484</v>
      </c>
      <c r="K28" s="29">
        <f t="shared" si="2"/>
        <v>0</v>
      </c>
      <c r="L28" s="29"/>
      <c r="M28" s="29">
        <f t="shared" si="9"/>
        <v>1470332.47</v>
      </c>
      <c r="O28" s="74">
        <f t="shared" si="10"/>
        <v>15</v>
      </c>
      <c r="P28" s="74">
        <f t="shared" si="11"/>
        <v>194</v>
      </c>
      <c r="Q28" s="74">
        <f t="shared" si="3"/>
        <v>13.611111111111111</v>
      </c>
      <c r="R28" s="78">
        <f t="shared" si="12"/>
        <v>183.83333333333329</v>
      </c>
      <c r="S28" s="74">
        <f t="shared" si="4"/>
        <v>36.766666666666659</v>
      </c>
      <c r="T28" s="74">
        <f t="shared" si="5"/>
        <v>150</v>
      </c>
      <c r="U28" s="74"/>
      <c r="V28" s="74">
        <f t="shared" si="13"/>
        <v>1323336.0777777778</v>
      </c>
    </row>
    <row r="29" spans="1:22" x14ac:dyDescent="0.25">
      <c r="A29">
        <f t="shared" si="15"/>
        <v>11</v>
      </c>
      <c r="B29" s="80">
        <f t="shared" si="14"/>
        <v>67214.181818181823</v>
      </c>
      <c r="C29" s="80"/>
      <c r="F29" s="29">
        <f t="shared" si="6"/>
        <v>16</v>
      </c>
      <c r="G29" s="29">
        <f t="shared" si="7"/>
        <v>0</v>
      </c>
      <c r="H29" s="29">
        <f t="shared" si="0"/>
        <v>13.611111111111111</v>
      </c>
      <c r="I29" s="77">
        <f t="shared" si="8"/>
        <v>67.996025546926319</v>
      </c>
      <c r="J29" s="29">
        <f t="shared" si="1"/>
        <v>13.599205109385263</v>
      </c>
      <c r="K29" s="29">
        <f t="shared" si="2"/>
        <v>0</v>
      </c>
      <c r="L29" s="29"/>
      <c r="M29" s="29">
        <f t="shared" si="9"/>
        <v>1470332.47</v>
      </c>
      <c r="O29" s="74">
        <f t="shared" si="10"/>
        <v>16</v>
      </c>
      <c r="P29" s="74">
        <f t="shared" si="11"/>
        <v>0</v>
      </c>
      <c r="Q29" s="74">
        <f t="shared" si="3"/>
        <v>13.611111111111111</v>
      </c>
      <c r="R29" s="78">
        <f t="shared" si="12"/>
        <v>170.22222222222217</v>
      </c>
      <c r="S29" s="74">
        <f t="shared" si="4"/>
        <v>34.04444444444443</v>
      </c>
      <c r="T29" s="74">
        <f t="shared" si="5"/>
        <v>0</v>
      </c>
      <c r="U29" s="74"/>
      <c r="V29" s="74">
        <f t="shared" si="13"/>
        <v>1323336.0777777778</v>
      </c>
    </row>
    <row r="30" spans="1:22" x14ac:dyDescent="0.25">
      <c r="A30">
        <f t="shared" si="15"/>
        <v>12</v>
      </c>
      <c r="B30" s="80">
        <f t="shared" si="14"/>
        <v>61682</v>
      </c>
      <c r="C30" s="80"/>
      <c r="F30" s="29">
        <f t="shared" si="6"/>
        <v>17</v>
      </c>
      <c r="G30" s="29">
        <f t="shared" si="7"/>
        <v>0</v>
      </c>
      <c r="H30" s="29">
        <f t="shared" si="0"/>
        <v>13.611111111111111</v>
      </c>
      <c r="I30" s="77">
        <f t="shared" si="8"/>
        <v>54.384914435815205</v>
      </c>
      <c r="J30" s="29">
        <f t="shared" si="1"/>
        <v>10.87698288716304</v>
      </c>
      <c r="K30" s="29">
        <f t="shared" si="2"/>
        <v>0</v>
      </c>
      <c r="L30" s="29"/>
      <c r="M30" s="29">
        <f t="shared" si="9"/>
        <v>1470332.47</v>
      </c>
      <c r="O30" s="74">
        <f t="shared" si="10"/>
        <v>17</v>
      </c>
      <c r="P30" s="74">
        <f t="shared" si="11"/>
        <v>0</v>
      </c>
      <c r="Q30" s="74">
        <f t="shared" si="3"/>
        <v>13.611111111111111</v>
      </c>
      <c r="R30" s="78">
        <f t="shared" si="12"/>
        <v>156.61111111111106</v>
      </c>
      <c r="S30" s="74">
        <f t="shared" si="4"/>
        <v>31.322222222222209</v>
      </c>
      <c r="T30" s="74">
        <f t="shared" si="5"/>
        <v>0</v>
      </c>
      <c r="U30" s="74"/>
      <c r="V30" s="74">
        <f t="shared" si="13"/>
        <v>1323336.0777777778</v>
      </c>
    </row>
    <row r="31" spans="1:22" x14ac:dyDescent="0.25">
      <c r="A31">
        <f t="shared" si="15"/>
        <v>13</v>
      </c>
      <c r="B31" s="80">
        <f t="shared" si="14"/>
        <v>57006.461538461539</v>
      </c>
      <c r="C31" s="80"/>
      <c r="F31" s="29">
        <f t="shared" si="6"/>
        <v>18</v>
      </c>
      <c r="G31" s="29">
        <f t="shared" si="7"/>
        <v>0</v>
      </c>
      <c r="H31" s="29">
        <f t="shared" si="0"/>
        <v>13.611111111111111</v>
      </c>
      <c r="I31" s="77">
        <f t="shared" si="8"/>
        <v>40.77380332470409</v>
      </c>
      <c r="J31" s="29">
        <f t="shared" si="1"/>
        <v>8.1547606649408166</v>
      </c>
      <c r="K31" s="29">
        <f t="shared" si="2"/>
        <v>0</v>
      </c>
      <c r="L31" s="29"/>
      <c r="M31" s="29">
        <f t="shared" si="9"/>
        <v>1470332.47</v>
      </c>
      <c r="O31" s="74">
        <f t="shared" si="10"/>
        <v>18</v>
      </c>
      <c r="P31" s="74">
        <f t="shared" si="11"/>
        <v>0</v>
      </c>
      <c r="Q31" s="74">
        <f t="shared" si="3"/>
        <v>13.611111111111111</v>
      </c>
      <c r="R31" s="78">
        <f t="shared" si="12"/>
        <v>142.99999999999994</v>
      </c>
      <c r="S31" s="74">
        <f t="shared" si="4"/>
        <v>28.599999999999991</v>
      </c>
      <c r="T31" s="74">
        <f t="shared" si="5"/>
        <v>0</v>
      </c>
      <c r="U31" s="74"/>
      <c r="V31" s="74">
        <f t="shared" si="13"/>
        <v>1323336.0777777778</v>
      </c>
    </row>
    <row r="32" spans="1:22" x14ac:dyDescent="0.25">
      <c r="A32">
        <f t="shared" si="15"/>
        <v>14</v>
      </c>
      <c r="B32" s="80">
        <f t="shared" si="14"/>
        <v>53004</v>
      </c>
      <c r="C32" s="80"/>
      <c r="F32" s="29">
        <f t="shared" si="6"/>
        <v>19</v>
      </c>
      <c r="G32" s="29">
        <f t="shared" si="7"/>
        <v>0</v>
      </c>
      <c r="H32" s="29">
        <f t="shared" si="0"/>
        <v>13.611111111111111</v>
      </c>
      <c r="I32" s="77">
        <f t="shared" si="8"/>
        <v>27.16269221359298</v>
      </c>
      <c r="J32" s="29">
        <f t="shared" si="1"/>
        <v>5.4325384427185952</v>
      </c>
      <c r="K32" s="29">
        <f t="shared" si="2"/>
        <v>0</v>
      </c>
      <c r="L32" s="29"/>
      <c r="M32" s="29">
        <f t="shared" si="9"/>
        <v>1470332.47</v>
      </c>
      <c r="O32" s="74">
        <f t="shared" si="10"/>
        <v>19</v>
      </c>
      <c r="P32" s="74">
        <f t="shared" si="11"/>
        <v>0</v>
      </c>
      <c r="Q32" s="74">
        <f t="shared" si="3"/>
        <v>13.611111111111111</v>
      </c>
      <c r="R32" s="78">
        <f t="shared" si="12"/>
        <v>129.38888888888883</v>
      </c>
      <c r="S32" s="74">
        <f t="shared" si="4"/>
        <v>25.877777777777766</v>
      </c>
      <c r="T32" s="74">
        <f t="shared" si="5"/>
        <v>0</v>
      </c>
      <c r="U32" s="74"/>
      <c r="V32" s="74">
        <f t="shared" si="13"/>
        <v>1323336.0777777778</v>
      </c>
    </row>
    <row r="33" spans="1:22" x14ac:dyDescent="0.25">
      <c r="A33">
        <f t="shared" si="15"/>
        <v>15</v>
      </c>
      <c r="B33" s="80">
        <f t="shared" si="14"/>
        <v>49540</v>
      </c>
      <c r="C33" s="80"/>
      <c r="F33" s="29">
        <f t="shared" si="6"/>
        <v>20</v>
      </c>
      <c r="G33" s="29">
        <f t="shared" si="7"/>
        <v>0</v>
      </c>
      <c r="H33" s="29">
        <f t="shared" si="0"/>
        <v>13.611111111111111</v>
      </c>
      <c r="I33" s="77">
        <f t="shared" si="8"/>
        <v>13.551581102481869</v>
      </c>
      <c r="J33" s="29">
        <f t="shared" si="1"/>
        <v>2.7103162204963738</v>
      </c>
      <c r="K33" s="29">
        <f t="shared" si="2"/>
        <v>0</v>
      </c>
      <c r="L33" s="29"/>
      <c r="M33" s="29">
        <f t="shared" si="9"/>
        <v>1470332.47</v>
      </c>
      <c r="O33" s="74">
        <f t="shared" si="10"/>
        <v>20</v>
      </c>
      <c r="P33" s="74">
        <f t="shared" si="11"/>
        <v>0</v>
      </c>
      <c r="Q33" s="74">
        <f t="shared" si="3"/>
        <v>13.611111111111111</v>
      </c>
      <c r="R33" s="78">
        <f t="shared" si="12"/>
        <v>115.77777777777771</v>
      </c>
      <c r="S33" s="74">
        <f t="shared" si="4"/>
        <v>23.155555555555541</v>
      </c>
      <c r="T33" s="74">
        <f t="shared" si="5"/>
        <v>0</v>
      </c>
      <c r="U33" s="74"/>
      <c r="V33" s="74">
        <f t="shared" si="13"/>
        <v>1323336.0777777778</v>
      </c>
    </row>
    <row r="34" spans="1:22" x14ac:dyDescent="0.25">
      <c r="A34">
        <f t="shared" si="15"/>
        <v>16</v>
      </c>
      <c r="B34" s="80">
        <f t="shared" si="14"/>
        <v>46513.5</v>
      </c>
      <c r="C34" s="80"/>
      <c r="F34" s="29">
        <f t="shared" si="6"/>
        <v>21</v>
      </c>
      <c r="G34" s="29">
        <f t="shared" si="7"/>
        <v>142.88690166235207</v>
      </c>
      <c r="H34" s="29">
        <f t="shared" si="0"/>
        <v>13.611111111111111</v>
      </c>
      <c r="I34" s="77">
        <f t="shared" si="8"/>
        <v>142.82737165372282</v>
      </c>
      <c r="J34" s="29">
        <f t="shared" si="1"/>
        <v>28.565474330744564</v>
      </c>
      <c r="K34" s="29">
        <f t="shared" si="2"/>
        <v>150</v>
      </c>
      <c r="L34" s="29"/>
      <c r="M34" s="29">
        <f t="shared" si="9"/>
        <v>1470482.47</v>
      </c>
      <c r="O34" s="74">
        <f t="shared" si="10"/>
        <v>21</v>
      </c>
      <c r="P34" s="74">
        <f t="shared" si="11"/>
        <v>0</v>
      </c>
      <c r="Q34" s="74">
        <f t="shared" si="3"/>
        <v>13.611111111111111</v>
      </c>
      <c r="R34" s="78">
        <f t="shared" si="12"/>
        <v>102.1666666666666</v>
      </c>
      <c r="S34" s="74">
        <f t="shared" si="4"/>
        <v>20.433333333333319</v>
      </c>
      <c r="T34" s="74">
        <f t="shared" si="5"/>
        <v>0</v>
      </c>
      <c r="U34" s="74"/>
      <c r="V34" s="74">
        <f t="shared" si="13"/>
        <v>1323336.0777777778</v>
      </c>
    </row>
    <row r="35" spans="1:22" x14ac:dyDescent="0.25">
      <c r="A35">
        <f t="shared" si="15"/>
        <v>17</v>
      </c>
      <c r="B35" s="80">
        <f t="shared" si="14"/>
        <v>43847.294117647056</v>
      </c>
      <c r="C35" s="80"/>
      <c r="F35" s="29">
        <f t="shared" si="6"/>
        <v>22</v>
      </c>
      <c r="G35" s="29">
        <f t="shared" si="7"/>
        <v>0</v>
      </c>
      <c r="H35" s="29">
        <f t="shared" si="0"/>
        <v>13.611111111111111</v>
      </c>
      <c r="I35" s="77">
        <f t="shared" si="8"/>
        <v>129.21626054261171</v>
      </c>
      <c r="J35" s="29">
        <f t="shared" si="1"/>
        <v>25.843252108522339</v>
      </c>
      <c r="K35" s="29">
        <f t="shared" si="2"/>
        <v>0</v>
      </c>
      <c r="L35" s="29"/>
      <c r="M35" s="29">
        <f t="shared" si="9"/>
        <v>1470482.47</v>
      </c>
      <c r="O35" s="74">
        <f t="shared" si="10"/>
        <v>22</v>
      </c>
      <c r="P35" s="74">
        <f t="shared" si="11"/>
        <v>0</v>
      </c>
      <c r="Q35" s="74">
        <f t="shared" si="3"/>
        <v>13.611111111111111</v>
      </c>
      <c r="R35" s="78">
        <f t="shared" si="12"/>
        <v>88.555555555555486</v>
      </c>
      <c r="S35" s="74">
        <f t="shared" si="4"/>
        <v>17.711111111111098</v>
      </c>
      <c r="T35" s="74">
        <f t="shared" si="5"/>
        <v>0</v>
      </c>
      <c r="U35" s="74"/>
      <c r="V35" s="74">
        <f t="shared" si="13"/>
        <v>1323336.0777777778</v>
      </c>
    </row>
    <row r="36" spans="1:22" x14ac:dyDescent="0.25">
      <c r="A36">
        <f t="shared" si="15"/>
        <v>18</v>
      </c>
      <c r="B36" s="80">
        <f t="shared" si="14"/>
        <v>41481.333333333336</v>
      </c>
      <c r="C36" s="80"/>
      <c r="F36" s="29">
        <f t="shared" si="6"/>
        <v>23</v>
      </c>
      <c r="G36" s="29">
        <f t="shared" si="7"/>
        <v>0</v>
      </c>
      <c r="H36" s="29">
        <f t="shared" si="0"/>
        <v>13.611111111111111</v>
      </c>
      <c r="I36" s="77">
        <f t="shared" si="8"/>
        <v>115.60514943150059</v>
      </c>
      <c r="J36" s="29">
        <f t="shared" si="1"/>
        <v>23.121029886300118</v>
      </c>
      <c r="K36" s="29">
        <f t="shared" si="2"/>
        <v>0</v>
      </c>
      <c r="L36" s="29"/>
      <c r="M36" s="29">
        <f t="shared" si="9"/>
        <v>1470482.47</v>
      </c>
      <c r="O36" s="74">
        <f t="shared" si="10"/>
        <v>23</v>
      </c>
      <c r="P36" s="74">
        <f t="shared" si="11"/>
        <v>0</v>
      </c>
      <c r="Q36" s="74">
        <f t="shared" si="3"/>
        <v>13.611111111111111</v>
      </c>
      <c r="R36" s="78">
        <f t="shared" si="12"/>
        <v>74.944444444444372</v>
      </c>
      <c r="S36" s="74">
        <f t="shared" si="4"/>
        <v>14.988888888888873</v>
      </c>
      <c r="T36" s="74">
        <f t="shared" si="5"/>
        <v>0</v>
      </c>
      <c r="U36" s="74"/>
      <c r="V36" s="74">
        <f t="shared" si="13"/>
        <v>1323336.0777777778</v>
      </c>
    </row>
    <row r="37" spans="1:22" x14ac:dyDescent="0.25">
      <c r="A37">
        <f t="shared" si="15"/>
        <v>19</v>
      </c>
      <c r="B37" s="80">
        <f t="shared" si="14"/>
        <v>39368.210526315786</v>
      </c>
      <c r="C37" s="80"/>
      <c r="F37" s="29">
        <f t="shared" si="6"/>
        <v>24</v>
      </c>
      <c r="G37" s="29">
        <f t="shared" si="7"/>
        <v>0</v>
      </c>
      <c r="H37" s="29">
        <f t="shared" si="0"/>
        <v>13.611111111111111</v>
      </c>
      <c r="I37" s="77">
        <f t="shared" si="8"/>
        <v>101.99403832038948</v>
      </c>
      <c r="J37" s="29">
        <f t="shared" si="1"/>
        <v>20.398807664077896</v>
      </c>
      <c r="K37" s="29">
        <f t="shared" si="2"/>
        <v>0</v>
      </c>
      <c r="L37" s="29"/>
      <c r="M37" s="29">
        <f t="shared" si="9"/>
        <v>1470482.47</v>
      </c>
      <c r="O37" s="74">
        <f t="shared" si="10"/>
        <v>24</v>
      </c>
      <c r="P37" s="74">
        <f t="shared" si="11"/>
        <v>0</v>
      </c>
      <c r="Q37" s="74">
        <f t="shared" si="3"/>
        <v>13.611111111111111</v>
      </c>
      <c r="R37" s="78">
        <f t="shared" si="12"/>
        <v>61.333333333333258</v>
      </c>
      <c r="S37" s="74">
        <f t="shared" si="4"/>
        <v>12.266666666666652</v>
      </c>
      <c r="T37" s="74">
        <f t="shared" si="5"/>
        <v>0</v>
      </c>
      <c r="U37" s="74"/>
      <c r="V37" s="74">
        <f t="shared" si="13"/>
        <v>1323336.0777777778</v>
      </c>
    </row>
    <row r="38" spans="1:22" x14ac:dyDescent="0.25">
      <c r="A38">
        <f t="shared" si="15"/>
        <v>20</v>
      </c>
      <c r="B38" s="80">
        <f t="shared" si="14"/>
        <v>37470</v>
      </c>
      <c r="C38" s="80"/>
      <c r="F38" s="29">
        <f t="shared" si="6"/>
        <v>25</v>
      </c>
      <c r="G38" s="29">
        <f t="shared" si="7"/>
        <v>0</v>
      </c>
      <c r="H38" s="29">
        <f t="shared" si="0"/>
        <v>13.611111111111111</v>
      </c>
      <c r="I38" s="77">
        <f t="shared" si="8"/>
        <v>88.382927209278364</v>
      </c>
      <c r="J38" s="29">
        <f t="shared" si="1"/>
        <v>17.676585441855671</v>
      </c>
      <c r="K38" s="29">
        <f t="shared" si="2"/>
        <v>0</v>
      </c>
      <c r="L38" s="29"/>
      <c r="M38" s="29">
        <f t="shared" si="9"/>
        <v>1470482.47</v>
      </c>
      <c r="O38" s="74">
        <f t="shared" si="10"/>
        <v>25</v>
      </c>
      <c r="P38" s="74">
        <f t="shared" si="11"/>
        <v>0</v>
      </c>
      <c r="Q38" s="74">
        <f t="shared" si="3"/>
        <v>13.611111111111111</v>
      </c>
      <c r="R38" s="78">
        <f t="shared" si="12"/>
        <v>47.722222222222143</v>
      </c>
      <c r="S38" s="74">
        <f t="shared" si="4"/>
        <v>9.5444444444444283</v>
      </c>
      <c r="T38" s="74">
        <f t="shared" si="5"/>
        <v>0</v>
      </c>
      <c r="U38" s="74"/>
      <c r="V38" s="74">
        <f t="shared" si="13"/>
        <v>1323336.0777777778</v>
      </c>
    </row>
    <row r="39" spans="1:22" x14ac:dyDescent="0.25">
      <c r="A39">
        <f t="shared" si="15"/>
        <v>21</v>
      </c>
      <c r="B39" s="80">
        <f t="shared" si="14"/>
        <v>35756</v>
      </c>
      <c r="C39" s="80"/>
      <c r="F39" s="29">
        <f t="shared" si="6"/>
        <v>26</v>
      </c>
      <c r="G39" s="29">
        <f t="shared" si="7"/>
        <v>0</v>
      </c>
      <c r="H39" s="29">
        <f t="shared" si="0"/>
        <v>13.611111111111111</v>
      </c>
      <c r="I39" s="77">
        <f t="shared" si="8"/>
        <v>74.77181609816725</v>
      </c>
      <c r="J39" s="29">
        <f t="shared" si="1"/>
        <v>14.95436321963345</v>
      </c>
      <c r="K39" s="29">
        <f t="shared" si="2"/>
        <v>0</v>
      </c>
      <c r="L39" s="29"/>
      <c r="M39" s="29">
        <f t="shared" si="9"/>
        <v>1470482.47</v>
      </c>
      <c r="O39" s="74">
        <f t="shared" si="10"/>
        <v>26</v>
      </c>
      <c r="P39" s="74">
        <f t="shared" si="11"/>
        <v>0</v>
      </c>
      <c r="Q39" s="74">
        <f t="shared" si="3"/>
        <v>13.611111111111111</v>
      </c>
      <c r="R39" s="78">
        <f t="shared" si="12"/>
        <v>34.111111111111029</v>
      </c>
      <c r="S39" s="74">
        <f t="shared" si="4"/>
        <v>6.8222222222222051</v>
      </c>
      <c r="T39" s="74">
        <f t="shared" si="5"/>
        <v>0</v>
      </c>
      <c r="U39" s="74"/>
      <c r="V39" s="74">
        <f t="shared" si="13"/>
        <v>1323336.0777777778</v>
      </c>
    </row>
    <row r="40" spans="1:22" x14ac:dyDescent="0.25">
      <c r="A40">
        <f t="shared" si="15"/>
        <v>22</v>
      </c>
      <c r="B40" s="80">
        <f t="shared" si="14"/>
        <v>34201.090909090912</v>
      </c>
      <c r="C40" s="80"/>
      <c r="F40" s="29">
        <f t="shared" si="6"/>
        <v>27</v>
      </c>
      <c r="G40" s="29">
        <f t="shared" si="7"/>
        <v>0</v>
      </c>
      <c r="H40" s="29">
        <f t="shared" si="0"/>
        <v>13.611111111111111</v>
      </c>
      <c r="I40" s="77">
        <f t="shared" si="8"/>
        <v>61.160704987056135</v>
      </c>
      <c r="J40" s="29">
        <f t="shared" si="1"/>
        <v>12.232140997411227</v>
      </c>
      <c r="K40" s="29">
        <f t="shared" si="2"/>
        <v>0</v>
      </c>
      <c r="L40" s="29"/>
      <c r="M40" s="29">
        <f t="shared" si="9"/>
        <v>1470482.47</v>
      </c>
      <c r="O40" s="74">
        <f t="shared" si="10"/>
        <v>27</v>
      </c>
      <c r="P40" s="74">
        <f t="shared" si="11"/>
        <v>0</v>
      </c>
      <c r="Q40" s="74">
        <f t="shared" si="3"/>
        <v>13.611111111111111</v>
      </c>
      <c r="R40" s="78">
        <f t="shared" si="12"/>
        <v>20.499999999999918</v>
      </c>
      <c r="S40" s="74">
        <f t="shared" si="4"/>
        <v>4.0999999999999837</v>
      </c>
      <c r="T40" s="74">
        <f t="shared" si="5"/>
        <v>0</v>
      </c>
      <c r="U40" s="74"/>
      <c r="V40" s="74">
        <f t="shared" si="13"/>
        <v>1323336.0777777778</v>
      </c>
    </row>
    <row r="41" spans="1:22" x14ac:dyDescent="0.25">
      <c r="A41">
        <f t="shared" si="15"/>
        <v>23</v>
      </c>
      <c r="B41" s="80">
        <f t="shared" si="14"/>
        <v>32784.521739130432</v>
      </c>
      <c r="C41" s="80"/>
      <c r="F41" s="29">
        <f t="shared" si="6"/>
        <v>28</v>
      </c>
      <c r="G41" s="29">
        <f t="shared" si="7"/>
        <v>0</v>
      </c>
      <c r="H41" s="29">
        <f t="shared" si="0"/>
        <v>13.611111111111111</v>
      </c>
      <c r="I41" s="77">
        <f t="shared" si="8"/>
        <v>47.549593875945021</v>
      </c>
      <c r="J41" s="29">
        <f t="shared" si="1"/>
        <v>9.5099187751890035</v>
      </c>
      <c r="K41" s="29">
        <f t="shared" si="2"/>
        <v>0</v>
      </c>
      <c r="L41" s="29"/>
      <c r="M41" s="29">
        <f t="shared" si="9"/>
        <v>1470482.47</v>
      </c>
      <c r="O41" s="74">
        <f t="shared" si="10"/>
        <v>28</v>
      </c>
      <c r="P41" s="74">
        <f t="shared" si="11"/>
        <v>0</v>
      </c>
      <c r="Q41" s="74">
        <f t="shared" si="3"/>
        <v>13.611111111111111</v>
      </c>
      <c r="R41" s="78">
        <f t="shared" si="12"/>
        <v>6.8888888888888076</v>
      </c>
      <c r="S41" s="74">
        <f t="shared" si="4"/>
        <v>1.3777777777777616</v>
      </c>
      <c r="T41" s="74">
        <f t="shared" si="5"/>
        <v>0</v>
      </c>
      <c r="U41" s="74"/>
      <c r="V41" s="74">
        <f t="shared" si="13"/>
        <v>1323336.0777777778</v>
      </c>
    </row>
    <row r="42" spans="1:22" x14ac:dyDescent="0.25">
      <c r="A42">
        <f t="shared" si="15"/>
        <v>24</v>
      </c>
      <c r="B42" s="80">
        <f t="shared" si="14"/>
        <v>31489</v>
      </c>
      <c r="C42" s="80"/>
      <c r="F42" s="29">
        <f t="shared" si="6"/>
        <v>29</v>
      </c>
      <c r="G42" s="29">
        <f t="shared" si="7"/>
        <v>0</v>
      </c>
      <c r="H42" s="29">
        <f t="shared" si="0"/>
        <v>13.611111111111111</v>
      </c>
      <c r="I42" s="77">
        <f t="shared" si="8"/>
        <v>33.938482764833907</v>
      </c>
      <c r="J42" s="29">
        <f t="shared" si="1"/>
        <v>6.7876965529667821</v>
      </c>
      <c r="K42" s="29">
        <f t="shared" si="2"/>
        <v>0</v>
      </c>
      <c r="L42" s="29"/>
      <c r="M42" s="29">
        <f t="shared" si="9"/>
        <v>1470482.47</v>
      </c>
      <c r="O42" s="74">
        <f t="shared" si="10"/>
        <v>29</v>
      </c>
      <c r="P42" s="74">
        <f t="shared" si="11"/>
        <v>194</v>
      </c>
      <c r="Q42" s="74">
        <f t="shared" si="3"/>
        <v>13.611111111111111</v>
      </c>
      <c r="R42" s="78">
        <f t="shared" si="12"/>
        <v>187.27777777777769</v>
      </c>
      <c r="S42" s="74">
        <f t="shared" si="4"/>
        <v>37.455555555555534</v>
      </c>
      <c r="T42" s="74">
        <f t="shared" si="5"/>
        <v>150</v>
      </c>
      <c r="U42" s="74"/>
      <c r="V42" s="74">
        <f t="shared" si="13"/>
        <v>1323486.0777777778</v>
      </c>
    </row>
    <row r="43" spans="1:22" x14ac:dyDescent="0.25">
      <c r="A43">
        <f t="shared" si="15"/>
        <v>25</v>
      </c>
      <c r="B43" s="80">
        <f t="shared" si="14"/>
        <v>30300</v>
      </c>
      <c r="C43" s="80"/>
      <c r="F43" s="29">
        <f t="shared" si="6"/>
        <v>30</v>
      </c>
      <c r="G43" s="29">
        <f t="shared" si="7"/>
        <v>0</v>
      </c>
      <c r="H43" s="29">
        <f t="shared" si="0"/>
        <v>13.611111111111111</v>
      </c>
      <c r="I43" s="77">
        <f t="shared" si="8"/>
        <v>20.327371653722796</v>
      </c>
      <c r="J43" s="29">
        <f t="shared" si="1"/>
        <v>4.0654743307445589</v>
      </c>
      <c r="K43" s="29">
        <f t="shared" si="2"/>
        <v>0</v>
      </c>
      <c r="L43" s="29"/>
      <c r="M43" s="29">
        <f t="shared" si="9"/>
        <v>1470482.47</v>
      </c>
      <c r="O43" s="74">
        <f t="shared" si="10"/>
        <v>30</v>
      </c>
      <c r="P43" s="74">
        <f t="shared" si="11"/>
        <v>0</v>
      </c>
      <c r="Q43" s="74">
        <f t="shared" si="3"/>
        <v>13.611111111111111</v>
      </c>
      <c r="R43" s="78">
        <f t="shared" si="12"/>
        <v>173.66666666666657</v>
      </c>
      <c r="S43" s="74">
        <f t="shared" si="4"/>
        <v>34.733333333333313</v>
      </c>
      <c r="T43" s="74">
        <f t="shared" si="5"/>
        <v>0</v>
      </c>
      <c r="U43" s="74"/>
      <c r="V43" s="74">
        <f t="shared" si="13"/>
        <v>1323486.0777777778</v>
      </c>
    </row>
    <row r="44" spans="1:22" x14ac:dyDescent="0.25">
      <c r="A44">
        <f t="shared" si="15"/>
        <v>26</v>
      </c>
      <c r="B44" s="80">
        <f t="shared" si="14"/>
        <v>29205.23076923077</v>
      </c>
      <c r="C44" s="80"/>
      <c r="F44" s="29">
        <f t="shared" si="6"/>
        <v>31</v>
      </c>
      <c r="G44" s="29">
        <f t="shared" si="7"/>
        <v>0</v>
      </c>
      <c r="H44" s="29">
        <f t="shared" si="0"/>
        <v>13.611111111111111</v>
      </c>
      <c r="I44" s="77">
        <f t="shared" si="8"/>
        <v>6.7162605426116855</v>
      </c>
      <c r="J44" s="29">
        <f t="shared" si="1"/>
        <v>1.343252108522337</v>
      </c>
      <c r="K44" s="29">
        <f t="shared" si="2"/>
        <v>0</v>
      </c>
      <c r="L44" s="29"/>
      <c r="M44" s="29">
        <f t="shared" si="9"/>
        <v>1470482.47</v>
      </c>
      <c r="O44" s="74">
        <f t="shared" si="10"/>
        <v>31</v>
      </c>
      <c r="P44" s="74">
        <f t="shared" si="11"/>
        <v>0</v>
      </c>
      <c r="Q44" s="74">
        <f t="shared" si="3"/>
        <v>13.611111111111111</v>
      </c>
      <c r="R44" s="78">
        <f t="shared" si="12"/>
        <v>160.05555555555546</v>
      </c>
      <c r="S44" s="74">
        <f t="shared" si="4"/>
        <v>32.011111111111092</v>
      </c>
      <c r="T44" s="74">
        <f t="shared" si="5"/>
        <v>0</v>
      </c>
      <c r="U44" s="74"/>
      <c r="V44" s="74">
        <f t="shared" si="13"/>
        <v>1323486.0777777778</v>
      </c>
    </row>
    <row r="45" spans="1:22" x14ac:dyDescent="0.25">
      <c r="A45">
        <f t="shared" si="15"/>
        <v>27</v>
      </c>
      <c r="B45" s="80">
        <f t="shared" si="14"/>
        <v>28194.222222222223</v>
      </c>
      <c r="C45" s="80"/>
      <c r="F45" s="29">
        <f t="shared" si="6"/>
        <v>32</v>
      </c>
      <c r="G45" s="29">
        <f t="shared" si="7"/>
        <v>142.88690166235207</v>
      </c>
      <c r="H45" s="29">
        <f t="shared" si="0"/>
        <v>13.611111111111111</v>
      </c>
      <c r="I45" s="77">
        <f t="shared" si="8"/>
        <v>135.99205109385264</v>
      </c>
      <c r="J45" s="29">
        <f t="shared" si="1"/>
        <v>27.198410218770526</v>
      </c>
      <c r="K45" s="29">
        <f t="shared" si="2"/>
        <v>150</v>
      </c>
      <c r="L45" s="29"/>
      <c r="M45" s="29">
        <f t="shared" si="9"/>
        <v>1470632.47</v>
      </c>
      <c r="O45" s="74">
        <f t="shared" si="10"/>
        <v>32</v>
      </c>
      <c r="P45" s="74">
        <f t="shared" si="11"/>
        <v>0</v>
      </c>
      <c r="Q45" s="74">
        <f t="shared" si="3"/>
        <v>13.611111111111111</v>
      </c>
      <c r="R45" s="78">
        <f t="shared" si="12"/>
        <v>146.44444444444434</v>
      </c>
      <c r="S45" s="74">
        <f t="shared" si="4"/>
        <v>29.288888888888867</v>
      </c>
      <c r="T45" s="74">
        <f t="shared" si="5"/>
        <v>0</v>
      </c>
      <c r="U45" s="74"/>
      <c r="V45" s="74">
        <f t="shared" si="13"/>
        <v>1323486.0777777778</v>
      </c>
    </row>
    <row r="46" spans="1:22" x14ac:dyDescent="0.25">
      <c r="A46">
        <f t="shared" si="15"/>
        <v>28</v>
      </c>
      <c r="B46" s="80">
        <f t="shared" si="14"/>
        <v>27258</v>
      </c>
      <c r="C46" s="80"/>
      <c r="F46" s="29">
        <f t="shared" si="6"/>
        <v>33</v>
      </c>
      <c r="G46" s="29">
        <f t="shared" si="7"/>
        <v>0</v>
      </c>
      <c r="H46" s="29">
        <f t="shared" si="0"/>
        <v>13.611111111111111</v>
      </c>
      <c r="I46" s="77">
        <f t="shared" si="8"/>
        <v>122.38093998274152</v>
      </c>
      <c r="J46" s="29">
        <f t="shared" si="1"/>
        <v>24.476187996548305</v>
      </c>
      <c r="K46" s="29">
        <f t="shared" si="2"/>
        <v>0</v>
      </c>
      <c r="L46" s="29"/>
      <c r="M46" s="29">
        <f t="shared" si="9"/>
        <v>1470632.47</v>
      </c>
      <c r="O46" s="74">
        <f t="shared" si="10"/>
        <v>33</v>
      </c>
      <c r="P46" s="74">
        <f t="shared" si="11"/>
        <v>0</v>
      </c>
      <c r="Q46" s="74">
        <f t="shared" si="3"/>
        <v>13.611111111111111</v>
      </c>
      <c r="R46" s="78">
        <f t="shared" si="12"/>
        <v>132.83333333333323</v>
      </c>
      <c r="S46" s="74">
        <f t="shared" si="4"/>
        <v>26.566666666666645</v>
      </c>
      <c r="T46" s="74">
        <f t="shared" si="5"/>
        <v>0</v>
      </c>
      <c r="U46" s="74"/>
      <c r="V46" s="74">
        <f t="shared" si="13"/>
        <v>1323486.0777777778</v>
      </c>
    </row>
    <row r="47" spans="1:22" x14ac:dyDescent="0.25">
      <c r="A47">
        <f t="shared" si="15"/>
        <v>29</v>
      </c>
      <c r="B47" s="80">
        <f t="shared" si="14"/>
        <v>26388.827586206895</v>
      </c>
      <c r="C47" s="80"/>
      <c r="F47" s="29">
        <f t="shared" si="6"/>
        <v>34</v>
      </c>
      <c r="G47" s="29">
        <f t="shared" si="7"/>
        <v>0</v>
      </c>
      <c r="H47" s="29">
        <f t="shared" si="0"/>
        <v>13.611111111111111</v>
      </c>
      <c r="I47" s="77">
        <f t="shared" si="8"/>
        <v>108.76982887163041</v>
      </c>
      <c r="J47" s="29">
        <f t="shared" si="1"/>
        <v>21.75396577432608</v>
      </c>
      <c r="K47" s="29">
        <f t="shared" si="2"/>
        <v>0</v>
      </c>
      <c r="L47" s="29"/>
      <c r="M47" s="29">
        <f t="shared" si="9"/>
        <v>1470632.47</v>
      </c>
      <c r="O47" s="74">
        <f t="shared" si="10"/>
        <v>34</v>
      </c>
      <c r="P47" s="74">
        <f t="shared" si="11"/>
        <v>0</v>
      </c>
      <c r="Q47" s="74">
        <f t="shared" si="3"/>
        <v>13.611111111111111</v>
      </c>
      <c r="R47" s="78">
        <f t="shared" si="12"/>
        <v>119.22222222222211</v>
      </c>
      <c r="S47" s="74">
        <f t="shared" si="4"/>
        <v>23.844444444444424</v>
      </c>
      <c r="T47" s="74">
        <f t="shared" si="5"/>
        <v>0</v>
      </c>
      <c r="U47" s="74"/>
      <c r="V47" s="74">
        <f t="shared" si="13"/>
        <v>1323486.0777777778</v>
      </c>
    </row>
    <row r="48" spans="1:22" x14ac:dyDescent="0.25">
      <c r="A48">
        <f t="shared" si="15"/>
        <v>30</v>
      </c>
      <c r="B48" s="80">
        <f t="shared" si="14"/>
        <v>25580</v>
      </c>
      <c r="C48" s="80"/>
      <c r="F48" s="29">
        <f t="shared" si="6"/>
        <v>35</v>
      </c>
      <c r="G48" s="29">
        <f t="shared" si="7"/>
        <v>0</v>
      </c>
      <c r="H48" s="29">
        <f t="shared" si="0"/>
        <v>13.611111111111111</v>
      </c>
      <c r="I48" s="77">
        <f t="shared" si="8"/>
        <v>95.158717760519295</v>
      </c>
      <c r="J48" s="29">
        <f t="shared" si="1"/>
        <v>19.031743552103858</v>
      </c>
      <c r="K48" s="29">
        <f t="shared" si="2"/>
        <v>0</v>
      </c>
      <c r="L48" s="29"/>
      <c r="M48" s="29">
        <f t="shared" si="9"/>
        <v>1470632.47</v>
      </c>
      <c r="O48" s="74">
        <f t="shared" si="10"/>
        <v>35</v>
      </c>
      <c r="P48" s="74">
        <f t="shared" si="11"/>
        <v>0</v>
      </c>
      <c r="Q48" s="74">
        <f t="shared" si="3"/>
        <v>13.611111111111111</v>
      </c>
      <c r="R48" s="78">
        <f t="shared" si="12"/>
        <v>105.611111111111</v>
      </c>
      <c r="S48" s="74">
        <f t="shared" si="4"/>
        <v>21.122222222222199</v>
      </c>
      <c r="T48" s="74">
        <f t="shared" si="5"/>
        <v>0</v>
      </c>
      <c r="U48" s="74"/>
      <c r="V48" s="74">
        <f t="shared" si="13"/>
        <v>1323486.0777777778</v>
      </c>
    </row>
    <row r="49" spans="1:22" x14ac:dyDescent="0.25">
      <c r="A49">
        <f t="shared" si="15"/>
        <v>31</v>
      </c>
      <c r="B49" s="80">
        <f t="shared" si="14"/>
        <v>24825.677419354837</v>
      </c>
      <c r="C49" s="80"/>
      <c r="F49" s="29">
        <f t="shared" si="6"/>
        <v>36</v>
      </c>
      <c r="G49" s="29">
        <f t="shared" si="7"/>
        <v>0</v>
      </c>
      <c r="H49" s="29">
        <f t="shared" si="0"/>
        <v>13.611111111111111</v>
      </c>
      <c r="I49" s="77">
        <f t="shared" si="8"/>
        <v>81.547606649408181</v>
      </c>
      <c r="J49" s="29">
        <f t="shared" si="1"/>
        <v>16.309521329881633</v>
      </c>
      <c r="K49" s="29">
        <f t="shared" si="2"/>
        <v>0</v>
      </c>
      <c r="L49" s="29"/>
      <c r="M49" s="29">
        <f t="shared" si="9"/>
        <v>1470632.47</v>
      </c>
      <c r="O49" s="74">
        <f t="shared" si="10"/>
        <v>36</v>
      </c>
      <c r="P49" s="74">
        <f t="shared" si="11"/>
        <v>0</v>
      </c>
      <c r="Q49" s="74">
        <f t="shared" si="3"/>
        <v>13.611111111111111</v>
      </c>
      <c r="R49" s="78">
        <f t="shared" si="12"/>
        <v>91.999999999999886</v>
      </c>
      <c r="S49" s="74">
        <f t="shared" si="4"/>
        <v>18.399999999999977</v>
      </c>
      <c r="T49" s="74">
        <f t="shared" si="5"/>
        <v>0</v>
      </c>
      <c r="U49" s="74"/>
      <c r="V49" s="74">
        <f t="shared" si="13"/>
        <v>1323486.0777777778</v>
      </c>
    </row>
    <row r="50" spans="1:22" x14ac:dyDescent="0.25">
      <c r="A50">
        <f t="shared" si="15"/>
        <v>32</v>
      </c>
      <c r="B50" s="80">
        <f t="shared" si="14"/>
        <v>24120.75</v>
      </c>
      <c r="C50" s="80"/>
      <c r="F50" s="29">
        <f t="shared" si="6"/>
        <v>37</v>
      </c>
      <c r="G50" s="29">
        <f t="shared" si="7"/>
        <v>0</v>
      </c>
      <c r="H50" s="29">
        <f t="shared" si="0"/>
        <v>13.611111111111111</v>
      </c>
      <c r="I50" s="77">
        <f t="shared" si="8"/>
        <v>67.936495538297066</v>
      </c>
      <c r="J50" s="29">
        <f t="shared" si="1"/>
        <v>13.587299107659414</v>
      </c>
      <c r="K50" s="29">
        <f t="shared" si="2"/>
        <v>0</v>
      </c>
      <c r="L50" s="29"/>
      <c r="M50" s="29">
        <f t="shared" si="9"/>
        <v>1470632.47</v>
      </c>
      <c r="O50" s="74">
        <f t="shared" si="10"/>
        <v>37</v>
      </c>
      <c r="P50" s="74">
        <f t="shared" si="11"/>
        <v>0</v>
      </c>
      <c r="Q50" s="74">
        <f t="shared" si="3"/>
        <v>13.611111111111111</v>
      </c>
      <c r="R50" s="78">
        <f t="shared" si="12"/>
        <v>78.388888888888772</v>
      </c>
      <c r="S50" s="74">
        <f t="shared" si="4"/>
        <v>15.677777777777754</v>
      </c>
      <c r="T50" s="74">
        <f t="shared" si="5"/>
        <v>0</v>
      </c>
      <c r="U50" s="74"/>
      <c r="V50" s="74">
        <f t="shared" si="13"/>
        <v>1323486.0777777778</v>
      </c>
    </row>
    <row r="51" spans="1:22" x14ac:dyDescent="0.25">
      <c r="A51">
        <f t="shared" si="15"/>
        <v>33</v>
      </c>
      <c r="B51" s="80">
        <f t="shared" si="14"/>
        <v>23460.727272727272</v>
      </c>
      <c r="C51" s="80"/>
      <c r="F51" s="29">
        <f t="shared" si="6"/>
        <v>38</v>
      </c>
      <c r="G51" s="29">
        <f t="shared" si="7"/>
        <v>0</v>
      </c>
      <c r="H51" s="29">
        <f t="shared" si="0"/>
        <v>13.611111111111111</v>
      </c>
      <c r="I51" s="77">
        <f t="shared" si="8"/>
        <v>54.325384427185952</v>
      </c>
      <c r="J51" s="29">
        <f t="shared" si="1"/>
        <v>10.86507688543719</v>
      </c>
      <c r="K51" s="29">
        <f t="shared" si="2"/>
        <v>0</v>
      </c>
      <c r="L51" s="29"/>
      <c r="M51" s="29">
        <f t="shared" si="9"/>
        <v>1470632.47</v>
      </c>
      <c r="O51" s="74">
        <f t="shared" si="10"/>
        <v>38</v>
      </c>
      <c r="P51" s="74">
        <f t="shared" si="11"/>
        <v>0</v>
      </c>
      <c r="Q51" s="74">
        <f t="shared" si="3"/>
        <v>13.611111111111111</v>
      </c>
      <c r="R51" s="78">
        <f t="shared" si="12"/>
        <v>64.777777777777658</v>
      </c>
      <c r="S51" s="74">
        <f t="shared" si="4"/>
        <v>12.955555555555531</v>
      </c>
      <c r="T51" s="74">
        <f t="shared" si="5"/>
        <v>0</v>
      </c>
      <c r="U51" s="74"/>
      <c r="V51" s="74">
        <f t="shared" si="13"/>
        <v>1323486.0777777778</v>
      </c>
    </row>
    <row r="52" spans="1:22" x14ac:dyDescent="0.25">
      <c r="A52">
        <f t="shared" si="15"/>
        <v>34</v>
      </c>
      <c r="B52" s="80">
        <f t="shared" si="14"/>
        <v>22841.647058823528</v>
      </c>
      <c r="C52" s="80"/>
      <c r="F52" s="29">
        <f t="shared" si="6"/>
        <v>39</v>
      </c>
      <c r="G52" s="29">
        <f t="shared" si="7"/>
        <v>0</v>
      </c>
      <c r="H52" s="29">
        <f t="shared" si="0"/>
        <v>13.611111111111111</v>
      </c>
      <c r="I52" s="77">
        <f t="shared" si="8"/>
        <v>40.714273316074838</v>
      </c>
      <c r="J52" s="29">
        <f t="shared" si="1"/>
        <v>8.1428546632149672</v>
      </c>
      <c r="K52" s="29">
        <f t="shared" si="2"/>
        <v>0</v>
      </c>
      <c r="L52" s="29"/>
      <c r="M52" s="29">
        <f t="shared" si="9"/>
        <v>1470632.47</v>
      </c>
      <c r="O52" s="74">
        <f t="shared" si="10"/>
        <v>39</v>
      </c>
      <c r="P52" s="74">
        <f t="shared" si="11"/>
        <v>0</v>
      </c>
      <c r="Q52" s="74">
        <f t="shared" si="3"/>
        <v>13.611111111111111</v>
      </c>
      <c r="R52" s="78">
        <f t="shared" si="12"/>
        <v>51.166666666666544</v>
      </c>
      <c r="S52" s="74">
        <f t="shared" si="4"/>
        <v>10.233333333333309</v>
      </c>
      <c r="T52" s="74">
        <f t="shared" si="5"/>
        <v>0</v>
      </c>
      <c r="U52" s="74"/>
      <c r="V52" s="74">
        <f t="shared" si="13"/>
        <v>1323486.0777777778</v>
      </c>
    </row>
    <row r="53" spans="1:22" x14ac:dyDescent="0.25">
      <c r="A53">
        <f t="shared" si="15"/>
        <v>35</v>
      </c>
      <c r="B53" s="80">
        <f t="shared" si="14"/>
        <v>22260</v>
      </c>
      <c r="C53" s="80"/>
      <c r="F53" s="29">
        <f t="shared" si="6"/>
        <v>40</v>
      </c>
      <c r="G53" s="29">
        <f t="shared" si="7"/>
        <v>0</v>
      </c>
      <c r="H53" s="29">
        <f t="shared" si="0"/>
        <v>13.611111111111111</v>
      </c>
      <c r="I53" s="77">
        <f t="shared" si="8"/>
        <v>27.103162204963727</v>
      </c>
      <c r="J53" s="29">
        <f t="shared" si="1"/>
        <v>5.4206324409927458</v>
      </c>
      <c r="K53" s="29">
        <f t="shared" si="2"/>
        <v>0</v>
      </c>
      <c r="L53" s="29"/>
      <c r="M53" s="29">
        <f t="shared" si="9"/>
        <v>1470632.47</v>
      </c>
      <c r="O53" s="74">
        <f t="shared" si="10"/>
        <v>40</v>
      </c>
      <c r="P53" s="74">
        <f t="shared" si="11"/>
        <v>0</v>
      </c>
      <c r="Q53" s="74">
        <f t="shared" si="3"/>
        <v>13.611111111111111</v>
      </c>
      <c r="R53" s="78">
        <f t="shared" si="12"/>
        <v>37.555555555555429</v>
      </c>
      <c r="S53" s="74">
        <f t="shared" si="4"/>
        <v>7.5111111111110853</v>
      </c>
      <c r="T53" s="74">
        <f t="shared" si="5"/>
        <v>0</v>
      </c>
      <c r="U53" s="74"/>
      <c r="V53" s="74">
        <f t="shared" si="13"/>
        <v>1323486.0777777778</v>
      </c>
    </row>
    <row r="54" spans="1:22" x14ac:dyDescent="0.25">
      <c r="A54">
        <f t="shared" si="15"/>
        <v>36</v>
      </c>
      <c r="B54" s="80">
        <f t="shared" si="14"/>
        <v>21712.666666666668</v>
      </c>
      <c r="C54" s="80"/>
      <c r="F54" s="29">
        <f t="shared" si="6"/>
        <v>41</v>
      </c>
      <c r="G54" s="29">
        <f t="shared" si="7"/>
        <v>0</v>
      </c>
      <c r="H54" s="29">
        <f t="shared" si="0"/>
        <v>13.611111111111111</v>
      </c>
      <c r="I54" s="77">
        <f t="shared" si="8"/>
        <v>13.492051093852616</v>
      </c>
      <c r="J54" s="29">
        <f t="shared" si="1"/>
        <v>2.698410218770523</v>
      </c>
      <c r="K54" s="29">
        <f t="shared" si="2"/>
        <v>0</v>
      </c>
      <c r="L54" s="29"/>
      <c r="M54" s="29">
        <f t="shared" si="9"/>
        <v>1470632.47</v>
      </c>
      <c r="O54" s="74">
        <f t="shared" si="10"/>
        <v>41</v>
      </c>
      <c r="P54" s="74">
        <f t="shared" si="11"/>
        <v>0</v>
      </c>
      <c r="Q54" s="74">
        <f t="shared" si="3"/>
        <v>13.611111111111111</v>
      </c>
      <c r="R54" s="78">
        <f t="shared" si="12"/>
        <v>23.944444444444319</v>
      </c>
      <c r="S54" s="74">
        <f t="shared" si="4"/>
        <v>4.7888888888888639</v>
      </c>
      <c r="T54" s="74">
        <f t="shared" si="5"/>
        <v>0</v>
      </c>
      <c r="U54" s="74"/>
      <c r="V54" s="74">
        <f t="shared" si="13"/>
        <v>1323486.0777777778</v>
      </c>
    </row>
    <row r="55" spans="1:22" x14ac:dyDescent="0.25">
      <c r="A55">
        <f t="shared" si="15"/>
        <v>37</v>
      </c>
      <c r="B55" s="80">
        <f t="shared" si="14"/>
        <v>21196.864864864863</v>
      </c>
      <c r="C55" s="80"/>
      <c r="F55" s="29">
        <f t="shared" si="6"/>
        <v>42</v>
      </c>
      <c r="G55" s="29">
        <f t="shared" si="7"/>
        <v>142.88690166235207</v>
      </c>
      <c r="H55" s="29">
        <f t="shared" si="0"/>
        <v>13.611111111111111</v>
      </c>
      <c r="I55" s="77">
        <f t="shared" si="8"/>
        <v>142.76784164509357</v>
      </c>
      <c r="J55" s="29">
        <f t="shared" si="1"/>
        <v>28.553568329018713</v>
      </c>
      <c r="K55" s="29">
        <f t="shared" si="2"/>
        <v>150</v>
      </c>
      <c r="L55" s="29"/>
      <c r="M55" s="29">
        <f t="shared" si="9"/>
        <v>1470782.47</v>
      </c>
      <c r="O55" s="74">
        <f t="shared" si="10"/>
        <v>42</v>
      </c>
      <c r="P55" s="74">
        <f t="shared" si="11"/>
        <v>0</v>
      </c>
      <c r="Q55" s="74">
        <f t="shared" si="3"/>
        <v>13.611111111111111</v>
      </c>
      <c r="R55" s="78">
        <f t="shared" si="12"/>
        <v>10.333333333333208</v>
      </c>
      <c r="S55" s="74">
        <f t="shared" si="4"/>
        <v>2.0666666666666416</v>
      </c>
      <c r="T55" s="74">
        <f t="shared" si="5"/>
        <v>0</v>
      </c>
      <c r="U55" s="74"/>
      <c r="V55" s="74">
        <f t="shared" si="13"/>
        <v>1323486.0777777778</v>
      </c>
    </row>
    <row r="56" spans="1:22" x14ac:dyDescent="0.25">
      <c r="A56">
        <f t="shared" si="15"/>
        <v>38</v>
      </c>
      <c r="B56" s="80">
        <f t="shared" si="14"/>
        <v>20710.105263157893</v>
      </c>
      <c r="C56" s="80"/>
      <c r="F56" s="29">
        <f t="shared" si="6"/>
        <v>43</v>
      </c>
      <c r="G56" s="29">
        <f t="shared" si="7"/>
        <v>0</v>
      </c>
      <c r="H56" s="29">
        <f t="shared" si="0"/>
        <v>13.611111111111111</v>
      </c>
      <c r="I56" s="77">
        <f t="shared" si="8"/>
        <v>129.15673053398245</v>
      </c>
      <c r="J56" s="29">
        <f t="shared" si="1"/>
        <v>25.831346106796492</v>
      </c>
      <c r="K56" s="29">
        <f t="shared" si="2"/>
        <v>0</v>
      </c>
      <c r="L56" s="29"/>
      <c r="M56" s="29">
        <f t="shared" si="9"/>
        <v>1470782.47</v>
      </c>
      <c r="O56" s="74">
        <f t="shared" si="10"/>
        <v>43</v>
      </c>
      <c r="P56" s="74">
        <f t="shared" si="11"/>
        <v>194</v>
      </c>
      <c r="Q56" s="74">
        <f t="shared" si="3"/>
        <v>13.611111111111111</v>
      </c>
      <c r="R56" s="78">
        <f t="shared" si="12"/>
        <v>190.72222222222209</v>
      </c>
      <c r="S56" s="74">
        <f t="shared" si="4"/>
        <v>38.144444444444417</v>
      </c>
      <c r="T56" s="74">
        <f t="shared" si="5"/>
        <v>150</v>
      </c>
      <c r="U56" s="74"/>
      <c r="V56" s="74">
        <f t="shared" si="13"/>
        <v>1323636.0777777778</v>
      </c>
    </row>
    <row r="57" spans="1:22" x14ac:dyDescent="0.25">
      <c r="A57">
        <f t="shared" si="15"/>
        <v>39</v>
      </c>
      <c r="B57" s="80">
        <f t="shared" si="14"/>
        <v>20250.153846153848</v>
      </c>
      <c r="C57" s="80"/>
      <c r="F57" s="29">
        <f t="shared" si="6"/>
        <v>44</v>
      </c>
      <c r="G57" s="29">
        <f t="shared" si="7"/>
        <v>0</v>
      </c>
      <c r="H57" s="29">
        <f t="shared" si="0"/>
        <v>13.611111111111111</v>
      </c>
      <c r="I57" s="77">
        <f t="shared" si="8"/>
        <v>115.54561942287134</v>
      </c>
      <c r="J57" s="29">
        <f t="shared" si="1"/>
        <v>23.109123884574267</v>
      </c>
      <c r="K57" s="29">
        <f t="shared" si="2"/>
        <v>0</v>
      </c>
      <c r="L57" s="29"/>
      <c r="M57" s="29">
        <f t="shared" si="9"/>
        <v>1470782.47</v>
      </c>
      <c r="O57" s="74">
        <f t="shared" si="10"/>
        <v>44</v>
      </c>
      <c r="P57" s="74">
        <f t="shared" si="11"/>
        <v>0</v>
      </c>
      <c r="Q57" s="74">
        <f t="shared" si="3"/>
        <v>13.611111111111111</v>
      </c>
      <c r="R57" s="78">
        <f t="shared" si="12"/>
        <v>177.11111111111097</v>
      </c>
      <c r="S57" s="74">
        <f t="shared" si="4"/>
        <v>35.422222222222196</v>
      </c>
      <c r="T57" s="74">
        <f t="shared" si="5"/>
        <v>0</v>
      </c>
      <c r="U57" s="74"/>
      <c r="V57" s="74">
        <f t="shared" si="13"/>
        <v>1323636.0777777778</v>
      </c>
    </row>
    <row r="58" spans="1:22" x14ac:dyDescent="0.25">
      <c r="A58">
        <f t="shared" si="15"/>
        <v>40</v>
      </c>
      <c r="B58" s="80">
        <f t="shared" si="14"/>
        <v>19815</v>
      </c>
      <c r="C58" s="80"/>
      <c r="F58" s="29">
        <f t="shared" si="6"/>
        <v>45</v>
      </c>
      <c r="G58" s="29">
        <f t="shared" si="7"/>
        <v>0</v>
      </c>
      <c r="H58" s="29">
        <f t="shared" si="0"/>
        <v>13.611111111111111</v>
      </c>
      <c r="I58" s="77">
        <f t="shared" si="8"/>
        <v>101.93450831176023</v>
      </c>
      <c r="J58" s="29">
        <f t="shared" si="1"/>
        <v>20.386901662352045</v>
      </c>
      <c r="K58" s="29">
        <f t="shared" si="2"/>
        <v>0</v>
      </c>
      <c r="L58" s="29"/>
      <c r="M58" s="29">
        <f t="shared" si="9"/>
        <v>1470782.47</v>
      </c>
      <c r="O58" s="74">
        <f t="shared" si="10"/>
        <v>45</v>
      </c>
      <c r="P58" s="74">
        <f t="shared" si="11"/>
        <v>0</v>
      </c>
      <c r="Q58" s="74">
        <f t="shared" si="3"/>
        <v>13.611111111111111</v>
      </c>
      <c r="R58" s="78">
        <f t="shared" si="12"/>
        <v>163.49999999999986</v>
      </c>
      <c r="S58" s="74">
        <f t="shared" si="4"/>
        <v>32.699999999999967</v>
      </c>
      <c r="T58" s="74">
        <f t="shared" si="5"/>
        <v>0</v>
      </c>
      <c r="U58" s="74"/>
      <c r="V58" s="74">
        <f t="shared" si="13"/>
        <v>1323636.0777777778</v>
      </c>
    </row>
    <row r="59" spans="1:22" x14ac:dyDescent="0.25">
      <c r="A59">
        <f t="shared" si="15"/>
        <v>41</v>
      </c>
      <c r="B59" s="80">
        <f t="shared" si="14"/>
        <v>19402.829268292684</v>
      </c>
      <c r="C59" s="80"/>
      <c r="F59" s="29">
        <f t="shared" si="6"/>
        <v>46</v>
      </c>
      <c r="G59" s="29">
        <f t="shared" si="7"/>
        <v>0</v>
      </c>
      <c r="H59" s="29">
        <f t="shared" si="0"/>
        <v>13.611111111111111</v>
      </c>
      <c r="I59" s="77">
        <f t="shared" si="8"/>
        <v>88.323397200649111</v>
      </c>
      <c r="J59" s="29">
        <f t="shared" si="1"/>
        <v>17.66467944012982</v>
      </c>
      <c r="K59" s="29">
        <f t="shared" si="2"/>
        <v>0</v>
      </c>
      <c r="L59" s="29"/>
      <c r="M59" s="29">
        <f t="shared" si="9"/>
        <v>1470782.47</v>
      </c>
      <c r="O59" s="74">
        <f t="shared" si="10"/>
        <v>46</v>
      </c>
      <c r="P59" s="74">
        <f t="shared" si="11"/>
        <v>0</v>
      </c>
      <c r="Q59" s="74">
        <f t="shared" si="3"/>
        <v>13.611111111111111</v>
      </c>
      <c r="R59" s="78">
        <f t="shared" si="12"/>
        <v>149.88888888888874</v>
      </c>
      <c r="S59" s="74">
        <f t="shared" si="4"/>
        <v>29.977777777777746</v>
      </c>
      <c r="T59" s="74">
        <f t="shared" si="5"/>
        <v>0</v>
      </c>
      <c r="U59" s="74"/>
      <c r="V59" s="74">
        <f t="shared" si="13"/>
        <v>1323636.0777777778</v>
      </c>
    </row>
    <row r="60" spans="1:22" x14ac:dyDescent="0.25">
      <c r="A60">
        <f t="shared" si="15"/>
        <v>42</v>
      </c>
      <c r="B60" s="80">
        <f t="shared" si="14"/>
        <v>19012</v>
      </c>
      <c r="C60" s="80"/>
      <c r="F60" s="29">
        <f t="shared" si="6"/>
        <v>47</v>
      </c>
      <c r="G60" s="29">
        <f t="shared" si="7"/>
        <v>0</v>
      </c>
      <c r="H60" s="29">
        <f t="shared" si="0"/>
        <v>13.611111111111111</v>
      </c>
      <c r="I60" s="77">
        <f t="shared" si="8"/>
        <v>74.712286089537997</v>
      </c>
      <c r="J60" s="29">
        <f t="shared" si="1"/>
        <v>14.942457217907599</v>
      </c>
      <c r="K60" s="29">
        <f t="shared" si="2"/>
        <v>0</v>
      </c>
      <c r="L60" s="29"/>
      <c r="M60" s="29">
        <f t="shared" si="9"/>
        <v>1470782.47</v>
      </c>
      <c r="O60" s="74">
        <f t="shared" si="10"/>
        <v>47</v>
      </c>
      <c r="P60" s="74">
        <f t="shared" si="11"/>
        <v>0</v>
      </c>
      <c r="Q60" s="74">
        <f t="shared" si="3"/>
        <v>13.611111111111111</v>
      </c>
      <c r="R60" s="78">
        <f t="shared" si="12"/>
        <v>136.27777777777763</v>
      </c>
      <c r="S60" s="74">
        <f t="shared" si="4"/>
        <v>27.255555555555528</v>
      </c>
      <c r="T60" s="74">
        <f t="shared" si="5"/>
        <v>0</v>
      </c>
      <c r="U60" s="74"/>
      <c r="V60" s="74">
        <f t="shared" si="13"/>
        <v>1323636.0777777778</v>
      </c>
    </row>
    <row r="61" spans="1:22" x14ac:dyDescent="0.25">
      <c r="A61">
        <f t="shared" si="15"/>
        <v>43</v>
      </c>
      <c r="B61" s="80">
        <f t="shared" si="14"/>
        <v>18641.023255813954</v>
      </c>
      <c r="C61" s="80"/>
      <c r="F61" s="29">
        <f t="shared" si="6"/>
        <v>48</v>
      </c>
      <c r="G61" s="29">
        <f t="shared" si="7"/>
        <v>0</v>
      </c>
      <c r="H61" s="29">
        <f t="shared" si="0"/>
        <v>13.611111111111111</v>
      </c>
      <c r="I61" s="77">
        <f t="shared" si="8"/>
        <v>61.101174978426883</v>
      </c>
      <c r="J61" s="29">
        <f t="shared" si="1"/>
        <v>12.220234995685377</v>
      </c>
      <c r="K61" s="29">
        <f t="shared" si="2"/>
        <v>0</v>
      </c>
      <c r="L61" s="29"/>
      <c r="M61" s="29">
        <f t="shared" si="9"/>
        <v>1470782.47</v>
      </c>
      <c r="O61" s="74">
        <f t="shared" si="10"/>
        <v>48</v>
      </c>
      <c r="P61" s="74">
        <f t="shared" si="11"/>
        <v>0</v>
      </c>
      <c r="Q61" s="74">
        <f t="shared" si="3"/>
        <v>13.611111111111111</v>
      </c>
      <c r="R61" s="78">
        <f t="shared" si="12"/>
        <v>122.66666666666652</v>
      </c>
      <c r="S61" s="74">
        <f t="shared" si="4"/>
        <v>24.533333333333303</v>
      </c>
      <c r="T61" s="74">
        <f t="shared" si="5"/>
        <v>0</v>
      </c>
      <c r="U61" s="74"/>
      <c r="V61" s="74">
        <f t="shared" si="13"/>
        <v>1323636.0777777778</v>
      </c>
    </row>
    <row r="62" spans="1:22" x14ac:dyDescent="0.25">
      <c r="A62">
        <f t="shared" si="15"/>
        <v>44</v>
      </c>
      <c r="B62" s="80">
        <f t="shared" si="14"/>
        <v>18288.545454545456</v>
      </c>
      <c r="C62" s="80"/>
      <c r="F62" s="29">
        <f t="shared" si="6"/>
        <v>49</v>
      </c>
      <c r="G62" s="29">
        <f t="shared" si="7"/>
        <v>0</v>
      </c>
      <c r="H62" s="29">
        <f t="shared" si="0"/>
        <v>13.611111111111111</v>
      </c>
      <c r="I62" s="77">
        <f t="shared" si="8"/>
        <v>47.490063867315769</v>
      </c>
      <c r="J62" s="29">
        <f t="shared" si="1"/>
        <v>9.4980127734631523</v>
      </c>
      <c r="K62" s="29">
        <f t="shared" si="2"/>
        <v>0</v>
      </c>
      <c r="L62" s="29"/>
      <c r="M62" s="29">
        <f t="shared" si="9"/>
        <v>1470782.47</v>
      </c>
      <c r="O62" s="74">
        <f t="shared" si="10"/>
        <v>49</v>
      </c>
      <c r="P62" s="74">
        <f t="shared" si="11"/>
        <v>0</v>
      </c>
      <c r="Q62" s="74">
        <f t="shared" si="3"/>
        <v>13.611111111111111</v>
      </c>
      <c r="R62" s="78">
        <f t="shared" si="12"/>
        <v>109.0555555555554</v>
      </c>
      <c r="S62" s="74">
        <f t="shared" si="4"/>
        <v>21.811111111111078</v>
      </c>
      <c r="T62" s="74">
        <f t="shared" si="5"/>
        <v>0</v>
      </c>
      <c r="U62" s="74"/>
      <c r="V62" s="74">
        <f t="shared" si="13"/>
        <v>1323636.0777777778</v>
      </c>
    </row>
    <row r="63" spans="1:22" x14ac:dyDescent="0.25">
      <c r="A63">
        <f t="shared" si="15"/>
        <v>45</v>
      </c>
      <c r="B63" s="80">
        <f t="shared" si="14"/>
        <v>17953.333333333336</v>
      </c>
      <c r="C63" s="80"/>
      <c r="F63" s="29">
        <f t="shared" si="6"/>
        <v>50</v>
      </c>
      <c r="G63" s="29">
        <f t="shared" si="7"/>
        <v>0</v>
      </c>
      <c r="H63" s="29">
        <f t="shared" si="0"/>
        <v>13.611111111111111</v>
      </c>
      <c r="I63" s="77">
        <f t="shared" si="8"/>
        <v>33.878952756204654</v>
      </c>
      <c r="J63" s="29">
        <f t="shared" si="1"/>
        <v>6.77579055124093</v>
      </c>
      <c r="K63" s="29">
        <f t="shared" si="2"/>
        <v>0</v>
      </c>
      <c r="L63" s="29"/>
      <c r="M63" s="29">
        <f t="shared" si="9"/>
        <v>1470782.47</v>
      </c>
      <c r="O63" s="74">
        <f t="shared" si="10"/>
        <v>50</v>
      </c>
      <c r="P63" s="74">
        <f t="shared" si="11"/>
        <v>0</v>
      </c>
      <c r="Q63" s="74">
        <f t="shared" si="3"/>
        <v>13.611111111111111</v>
      </c>
      <c r="R63" s="78">
        <f t="shared" si="12"/>
        <v>95.444444444444287</v>
      </c>
      <c r="S63" s="74">
        <f t="shared" si="4"/>
        <v>19.088888888888857</v>
      </c>
      <c r="T63" s="74">
        <f t="shared" si="5"/>
        <v>0</v>
      </c>
      <c r="U63" s="74"/>
      <c r="V63" s="74">
        <f t="shared" si="13"/>
        <v>1323636.0777777778</v>
      </c>
    </row>
    <row r="64" spans="1:22" x14ac:dyDescent="0.25">
      <c r="A64">
        <f t="shared" si="15"/>
        <v>46</v>
      </c>
      <c r="B64" s="80">
        <f t="shared" si="14"/>
        <v>17634.260869565216</v>
      </c>
      <c r="C64" s="80"/>
      <c r="F64" s="29">
        <f t="shared" si="6"/>
        <v>51</v>
      </c>
      <c r="G64" s="29">
        <f t="shared" si="7"/>
        <v>0</v>
      </c>
      <c r="H64" s="29">
        <f t="shared" si="0"/>
        <v>13.611111111111111</v>
      </c>
      <c r="I64" s="77">
        <f t="shared" si="8"/>
        <v>20.267841645093544</v>
      </c>
      <c r="J64" s="29">
        <f t="shared" si="1"/>
        <v>4.0535683290187086</v>
      </c>
      <c r="K64" s="29">
        <f t="shared" si="2"/>
        <v>0</v>
      </c>
      <c r="L64" s="29"/>
      <c r="M64" s="29">
        <f t="shared" si="9"/>
        <v>1470782.47</v>
      </c>
      <c r="O64" s="74">
        <f t="shared" si="10"/>
        <v>51</v>
      </c>
      <c r="P64" s="74">
        <f t="shared" si="11"/>
        <v>0</v>
      </c>
      <c r="Q64" s="74">
        <f t="shared" si="3"/>
        <v>13.611111111111111</v>
      </c>
      <c r="R64" s="78">
        <f t="shared" si="12"/>
        <v>81.833333333333172</v>
      </c>
      <c r="S64" s="74">
        <f t="shared" si="4"/>
        <v>16.366666666666635</v>
      </c>
      <c r="T64" s="74">
        <f t="shared" si="5"/>
        <v>0</v>
      </c>
      <c r="U64" s="74"/>
      <c r="V64" s="74">
        <f t="shared" si="13"/>
        <v>1323636.0777777778</v>
      </c>
    </row>
    <row r="65" spans="1:22" x14ac:dyDescent="0.25">
      <c r="A65">
        <f t="shared" si="15"/>
        <v>47</v>
      </c>
      <c r="B65" s="80">
        <f t="shared" si="14"/>
        <v>17330.297872340423</v>
      </c>
      <c r="C65" s="80"/>
      <c r="F65" s="29">
        <f t="shared" si="6"/>
        <v>52</v>
      </c>
      <c r="G65" s="29">
        <f t="shared" si="7"/>
        <v>0</v>
      </c>
      <c r="H65" s="29">
        <f t="shared" si="0"/>
        <v>13.611111111111111</v>
      </c>
      <c r="I65" s="77">
        <f t="shared" si="8"/>
        <v>6.656730533982433</v>
      </c>
      <c r="J65" s="29">
        <f t="shared" si="1"/>
        <v>1.3313461067964865</v>
      </c>
      <c r="K65" s="29">
        <f t="shared" si="2"/>
        <v>0</v>
      </c>
      <c r="L65" s="29"/>
      <c r="M65" s="29">
        <f t="shared" si="9"/>
        <v>1470782.47</v>
      </c>
      <c r="O65" s="74">
        <f t="shared" si="10"/>
        <v>52</v>
      </c>
      <c r="P65" s="74">
        <f t="shared" si="11"/>
        <v>0</v>
      </c>
      <c r="Q65" s="74">
        <f t="shared" si="3"/>
        <v>13.611111111111111</v>
      </c>
      <c r="R65" s="78">
        <f t="shared" si="12"/>
        <v>68.222222222222058</v>
      </c>
      <c r="S65" s="74">
        <f t="shared" si="4"/>
        <v>13.64444444444441</v>
      </c>
      <c r="T65" s="74">
        <f t="shared" si="5"/>
        <v>0</v>
      </c>
      <c r="U65" s="74"/>
      <c r="V65" s="74">
        <f t="shared" si="13"/>
        <v>1323636.0777777778</v>
      </c>
    </row>
    <row r="66" spans="1:22" x14ac:dyDescent="0.25">
      <c r="A66">
        <f t="shared" si="15"/>
        <v>48</v>
      </c>
      <c r="B66" s="80">
        <f t="shared" si="14"/>
        <v>17040.5</v>
      </c>
      <c r="C66" s="80"/>
      <c r="F66" s="29">
        <f t="shared" si="6"/>
        <v>53</v>
      </c>
      <c r="G66" s="29">
        <f t="shared" si="7"/>
        <v>142.88690166235207</v>
      </c>
      <c r="H66" s="29">
        <f t="shared" si="0"/>
        <v>13.611111111111111</v>
      </c>
      <c r="I66" s="77">
        <f t="shared" si="8"/>
        <v>135.93252108522339</v>
      </c>
      <c r="J66" s="29">
        <f t="shared" si="1"/>
        <v>27.186504217044678</v>
      </c>
      <c r="K66" s="29">
        <f t="shared" si="2"/>
        <v>150</v>
      </c>
      <c r="L66" s="29"/>
      <c r="M66" s="29">
        <f t="shared" si="9"/>
        <v>1470932.47</v>
      </c>
      <c r="O66" s="74">
        <f t="shared" si="10"/>
        <v>53</v>
      </c>
      <c r="P66" s="74">
        <f t="shared" si="11"/>
        <v>0</v>
      </c>
      <c r="Q66" s="74">
        <f t="shared" si="3"/>
        <v>13.611111111111111</v>
      </c>
      <c r="R66" s="78">
        <f t="shared" si="12"/>
        <v>54.611111111110944</v>
      </c>
      <c r="S66" s="74">
        <f t="shared" si="4"/>
        <v>10.922222222222189</v>
      </c>
      <c r="T66" s="74">
        <f t="shared" si="5"/>
        <v>0</v>
      </c>
      <c r="U66" s="74"/>
      <c r="V66" s="74">
        <f t="shared" si="13"/>
        <v>1323636.0777777778</v>
      </c>
    </row>
    <row r="67" spans="1:22" x14ac:dyDescent="0.25">
      <c r="A67">
        <f t="shared" si="15"/>
        <v>49</v>
      </c>
      <c r="B67" s="80">
        <f t="shared" si="14"/>
        <v>16764</v>
      </c>
      <c r="C67" s="80"/>
      <c r="F67" s="29">
        <f t="shared" si="6"/>
        <v>54</v>
      </c>
      <c r="G67" s="29">
        <f t="shared" si="7"/>
        <v>0</v>
      </c>
      <c r="H67" s="29">
        <f t="shared" si="0"/>
        <v>13.611111111111111</v>
      </c>
      <c r="I67" s="77">
        <f t="shared" si="8"/>
        <v>122.32140997411227</v>
      </c>
      <c r="J67" s="29">
        <f t="shared" si="1"/>
        <v>24.464281994822453</v>
      </c>
      <c r="K67" s="29">
        <f t="shared" si="2"/>
        <v>0</v>
      </c>
      <c r="L67" s="29"/>
      <c r="M67" s="29">
        <f t="shared" si="9"/>
        <v>1470932.47</v>
      </c>
      <c r="O67" s="74">
        <f t="shared" si="10"/>
        <v>54</v>
      </c>
      <c r="P67" s="74">
        <f t="shared" si="11"/>
        <v>0</v>
      </c>
      <c r="Q67" s="74">
        <f t="shared" si="3"/>
        <v>13.611111111111111</v>
      </c>
      <c r="R67" s="78">
        <f t="shared" si="12"/>
        <v>40.999999999999829</v>
      </c>
      <c r="S67" s="74">
        <f t="shared" si="4"/>
        <v>8.1999999999999655</v>
      </c>
      <c r="T67" s="74">
        <f t="shared" si="5"/>
        <v>0</v>
      </c>
      <c r="U67" s="74"/>
      <c r="V67" s="74">
        <f t="shared" si="13"/>
        <v>1323636.0777777778</v>
      </c>
    </row>
    <row r="68" spans="1:22" x14ac:dyDescent="0.25">
      <c r="A68">
        <f t="shared" si="15"/>
        <v>50</v>
      </c>
      <c r="B68" s="80">
        <f t="shared" si="14"/>
        <v>16500</v>
      </c>
      <c r="C68" s="80"/>
      <c r="F68" s="29">
        <f t="shared" si="6"/>
        <v>55</v>
      </c>
      <c r="G68" s="29">
        <f t="shared" si="7"/>
        <v>0</v>
      </c>
      <c r="H68" s="29">
        <f t="shared" si="0"/>
        <v>13.611111111111111</v>
      </c>
      <c r="I68" s="77">
        <f t="shared" si="8"/>
        <v>108.71029886300116</v>
      </c>
      <c r="J68" s="29">
        <f t="shared" si="1"/>
        <v>21.742059772600228</v>
      </c>
      <c r="K68" s="29">
        <f t="shared" si="2"/>
        <v>0</v>
      </c>
      <c r="L68" s="29"/>
      <c r="M68" s="29">
        <f t="shared" si="9"/>
        <v>1470932.47</v>
      </c>
      <c r="O68" s="74">
        <f t="shared" si="10"/>
        <v>55</v>
      </c>
      <c r="P68" s="74">
        <f t="shared" si="11"/>
        <v>0</v>
      </c>
      <c r="Q68" s="74">
        <f t="shared" si="3"/>
        <v>13.611111111111111</v>
      </c>
      <c r="R68" s="78">
        <f t="shared" si="12"/>
        <v>27.388888888888719</v>
      </c>
      <c r="S68" s="74">
        <f t="shared" si="4"/>
        <v>5.4777777777777432</v>
      </c>
      <c r="T68" s="74">
        <f t="shared" si="5"/>
        <v>0</v>
      </c>
      <c r="U68" s="74"/>
      <c r="V68" s="74">
        <f t="shared" si="13"/>
        <v>1323636.0777777778</v>
      </c>
    </row>
    <row r="69" spans="1:22" x14ac:dyDescent="0.25">
      <c r="A69">
        <f t="shared" si="15"/>
        <v>51</v>
      </c>
      <c r="B69" s="80">
        <f t="shared" si="14"/>
        <v>16247.764705882353</v>
      </c>
      <c r="C69" s="80"/>
      <c r="F69" s="29">
        <f t="shared" si="6"/>
        <v>56</v>
      </c>
      <c r="G69" s="29">
        <f t="shared" si="7"/>
        <v>0</v>
      </c>
      <c r="H69" s="29">
        <f t="shared" si="0"/>
        <v>13.611111111111111</v>
      </c>
      <c r="I69" s="77">
        <f t="shared" si="8"/>
        <v>95.099187751890042</v>
      </c>
      <c r="J69" s="29">
        <f t="shared" si="1"/>
        <v>19.019837550378007</v>
      </c>
      <c r="K69" s="29">
        <f t="shared" si="2"/>
        <v>0</v>
      </c>
      <c r="L69" s="29"/>
      <c r="M69" s="29">
        <f t="shared" si="9"/>
        <v>1470932.47</v>
      </c>
      <c r="O69" s="74">
        <f t="shared" si="10"/>
        <v>56</v>
      </c>
      <c r="P69" s="74">
        <f t="shared" si="11"/>
        <v>0</v>
      </c>
      <c r="Q69" s="74">
        <f t="shared" si="3"/>
        <v>13.611111111111111</v>
      </c>
      <c r="R69" s="78">
        <f t="shared" si="12"/>
        <v>13.777777777777608</v>
      </c>
      <c r="S69" s="74">
        <f t="shared" si="4"/>
        <v>2.7555555555555213</v>
      </c>
      <c r="T69" s="74">
        <f t="shared" si="5"/>
        <v>0</v>
      </c>
      <c r="U69" s="74"/>
      <c r="V69" s="74">
        <f t="shared" si="13"/>
        <v>1323636.0777777778</v>
      </c>
    </row>
    <row r="70" spans="1:22" x14ac:dyDescent="0.25">
      <c r="A70">
        <f t="shared" si="15"/>
        <v>52</v>
      </c>
      <c r="B70" s="80">
        <f t="shared" si="14"/>
        <v>16006.615384615385</v>
      </c>
      <c r="C70" s="80"/>
      <c r="F70" s="29">
        <f t="shared" si="6"/>
        <v>57</v>
      </c>
      <c r="G70" s="29">
        <f t="shared" si="7"/>
        <v>0</v>
      </c>
      <c r="H70" s="29">
        <f t="shared" si="0"/>
        <v>13.611111111111111</v>
      </c>
      <c r="I70" s="77">
        <f t="shared" si="8"/>
        <v>81.488076640778928</v>
      </c>
      <c r="J70" s="29">
        <f t="shared" si="1"/>
        <v>16.297615328155786</v>
      </c>
      <c r="K70" s="29">
        <f t="shared" si="2"/>
        <v>0</v>
      </c>
      <c r="L70" s="29"/>
      <c r="M70" s="29">
        <f t="shared" si="9"/>
        <v>1470932.47</v>
      </c>
      <c r="O70" s="74">
        <f t="shared" si="10"/>
        <v>57</v>
      </c>
      <c r="P70" s="74">
        <f t="shared" si="11"/>
        <v>0</v>
      </c>
      <c r="Q70" s="74">
        <f t="shared" si="3"/>
        <v>13.611111111111111</v>
      </c>
      <c r="R70" s="78">
        <f t="shared" si="12"/>
        <v>0.16666666666649732</v>
      </c>
      <c r="S70" s="74">
        <f t="shared" si="4"/>
        <v>3.3333333333299464E-2</v>
      </c>
      <c r="T70" s="74">
        <f t="shared" si="5"/>
        <v>0</v>
      </c>
      <c r="U70" s="74"/>
      <c r="V70" s="74">
        <f t="shared" si="13"/>
        <v>1323636.0777777778</v>
      </c>
    </row>
    <row r="71" spans="1:22" x14ac:dyDescent="0.25">
      <c r="A71">
        <f t="shared" si="15"/>
        <v>53</v>
      </c>
      <c r="B71" s="80">
        <f t="shared" si="14"/>
        <v>15775.924528301886</v>
      </c>
      <c r="C71" s="80"/>
      <c r="F71" s="29">
        <f t="shared" si="6"/>
        <v>58</v>
      </c>
      <c r="G71" s="29">
        <f t="shared" si="7"/>
        <v>0</v>
      </c>
      <c r="H71" s="29">
        <f t="shared" si="0"/>
        <v>13.611111111111111</v>
      </c>
      <c r="I71" s="77">
        <f t="shared" si="8"/>
        <v>67.876965529667814</v>
      </c>
      <c r="J71" s="29">
        <f t="shared" si="1"/>
        <v>13.575393105933564</v>
      </c>
      <c r="K71" s="29">
        <f t="shared" si="2"/>
        <v>0</v>
      </c>
      <c r="L71" s="29"/>
      <c r="M71" s="29">
        <f t="shared" si="9"/>
        <v>1470932.47</v>
      </c>
      <c r="O71" s="74">
        <f t="shared" si="10"/>
        <v>58</v>
      </c>
      <c r="P71" s="74">
        <f t="shared" si="11"/>
        <v>194</v>
      </c>
      <c r="Q71" s="74">
        <f t="shared" si="3"/>
        <v>13.611111111111111</v>
      </c>
      <c r="R71" s="78">
        <f t="shared" si="12"/>
        <v>180.55555555555537</v>
      </c>
      <c r="S71" s="74">
        <f t="shared" si="4"/>
        <v>36.111111111111072</v>
      </c>
      <c r="T71" s="74">
        <f t="shared" si="5"/>
        <v>150</v>
      </c>
      <c r="U71" s="74"/>
      <c r="V71" s="74">
        <f t="shared" si="13"/>
        <v>1323786.0777777778</v>
      </c>
    </row>
    <row r="72" spans="1:22" x14ac:dyDescent="0.25">
      <c r="A72">
        <f t="shared" si="15"/>
        <v>54</v>
      </c>
      <c r="B72" s="80">
        <f t="shared" si="14"/>
        <v>15555.111111111111</v>
      </c>
      <c r="C72" s="80"/>
      <c r="F72" s="29">
        <f t="shared" si="6"/>
        <v>59</v>
      </c>
      <c r="G72" s="29">
        <f t="shared" si="7"/>
        <v>0</v>
      </c>
      <c r="H72" s="29">
        <f t="shared" si="0"/>
        <v>13.611111111111111</v>
      </c>
      <c r="I72" s="77">
        <f t="shared" si="8"/>
        <v>54.2658544185567</v>
      </c>
      <c r="J72" s="29">
        <f t="shared" si="1"/>
        <v>10.853170883711339</v>
      </c>
      <c r="K72" s="29">
        <f t="shared" si="2"/>
        <v>0</v>
      </c>
      <c r="L72" s="29"/>
      <c r="M72" s="29">
        <f t="shared" si="9"/>
        <v>1470932.47</v>
      </c>
      <c r="O72" s="74">
        <f t="shared" si="10"/>
        <v>59</v>
      </c>
      <c r="P72" s="74">
        <f t="shared" si="11"/>
        <v>0</v>
      </c>
      <c r="Q72" s="74">
        <f t="shared" si="3"/>
        <v>13.611111111111111</v>
      </c>
      <c r="R72" s="78">
        <f t="shared" si="12"/>
        <v>166.94444444444426</v>
      </c>
      <c r="S72" s="74">
        <f t="shared" si="4"/>
        <v>33.38888888888885</v>
      </c>
      <c r="T72" s="74">
        <f t="shared" si="5"/>
        <v>0</v>
      </c>
      <c r="U72" s="74"/>
      <c r="V72" s="74">
        <f t="shared" si="13"/>
        <v>1323786.0777777778</v>
      </c>
    </row>
    <row r="73" spans="1:22" x14ac:dyDescent="0.25">
      <c r="A73">
        <f t="shared" si="15"/>
        <v>55</v>
      </c>
      <c r="B73" s="80">
        <f t="shared" si="14"/>
        <v>15343.636363636364</v>
      </c>
      <c r="C73" s="80"/>
      <c r="F73" s="29">
        <f t="shared" si="6"/>
        <v>60</v>
      </c>
      <c r="G73" s="29">
        <f t="shared" si="7"/>
        <v>0</v>
      </c>
      <c r="H73" s="29">
        <f t="shared" si="0"/>
        <v>13.611111111111111</v>
      </c>
      <c r="I73" s="77">
        <f t="shared" si="8"/>
        <v>40.654743307445585</v>
      </c>
      <c r="J73" s="29">
        <f t="shared" si="1"/>
        <v>8.1309486614891178</v>
      </c>
      <c r="K73" s="29">
        <f t="shared" si="2"/>
        <v>0</v>
      </c>
      <c r="L73" s="29"/>
      <c r="M73" s="29">
        <f t="shared" si="9"/>
        <v>1470932.47</v>
      </c>
      <c r="O73" s="74">
        <f t="shared" si="10"/>
        <v>60</v>
      </c>
      <c r="P73" s="74">
        <f t="shared" si="11"/>
        <v>0</v>
      </c>
      <c r="Q73" s="74">
        <f t="shared" si="3"/>
        <v>13.611111111111111</v>
      </c>
      <c r="R73" s="78">
        <f t="shared" si="12"/>
        <v>153.33333333333314</v>
      </c>
      <c r="S73" s="74">
        <f t="shared" si="4"/>
        <v>30.666666666666625</v>
      </c>
      <c r="T73" s="74">
        <f t="shared" si="5"/>
        <v>0</v>
      </c>
      <c r="U73" s="74"/>
      <c r="V73" s="74">
        <f t="shared" si="13"/>
        <v>1323786.0777777778</v>
      </c>
    </row>
    <row r="74" spans="1:22" x14ac:dyDescent="0.25">
      <c r="A74">
        <f t="shared" si="15"/>
        <v>56</v>
      </c>
      <c r="B74" s="80">
        <f t="shared" si="14"/>
        <v>15141</v>
      </c>
      <c r="C74" s="80"/>
      <c r="F74" s="29">
        <f t="shared" si="6"/>
        <v>61</v>
      </c>
      <c r="G74" s="29">
        <f t="shared" si="7"/>
        <v>0</v>
      </c>
      <c r="H74" s="29">
        <f t="shared" si="0"/>
        <v>13.611111111111111</v>
      </c>
      <c r="I74" s="77">
        <f t="shared" si="8"/>
        <v>27.043632196334475</v>
      </c>
      <c r="J74" s="29">
        <f t="shared" si="1"/>
        <v>5.4087264392668946</v>
      </c>
      <c r="K74" s="29">
        <f t="shared" si="2"/>
        <v>0</v>
      </c>
      <c r="L74" s="29"/>
      <c r="M74" s="29">
        <f t="shared" si="9"/>
        <v>1470932.47</v>
      </c>
      <c r="O74" s="74">
        <f t="shared" si="10"/>
        <v>61</v>
      </c>
      <c r="P74" s="74">
        <f t="shared" si="11"/>
        <v>0</v>
      </c>
      <c r="Q74" s="74">
        <f t="shared" si="3"/>
        <v>13.611111111111111</v>
      </c>
      <c r="R74" s="78">
        <f t="shared" si="12"/>
        <v>139.72222222222203</v>
      </c>
      <c r="S74" s="74">
        <f t="shared" si="4"/>
        <v>27.944444444444404</v>
      </c>
      <c r="T74" s="74">
        <f t="shared" si="5"/>
        <v>0</v>
      </c>
      <c r="U74" s="74"/>
      <c r="V74" s="74">
        <f t="shared" si="13"/>
        <v>1323786.0777777778</v>
      </c>
    </row>
    <row r="75" spans="1:22" x14ac:dyDescent="0.25">
      <c r="A75">
        <f t="shared" si="15"/>
        <v>57</v>
      </c>
      <c r="B75" s="80">
        <f t="shared" si="14"/>
        <v>14946.736842105263</v>
      </c>
      <c r="C75" s="80"/>
      <c r="F75" s="29">
        <f t="shared" si="6"/>
        <v>62</v>
      </c>
      <c r="G75" s="29">
        <f t="shared" si="7"/>
        <v>0</v>
      </c>
      <c r="H75" s="29">
        <f t="shared" si="0"/>
        <v>13.611111111111111</v>
      </c>
      <c r="I75" s="77">
        <f t="shared" si="8"/>
        <v>13.432521085223364</v>
      </c>
      <c r="J75" s="29">
        <f t="shared" si="1"/>
        <v>2.6865042170446727</v>
      </c>
      <c r="K75" s="29">
        <f t="shared" si="2"/>
        <v>0</v>
      </c>
      <c r="L75" s="29"/>
      <c r="M75" s="29">
        <f t="shared" si="9"/>
        <v>1470932.47</v>
      </c>
      <c r="O75" s="74">
        <f t="shared" si="10"/>
        <v>62</v>
      </c>
      <c r="P75" s="74">
        <f t="shared" si="11"/>
        <v>0</v>
      </c>
      <c r="Q75" s="74">
        <f t="shared" si="3"/>
        <v>13.611111111111111</v>
      </c>
      <c r="R75" s="78">
        <f t="shared" si="12"/>
        <v>126.11111111111092</v>
      </c>
      <c r="S75" s="74">
        <f t="shared" si="4"/>
        <v>25.222222222222186</v>
      </c>
      <c r="T75" s="74">
        <f t="shared" si="5"/>
        <v>0</v>
      </c>
      <c r="U75" s="74"/>
      <c r="V75" s="74">
        <f t="shared" si="13"/>
        <v>1323786.0777777778</v>
      </c>
    </row>
    <row r="76" spans="1:22" x14ac:dyDescent="0.25">
      <c r="A76">
        <f t="shared" si="15"/>
        <v>58</v>
      </c>
      <c r="B76" s="80">
        <f t="shared" si="14"/>
        <v>14760.413793103447</v>
      </c>
      <c r="C76" s="80"/>
      <c r="F76" s="29">
        <f t="shared" si="6"/>
        <v>63</v>
      </c>
      <c r="G76" s="29">
        <f t="shared" si="7"/>
        <v>142.88690166235207</v>
      </c>
      <c r="H76" s="29">
        <f t="shared" si="0"/>
        <v>13.611111111111111</v>
      </c>
      <c r="I76" s="77">
        <f t="shared" si="8"/>
        <v>142.70831163646432</v>
      </c>
      <c r="J76" s="29">
        <f t="shared" si="1"/>
        <v>28.541662327292865</v>
      </c>
      <c r="K76" s="29">
        <f t="shared" si="2"/>
        <v>150</v>
      </c>
      <c r="L76" s="29"/>
      <c r="M76" s="29">
        <f t="shared" si="9"/>
        <v>1471082.47</v>
      </c>
      <c r="O76" s="74">
        <f t="shared" si="10"/>
        <v>63</v>
      </c>
      <c r="P76" s="74">
        <f t="shared" si="11"/>
        <v>0</v>
      </c>
      <c r="Q76" s="74">
        <f t="shared" si="3"/>
        <v>13.611111111111111</v>
      </c>
      <c r="R76" s="78">
        <f t="shared" si="12"/>
        <v>112.4999999999998</v>
      </c>
      <c r="S76" s="74">
        <f t="shared" si="4"/>
        <v>22.499999999999961</v>
      </c>
      <c r="T76" s="74">
        <f t="shared" si="5"/>
        <v>0</v>
      </c>
      <c r="U76" s="74"/>
      <c r="V76" s="74">
        <f t="shared" si="13"/>
        <v>1323786.0777777778</v>
      </c>
    </row>
    <row r="77" spans="1:22" x14ac:dyDescent="0.25">
      <c r="A77">
        <f t="shared" si="15"/>
        <v>59</v>
      </c>
      <c r="B77" s="80">
        <f t="shared" si="14"/>
        <v>14581.627118644068</v>
      </c>
      <c r="C77" s="80"/>
      <c r="F77" s="29">
        <f t="shared" si="6"/>
        <v>64</v>
      </c>
      <c r="G77" s="29">
        <f t="shared" si="7"/>
        <v>0</v>
      </c>
      <c r="H77" s="29">
        <f t="shared" si="0"/>
        <v>13.611111111111111</v>
      </c>
      <c r="I77" s="77">
        <f t="shared" si="8"/>
        <v>129.0972005253532</v>
      </c>
      <c r="J77" s="29">
        <f t="shared" si="1"/>
        <v>25.81944010507064</v>
      </c>
      <c r="K77" s="29">
        <f t="shared" si="2"/>
        <v>0</v>
      </c>
      <c r="L77" s="29"/>
      <c r="M77" s="29">
        <f t="shared" si="9"/>
        <v>1471082.47</v>
      </c>
      <c r="O77" s="74">
        <f t="shared" si="10"/>
        <v>64</v>
      </c>
      <c r="P77" s="74">
        <f t="shared" si="11"/>
        <v>0</v>
      </c>
      <c r="Q77" s="74">
        <f t="shared" si="3"/>
        <v>13.611111111111111</v>
      </c>
      <c r="R77" s="78">
        <f t="shared" si="12"/>
        <v>98.888888888888687</v>
      </c>
      <c r="S77" s="74">
        <f t="shared" si="4"/>
        <v>19.777777777777736</v>
      </c>
      <c r="T77" s="74">
        <f t="shared" si="5"/>
        <v>0</v>
      </c>
      <c r="U77" s="74"/>
      <c r="V77" s="74">
        <f t="shared" si="13"/>
        <v>1323786.0777777778</v>
      </c>
    </row>
    <row r="78" spans="1:22" x14ac:dyDescent="0.25">
      <c r="A78">
        <f t="shared" si="15"/>
        <v>60</v>
      </c>
      <c r="B78" s="80">
        <f t="shared" si="14"/>
        <v>14410</v>
      </c>
      <c r="C78" s="80"/>
      <c r="F78" s="29">
        <f t="shared" si="6"/>
        <v>65</v>
      </c>
      <c r="G78" s="29">
        <f t="shared" si="7"/>
        <v>0</v>
      </c>
      <c r="H78" s="29">
        <f t="shared" si="0"/>
        <v>13.611111111111111</v>
      </c>
      <c r="I78" s="77">
        <f t="shared" si="8"/>
        <v>115.48608941424209</v>
      </c>
      <c r="J78" s="29">
        <f t="shared" si="1"/>
        <v>23.097217882848415</v>
      </c>
      <c r="K78" s="29">
        <f t="shared" si="2"/>
        <v>0</v>
      </c>
      <c r="L78" s="29"/>
      <c r="M78" s="29">
        <f t="shared" si="9"/>
        <v>1471082.47</v>
      </c>
      <c r="O78" s="74">
        <f t="shared" si="10"/>
        <v>65</v>
      </c>
      <c r="P78" s="74">
        <f t="shared" si="11"/>
        <v>0</v>
      </c>
      <c r="Q78" s="74">
        <f t="shared" si="3"/>
        <v>13.611111111111111</v>
      </c>
      <c r="R78" s="78">
        <f t="shared" si="12"/>
        <v>85.277777777777573</v>
      </c>
      <c r="S78" s="74">
        <f t="shared" si="4"/>
        <v>17.055555555555515</v>
      </c>
      <c r="T78" s="74">
        <f t="shared" si="5"/>
        <v>0</v>
      </c>
      <c r="U78" s="74"/>
      <c r="V78" s="74">
        <f t="shared" si="13"/>
        <v>1323786.0777777778</v>
      </c>
    </row>
    <row r="79" spans="1:22" x14ac:dyDescent="0.25">
      <c r="A79">
        <f t="shared" si="15"/>
        <v>61</v>
      </c>
      <c r="B79" s="80">
        <f t="shared" si="14"/>
        <v>14245.180327868853</v>
      </c>
      <c r="C79" s="80"/>
      <c r="F79" s="29">
        <f t="shared" si="6"/>
        <v>66</v>
      </c>
      <c r="G79" s="29">
        <f t="shared" si="7"/>
        <v>0</v>
      </c>
      <c r="H79" s="29">
        <f t="shared" ref="H79:H142" si="16">+$B$7/360</f>
        <v>13.611111111111111</v>
      </c>
      <c r="I79" s="77">
        <f t="shared" si="8"/>
        <v>101.87497830313097</v>
      </c>
      <c r="J79" s="29">
        <f t="shared" ref="J79:J142" si="17">+I79*$B$8*($B$10/360)</f>
        <v>20.374995660626194</v>
      </c>
      <c r="K79" s="29">
        <f t="shared" ref="K79:K142" si="18">+IF(G79&gt;0,$B$9,0)</f>
        <v>0</v>
      </c>
      <c r="L79" s="29"/>
      <c r="M79" s="29">
        <f t="shared" si="9"/>
        <v>1471082.47</v>
      </c>
      <c r="O79" s="74">
        <f t="shared" si="10"/>
        <v>66</v>
      </c>
      <c r="P79" s="74">
        <f t="shared" si="11"/>
        <v>0</v>
      </c>
      <c r="Q79" s="74">
        <f t="shared" ref="Q79:Q142" si="19">+$B$7/360</f>
        <v>13.611111111111111</v>
      </c>
      <c r="R79" s="78">
        <f t="shared" si="12"/>
        <v>71.666666666666458</v>
      </c>
      <c r="S79" s="74">
        <f t="shared" ref="S79:S142" si="20">+R79*$B$8*($B$10/360)</f>
        <v>14.333333333333291</v>
      </c>
      <c r="T79" s="74">
        <f t="shared" ref="T79:T142" si="21">+IF(P79&gt;0,$B$9,0)</f>
        <v>0</v>
      </c>
      <c r="U79" s="74"/>
      <c r="V79" s="74">
        <f t="shared" si="13"/>
        <v>1323786.0777777778</v>
      </c>
    </row>
    <row r="80" spans="1:22" x14ac:dyDescent="0.25">
      <c r="A80">
        <f t="shared" si="15"/>
        <v>62</v>
      </c>
      <c r="B80" s="80">
        <f t="shared" si="14"/>
        <v>14086.838709677419</v>
      </c>
      <c r="C80" s="80"/>
      <c r="F80" s="29">
        <f t="shared" ref="F80:F143" si="22">+F79+1</f>
        <v>67</v>
      </c>
      <c r="G80" s="29">
        <f t="shared" ref="G80:G143" si="23">+IF(I79&lt;H80,$E$8,0)</f>
        <v>0</v>
      </c>
      <c r="H80" s="29">
        <f t="shared" si="16"/>
        <v>13.611111111111111</v>
      </c>
      <c r="I80" s="77">
        <f t="shared" ref="I80:I143" si="24">+I79+G80-H80</f>
        <v>88.263867192019859</v>
      </c>
      <c r="J80" s="29">
        <f t="shared" si="17"/>
        <v>17.652773438403973</v>
      </c>
      <c r="K80" s="29">
        <f t="shared" si="18"/>
        <v>0</v>
      </c>
      <c r="L80" s="29"/>
      <c r="M80" s="29">
        <f t="shared" ref="M80:M143" si="25">+M79+L80+K80</f>
        <v>1471082.47</v>
      </c>
      <c r="O80" s="74">
        <f t="shared" ref="O80:O143" si="26">+O79+1</f>
        <v>67</v>
      </c>
      <c r="P80" s="74">
        <f t="shared" ref="P80:P143" si="27">+IF(R79&lt;Q80,$P$8,0)</f>
        <v>0</v>
      </c>
      <c r="Q80" s="74">
        <f t="shared" si="19"/>
        <v>13.611111111111111</v>
      </c>
      <c r="R80" s="78">
        <f t="shared" ref="R80:R143" si="28">+R79+P80-Q80</f>
        <v>58.055555555555344</v>
      </c>
      <c r="S80" s="74">
        <f t="shared" si="20"/>
        <v>11.611111111111068</v>
      </c>
      <c r="T80" s="74">
        <f t="shared" si="21"/>
        <v>0</v>
      </c>
      <c r="U80" s="74"/>
      <c r="V80" s="74">
        <f t="shared" ref="V80:V143" si="29">+V79+U80+T80</f>
        <v>1323786.0777777778</v>
      </c>
    </row>
    <row r="81" spans="1:22" x14ac:dyDescent="0.25">
      <c r="A81">
        <f t="shared" si="15"/>
        <v>63</v>
      </c>
      <c r="B81" s="80">
        <f t="shared" si="14"/>
        <v>13934.666666666666</v>
      </c>
      <c r="C81" s="80"/>
      <c r="F81" s="29">
        <f t="shared" si="22"/>
        <v>68</v>
      </c>
      <c r="G81" s="29">
        <f t="shared" si="23"/>
        <v>0</v>
      </c>
      <c r="H81" s="29">
        <f t="shared" si="16"/>
        <v>13.611111111111111</v>
      </c>
      <c r="I81" s="77">
        <f t="shared" si="24"/>
        <v>74.652756080908745</v>
      </c>
      <c r="J81" s="29">
        <f t="shared" si="17"/>
        <v>14.930551216181748</v>
      </c>
      <c r="K81" s="29">
        <f t="shared" si="18"/>
        <v>0</v>
      </c>
      <c r="L81" s="29"/>
      <c r="M81" s="29">
        <f t="shared" si="25"/>
        <v>1471082.47</v>
      </c>
      <c r="O81" s="74">
        <f t="shared" si="26"/>
        <v>68</v>
      </c>
      <c r="P81" s="74">
        <f t="shared" si="27"/>
        <v>0</v>
      </c>
      <c r="Q81" s="74">
        <f t="shared" si="19"/>
        <v>13.611111111111111</v>
      </c>
      <c r="R81" s="78">
        <f t="shared" si="28"/>
        <v>44.44444444444423</v>
      </c>
      <c r="S81" s="74">
        <f t="shared" si="20"/>
        <v>8.8888888888888449</v>
      </c>
      <c r="T81" s="74">
        <f t="shared" si="21"/>
        <v>0</v>
      </c>
      <c r="U81" s="74"/>
      <c r="V81" s="74">
        <f t="shared" si="29"/>
        <v>1323786.0777777778</v>
      </c>
    </row>
    <row r="82" spans="1:22" x14ac:dyDescent="0.25">
      <c r="A82">
        <f t="shared" si="15"/>
        <v>64</v>
      </c>
      <c r="B82" s="80">
        <f t="shared" si="14"/>
        <v>13788.375</v>
      </c>
      <c r="C82" s="80"/>
      <c r="F82" s="29">
        <f t="shared" si="22"/>
        <v>69</v>
      </c>
      <c r="G82" s="29">
        <f t="shared" si="23"/>
        <v>0</v>
      </c>
      <c r="H82" s="29">
        <f t="shared" si="16"/>
        <v>13.611111111111111</v>
      </c>
      <c r="I82" s="77">
        <f t="shared" si="24"/>
        <v>61.04164496979763</v>
      </c>
      <c r="J82" s="29">
        <f t="shared" si="17"/>
        <v>12.208328993959526</v>
      </c>
      <c r="K82" s="29">
        <f t="shared" si="18"/>
        <v>0</v>
      </c>
      <c r="L82" s="29"/>
      <c r="M82" s="29">
        <f t="shared" si="25"/>
        <v>1471082.47</v>
      </c>
      <c r="O82" s="74">
        <f t="shared" si="26"/>
        <v>69</v>
      </c>
      <c r="P82" s="74">
        <f t="shared" si="27"/>
        <v>0</v>
      </c>
      <c r="Q82" s="74">
        <f t="shared" si="19"/>
        <v>13.611111111111111</v>
      </c>
      <c r="R82" s="78">
        <f t="shared" si="28"/>
        <v>30.833333333333119</v>
      </c>
      <c r="S82" s="74">
        <f t="shared" si="20"/>
        <v>6.1666666666666243</v>
      </c>
      <c r="T82" s="74">
        <f t="shared" si="21"/>
        <v>0</v>
      </c>
      <c r="U82" s="74"/>
      <c r="V82" s="74">
        <f t="shared" si="29"/>
        <v>1323786.0777777778</v>
      </c>
    </row>
    <row r="83" spans="1:22" x14ac:dyDescent="0.25">
      <c r="A83">
        <f t="shared" si="15"/>
        <v>65</v>
      </c>
      <c r="B83" s="80">
        <f t="shared" si="14"/>
        <v>13647.692307692309</v>
      </c>
      <c r="C83" s="80"/>
      <c r="F83" s="29">
        <f t="shared" si="22"/>
        <v>70</v>
      </c>
      <c r="G83" s="29">
        <f t="shared" si="23"/>
        <v>0</v>
      </c>
      <c r="H83" s="29">
        <f t="shared" si="16"/>
        <v>13.611111111111111</v>
      </c>
      <c r="I83" s="77">
        <f t="shared" si="24"/>
        <v>47.430533858686516</v>
      </c>
      <c r="J83" s="29">
        <f t="shared" si="17"/>
        <v>9.4861067717373029</v>
      </c>
      <c r="K83" s="29">
        <f t="shared" si="18"/>
        <v>0</v>
      </c>
      <c r="L83" s="29"/>
      <c r="M83" s="29">
        <f t="shared" si="25"/>
        <v>1471082.47</v>
      </c>
      <c r="O83" s="74">
        <f t="shared" si="26"/>
        <v>70</v>
      </c>
      <c r="P83" s="74">
        <f t="shared" si="27"/>
        <v>0</v>
      </c>
      <c r="Q83" s="74">
        <f t="shared" si="19"/>
        <v>13.611111111111111</v>
      </c>
      <c r="R83" s="78">
        <f t="shared" si="28"/>
        <v>17.222222222222008</v>
      </c>
      <c r="S83" s="74">
        <f t="shared" si="20"/>
        <v>3.4444444444444016</v>
      </c>
      <c r="T83" s="74">
        <f t="shared" si="21"/>
        <v>0</v>
      </c>
      <c r="U83" s="74"/>
      <c r="V83" s="74">
        <f t="shared" si="29"/>
        <v>1323786.0777777778</v>
      </c>
    </row>
    <row r="84" spans="1:22" x14ac:dyDescent="0.25">
      <c r="A84">
        <f t="shared" si="15"/>
        <v>66</v>
      </c>
      <c r="B84" s="80">
        <f t="shared" ref="B84:B147" si="30">+(($B$9*$B$7)/A84)+(($B$11*A84)/2)</f>
        <v>13512.363636363636</v>
      </c>
      <c r="C84" s="80"/>
      <c r="F84" s="29">
        <f t="shared" si="22"/>
        <v>71</v>
      </c>
      <c r="G84" s="29">
        <f t="shared" si="23"/>
        <v>0</v>
      </c>
      <c r="H84" s="29">
        <f t="shared" si="16"/>
        <v>13.611111111111111</v>
      </c>
      <c r="I84" s="77">
        <f t="shared" si="24"/>
        <v>33.819422747575402</v>
      </c>
      <c r="J84" s="29">
        <f t="shared" si="17"/>
        <v>6.7638845495150806</v>
      </c>
      <c r="K84" s="29">
        <f t="shared" si="18"/>
        <v>0</v>
      </c>
      <c r="L84" s="29"/>
      <c r="M84" s="29">
        <f t="shared" si="25"/>
        <v>1471082.47</v>
      </c>
      <c r="O84" s="74">
        <f t="shared" si="26"/>
        <v>71</v>
      </c>
      <c r="P84" s="74">
        <f t="shared" si="27"/>
        <v>0</v>
      </c>
      <c r="Q84" s="74">
        <f t="shared" si="19"/>
        <v>13.611111111111111</v>
      </c>
      <c r="R84" s="78">
        <f t="shared" si="28"/>
        <v>3.6111111111108976</v>
      </c>
      <c r="S84" s="74">
        <f t="shared" si="20"/>
        <v>0.72222222222217958</v>
      </c>
      <c r="T84" s="74">
        <f t="shared" si="21"/>
        <v>0</v>
      </c>
      <c r="U84" s="74"/>
      <c r="V84" s="74">
        <f t="shared" si="29"/>
        <v>1323786.0777777778</v>
      </c>
    </row>
    <row r="85" spans="1:22" x14ac:dyDescent="0.25">
      <c r="A85">
        <f t="shared" ref="A85:A148" si="31">+A84+1</f>
        <v>67</v>
      </c>
      <c r="B85" s="80">
        <f t="shared" si="30"/>
        <v>13382.149253731342</v>
      </c>
      <c r="C85" s="80"/>
      <c r="F85" s="29">
        <f t="shared" si="22"/>
        <v>72</v>
      </c>
      <c r="G85" s="29">
        <f t="shared" si="23"/>
        <v>0</v>
      </c>
      <c r="H85" s="29">
        <f t="shared" si="16"/>
        <v>13.611111111111111</v>
      </c>
      <c r="I85" s="77">
        <f t="shared" si="24"/>
        <v>20.208311636464291</v>
      </c>
      <c r="J85" s="29">
        <f t="shared" si="17"/>
        <v>4.0416623272928582</v>
      </c>
      <c r="K85" s="29">
        <f t="shared" si="18"/>
        <v>0</v>
      </c>
      <c r="L85" s="29"/>
      <c r="M85" s="29">
        <f t="shared" si="25"/>
        <v>1471082.47</v>
      </c>
      <c r="O85" s="74">
        <f t="shared" si="26"/>
        <v>72</v>
      </c>
      <c r="P85" s="74">
        <f t="shared" si="27"/>
        <v>194</v>
      </c>
      <c r="Q85" s="74">
        <f t="shared" si="19"/>
        <v>13.611111111111111</v>
      </c>
      <c r="R85" s="78">
        <f t="shared" si="28"/>
        <v>183.99999999999977</v>
      </c>
      <c r="S85" s="74">
        <f t="shared" si="20"/>
        <v>36.799999999999955</v>
      </c>
      <c r="T85" s="74">
        <f t="shared" si="21"/>
        <v>150</v>
      </c>
      <c r="U85" s="74"/>
      <c r="V85" s="74">
        <f t="shared" si="29"/>
        <v>1323936.0777777778</v>
      </c>
    </row>
    <row r="86" spans="1:22" x14ac:dyDescent="0.25">
      <c r="A86">
        <f t="shared" si="31"/>
        <v>68</v>
      </c>
      <c r="B86" s="80">
        <f t="shared" si="30"/>
        <v>13256.823529411764</v>
      </c>
      <c r="C86" s="80"/>
      <c r="F86" s="29">
        <f t="shared" si="22"/>
        <v>73</v>
      </c>
      <c r="G86" s="29">
        <f t="shared" si="23"/>
        <v>0</v>
      </c>
      <c r="H86" s="29">
        <f t="shared" si="16"/>
        <v>13.611111111111111</v>
      </c>
      <c r="I86" s="77">
        <f t="shared" si="24"/>
        <v>6.5972005253531805</v>
      </c>
      <c r="J86" s="29">
        <f t="shared" si="17"/>
        <v>1.3194401050706359</v>
      </c>
      <c r="K86" s="29">
        <f t="shared" si="18"/>
        <v>0</v>
      </c>
      <c r="L86" s="29"/>
      <c r="M86" s="29">
        <f t="shared" si="25"/>
        <v>1471082.47</v>
      </c>
      <c r="O86" s="74">
        <f t="shared" si="26"/>
        <v>73</v>
      </c>
      <c r="P86" s="74">
        <f t="shared" si="27"/>
        <v>0</v>
      </c>
      <c r="Q86" s="74">
        <f t="shared" si="19"/>
        <v>13.611111111111111</v>
      </c>
      <c r="R86" s="78">
        <f t="shared" si="28"/>
        <v>170.38888888888866</v>
      </c>
      <c r="S86" s="74">
        <f t="shared" si="20"/>
        <v>34.077777777777733</v>
      </c>
      <c r="T86" s="74">
        <f t="shared" si="21"/>
        <v>0</v>
      </c>
      <c r="U86" s="74"/>
      <c r="V86" s="74">
        <f t="shared" si="29"/>
        <v>1323936.0777777778</v>
      </c>
    </row>
    <row r="87" spans="1:22" x14ac:dyDescent="0.25">
      <c r="A87">
        <f t="shared" si="31"/>
        <v>69</v>
      </c>
      <c r="B87" s="80">
        <f t="shared" si="30"/>
        <v>13136.173913043478</v>
      </c>
      <c r="C87" s="80"/>
      <c r="F87" s="29">
        <f t="shared" si="22"/>
        <v>74</v>
      </c>
      <c r="G87" s="29">
        <f t="shared" si="23"/>
        <v>142.88690166235207</v>
      </c>
      <c r="H87" s="29">
        <f t="shared" si="16"/>
        <v>13.611111111111111</v>
      </c>
      <c r="I87" s="77">
        <f t="shared" si="24"/>
        <v>135.87299107659413</v>
      </c>
      <c r="J87" s="29">
        <f t="shared" si="17"/>
        <v>27.174598215318827</v>
      </c>
      <c r="K87" s="29">
        <f t="shared" si="18"/>
        <v>150</v>
      </c>
      <c r="L87" s="29"/>
      <c r="M87" s="29">
        <f t="shared" si="25"/>
        <v>1471232.47</v>
      </c>
      <c r="O87" s="74">
        <f t="shared" si="26"/>
        <v>74</v>
      </c>
      <c r="P87" s="74">
        <f t="shared" si="27"/>
        <v>0</v>
      </c>
      <c r="Q87" s="74">
        <f t="shared" si="19"/>
        <v>13.611111111111111</v>
      </c>
      <c r="R87" s="78">
        <f t="shared" si="28"/>
        <v>156.77777777777754</v>
      </c>
      <c r="S87" s="74">
        <f t="shared" si="20"/>
        <v>31.355555555555508</v>
      </c>
      <c r="T87" s="74">
        <f t="shared" si="21"/>
        <v>0</v>
      </c>
      <c r="U87" s="74"/>
      <c r="V87" s="74">
        <f t="shared" si="29"/>
        <v>1323936.0777777778</v>
      </c>
    </row>
    <row r="88" spans="1:22" x14ac:dyDescent="0.25">
      <c r="A88">
        <f t="shared" si="31"/>
        <v>70</v>
      </c>
      <c r="B88" s="80">
        <f t="shared" si="30"/>
        <v>13020</v>
      </c>
      <c r="C88" s="80"/>
      <c r="F88" s="29">
        <f t="shared" si="22"/>
        <v>75</v>
      </c>
      <c r="G88" s="29">
        <f t="shared" si="23"/>
        <v>0</v>
      </c>
      <c r="H88" s="29">
        <f t="shared" si="16"/>
        <v>13.611111111111111</v>
      </c>
      <c r="I88" s="77">
        <f t="shared" si="24"/>
        <v>122.26187996548302</v>
      </c>
      <c r="J88" s="29">
        <f t="shared" si="17"/>
        <v>24.452375993096602</v>
      </c>
      <c r="K88" s="29">
        <f t="shared" si="18"/>
        <v>0</v>
      </c>
      <c r="L88" s="29"/>
      <c r="M88" s="29">
        <f t="shared" si="25"/>
        <v>1471232.47</v>
      </c>
      <c r="O88" s="74">
        <f t="shared" si="26"/>
        <v>75</v>
      </c>
      <c r="P88" s="74">
        <f t="shared" si="27"/>
        <v>0</v>
      </c>
      <c r="Q88" s="74">
        <f t="shared" si="19"/>
        <v>13.611111111111111</v>
      </c>
      <c r="R88" s="78">
        <f t="shared" si="28"/>
        <v>143.16666666666643</v>
      </c>
      <c r="S88" s="74">
        <f t="shared" si="20"/>
        <v>28.633333333333283</v>
      </c>
      <c r="T88" s="74">
        <f t="shared" si="21"/>
        <v>0</v>
      </c>
      <c r="U88" s="74"/>
      <c r="V88" s="74">
        <f t="shared" si="29"/>
        <v>1323936.0777777778</v>
      </c>
    </row>
    <row r="89" spans="1:22" x14ac:dyDescent="0.25">
      <c r="A89">
        <f t="shared" si="31"/>
        <v>71</v>
      </c>
      <c r="B89" s="80">
        <f t="shared" si="30"/>
        <v>12908.112676056338</v>
      </c>
      <c r="C89" s="80"/>
      <c r="F89" s="29">
        <f t="shared" si="22"/>
        <v>76</v>
      </c>
      <c r="G89" s="29">
        <f t="shared" si="23"/>
        <v>0</v>
      </c>
      <c r="H89" s="29">
        <f t="shared" si="16"/>
        <v>13.611111111111111</v>
      </c>
      <c r="I89" s="77">
        <f t="shared" si="24"/>
        <v>108.6507688543719</v>
      </c>
      <c r="J89" s="29">
        <f t="shared" si="17"/>
        <v>21.730153770874381</v>
      </c>
      <c r="K89" s="29">
        <f t="shared" si="18"/>
        <v>0</v>
      </c>
      <c r="L89" s="29"/>
      <c r="M89" s="29">
        <f t="shared" si="25"/>
        <v>1471232.47</v>
      </c>
      <c r="O89" s="74">
        <f t="shared" si="26"/>
        <v>76</v>
      </c>
      <c r="P89" s="74">
        <f t="shared" si="27"/>
        <v>0</v>
      </c>
      <c r="Q89" s="74">
        <f t="shared" si="19"/>
        <v>13.611111111111111</v>
      </c>
      <c r="R89" s="78">
        <f t="shared" si="28"/>
        <v>129.55555555555532</v>
      </c>
      <c r="S89" s="74">
        <f t="shared" si="20"/>
        <v>25.911111111111062</v>
      </c>
      <c r="T89" s="74">
        <f t="shared" si="21"/>
        <v>0</v>
      </c>
      <c r="U89" s="74"/>
      <c r="V89" s="74">
        <f t="shared" si="29"/>
        <v>1323936.0777777778</v>
      </c>
    </row>
    <row r="90" spans="1:22" x14ac:dyDescent="0.25">
      <c r="A90">
        <f t="shared" si="31"/>
        <v>72</v>
      </c>
      <c r="B90" s="80">
        <f t="shared" si="30"/>
        <v>12800.333333333334</v>
      </c>
      <c r="C90" s="80"/>
      <c r="F90" s="29">
        <f t="shared" si="22"/>
        <v>77</v>
      </c>
      <c r="G90" s="29">
        <f t="shared" si="23"/>
        <v>0</v>
      </c>
      <c r="H90" s="29">
        <f t="shared" si="16"/>
        <v>13.611111111111111</v>
      </c>
      <c r="I90" s="77">
        <f t="shared" si="24"/>
        <v>95.03965774326079</v>
      </c>
      <c r="J90" s="29">
        <f t="shared" si="17"/>
        <v>19.007931548652159</v>
      </c>
      <c r="K90" s="29">
        <f t="shared" si="18"/>
        <v>0</v>
      </c>
      <c r="L90" s="29"/>
      <c r="M90" s="29">
        <f t="shared" si="25"/>
        <v>1471232.47</v>
      </c>
      <c r="O90" s="74">
        <f t="shared" si="26"/>
        <v>77</v>
      </c>
      <c r="P90" s="74">
        <f t="shared" si="27"/>
        <v>0</v>
      </c>
      <c r="Q90" s="74">
        <f t="shared" si="19"/>
        <v>13.611111111111111</v>
      </c>
      <c r="R90" s="78">
        <f t="shared" si="28"/>
        <v>115.9444444444442</v>
      </c>
      <c r="S90" s="74">
        <f t="shared" si="20"/>
        <v>23.18888888888884</v>
      </c>
      <c r="T90" s="74">
        <f t="shared" si="21"/>
        <v>0</v>
      </c>
      <c r="U90" s="74"/>
      <c r="V90" s="74">
        <f t="shared" si="29"/>
        <v>1323936.0777777778</v>
      </c>
    </row>
    <row r="91" spans="1:22" x14ac:dyDescent="0.25">
      <c r="A91">
        <f t="shared" si="31"/>
        <v>73</v>
      </c>
      <c r="B91" s="80">
        <f t="shared" si="30"/>
        <v>12696.493150684932</v>
      </c>
      <c r="C91" s="80"/>
      <c r="F91" s="29">
        <f t="shared" si="22"/>
        <v>78</v>
      </c>
      <c r="G91" s="29">
        <f t="shared" si="23"/>
        <v>0</v>
      </c>
      <c r="H91" s="29">
        <f t="shared" si="16"/>
        <v>13.611111111111111</v>
      </c>
      <c r="I91" s="77">
        <f t="shared" si="24"/>
        <v>81.428546632149676</v>
      </c>
      <c r="J91" s="29">
        <f t="shared" si="17"/>
        <v>16.285709326429934</v>
      </c>
      <c r="K91" s="29">
        <f t="shared" si="18"/>
        <v>0</v>
      </c>
      <c r="L91" s="29"/>
      <c r="M91" s="29">
        <f t="shared" si="25"/>
        <v>1471232.47</v>
      </c>
      <c r="O91" s="74">
        <f t="shared" si="26"/>
        <v>78</v>
      </c>
      <c r="P91" s="74">
        <f t="shared" si="27"/>
        <v>0</v>
      </c>
      <c r="Q91" s="74">
        <f t="shared" si="19"/>
        <v>13.611111111111111</v>
      </c>
      <c r="R91" s="78">
        <f t="shared" si="28"/>
        <v>102.33333333333309</v>
      </c>
      <c r="S91" s="74">
        <f t="shared" si="20"/>
        <v>20.466666666666619</v>
      </c>
      <c r="T91" s="74">
        <f t="shared" si="21"/>
        <v>0</v>
      </c>
      <c r="U91" s="74"/>
      <c r="V91" s="74">
        <f t="shared" si="29"/>
        <v>1323936.0777777778</v>
      </c>
    </row>
    <row r="92" spans="1:22" x14ac:dyDescent="0.25">
      <c r="A92">
        <f t="shared" si="31"/>
        <v>74</v>
      </c>
      <c r="B92" s="80">
        <f t="shared" si="30"/>
        <v>12596.432432432432</v>
      </c>
      <c r="C92" s="80"/>
      <c r="F92" s="29">
        <f t="shared" si="22"/>
        <v>79</v>
      </c>
      <c r="G92" s="29">
        <f t="shared" si="23"/>
        <v>0</v>
      </c>
      <c r="H92" s="29">
        <f t="shared" si="16"/>
        <v>13.611111111111111</v>
      </c>
      <c r="I92" s="77">
        <f t="shared" si="24"/>
        <v>67.817435521038561</v>
      </c>
      <c r="J92" s="29">
        <f t="shared" si="17"/>
        <v>13.563487104207711</v>
      </c>
      <c r="K92" s="29">
        <f t="shared" si="18"/>
        <v>0</v>
      </c>
      <c r="L92" s="29"/>
      <c r="M92" s="29">
        <f t="shared" si="25"/>
        <v>1471232.47</v>
      </c>
      <c r="O92" s="74">
        <f t="shared" si="26"/>
        <v>79</v>
      </c>
      <c r="P92" s="74">
        <f t="shared" si="27"/>
        <v>0</v>
      </c>
      <c r="Q92" s="74">
        <f t="shared" si="19"/>
        <v>13.611111111111111</v>
      </c>
      <c r="R92" s="78">
        <f t="shared" si="28"/>
        <v>88.722222222221973</v>
      </c>
      <c r="S92" s="74">
        <f t="shared" si="20"/>
        <v>17.744444444444394</v>
      </c>
      <c r="T92" s="74">
        <f t="shared" si="21"/>
        <v>0</v>
      </c>
      <c r="U92" s="74"/>
      <c r="V92" s="74">
        <f t="shared" si="29"/>
        <v>1323936.0777777778</v>
      </c>
    </row>
    <row r="93" spans="1:22" x14ac:dyDescent="0.25">
      <c r="A93">
        <f t="shared" si="31"/>
        <v>75</v>
      </c>
      <c r="B93" s="80">
        <f t="shared" si="30"/>
        <v>12500</v>
      </c>
      <c r="C93" s="80"/>
      <c r="F93" s="29">
        <f t="shared" si="22"/>
        <v>80</v>
      </c>
      <c r="G93" s="29">
        <f t="shared" si="23"/>
        <v>0</v>
      </c>
      <c r="H93" s="29">
        <f t="shared" si="16"/>
        <v>13.611111111111111</v>
      </c>
      <c r="I93" s="77">
        <f t="shared" si="24"/>
        <v>54.206324409927447</v>
      </c>
      <c r="J93" s="29">
        <f t="shared" si="17"/>
        <v>10.84126488198549</v>
      </c>
      <c r="K93" s="29">
        <f t="shared" si="18"/>
        <v>0</v>
      </c>
      <c r="L93" s="29"/>
      <c r="M93" s="29">
        <f t="shared" si="25"/>
        <v>1471232.47</v>
      </c>
      <c r="O93" s="74">
        <f t="shared" si="26"/>
        <v>80</v>
      </c>
      <c r="P93" s="74">
        <f t="shared" si="27"/>
        <v>0</v>
      </c>
      <c r="Q93" s="74">
        <f t="shared" si="19"/>
        <v>13.611111111111111</v>
      </c>
      <c r="R93" s="78">
        <f t="shared" si="28"/>
        <v>75.111111111110858</v>
      </c>
      <c r="S93" s="74">
        <f t="shared" si="20"/>
        <v>15.022222222222171</v>
      </c>
      <c r="T93" s="74">
        <f t="shared" si="21"/>
        <v>0</v>
      </c>
      <c r="U93" s="74"/>
      <c r="V93" s="74">
        <f t="shared" si="29"/>
        <v>1323936.0777777778</v>
      </c>
    </row>
    <row r="94" spans="1:22" x14ac:dyDescent="0.25">
      <c r="A94">
        <f t="shared" si="31"/>
        <v>76</v>
      </c>
      <c r="B94" s="80">
        <f t="shared" si="30"/>
        <v>12407.052631578947</v>
      </c>
      <c r="C94" s="80"/>
      <c r="F94" s="29">
        <f t="shared" si="22"/>
        <v>81</v>
      </c>
      <c r="G94" s="29">
        <f t="shared" si="23"/>
        <v>0</v>
      </c>
      <c r="H94" s="29">
        <f t="shared" si="16"/>
        <v>13.611111111111111</v>
      </c>
      <c r="I94" s="77">
        <f t="shared" si="24"/>
        <v>40.595213298816333</v>
      </c>
      <c r="J94" s="29">
        <f t="shared" si="17"/>
        <v>8.1190426597632666</v>
      </c>
      <c r="K94" s="29">
        <f t="shared" si="18"/>
        <v>0</v>
      </c>
      <c r="L94" s="29"/>
      <c r="M94" s="29">
        <f t="shared" si="25"/>
        <v>1471232.47</v>
      </c>
      <c r="O94" s="74">
        <f t="shared" si="26"/>
        <v>81</v>
      </c>
      <c r="P94" s="74">
        <f t="shared" si="27"/>
        <v>0</v>
      </c>
      <c r="Q94" s="74">
        <f t="shared" si="19"/>
        <v>13.611111111111111</v>
      </c>
      <c r="R94" s="78">
        <f t="shared" si="28"/>
        <v>61.499999999999744</v>
      </c>
      <c r="S94" s="74">
        <f t="shared" si="20"/>
        <v>12.299999999999949</v>
      </c>
      <c r="T94" s="74">
        <f t="shared" si="21"/>
        <v>0</v>
      </c>
      <c r="U94" s="74"/>
      <c r="V94" s="74">
        <f t="shared" si="29"/>
        <v>1323936.0777777778</v>
      </c>
    </row>
    <row r="95" spans="1:22" x14ac:dyDescent="0.25">
      <c r="A95">
        <f t="shared" si="31"/>
        <v>77</v>
      </c>
      <c r="B95" s="80">
        <f t="shared" si="30"/>
        <v>12317.454545454546</v>
      </c>
      <c r="C95" s="80"/>
      <c r="F95" s="29">
        <f t="shared" si="22"/>
        <v>82</v>
      </c>
      <c r="G95" s="29">
        <f t="shared" si="23"/>
        <v>0</v>
      </c>
      <c r="H95" s="29">
        <f t="shared" si="16"/>
        <v>13.611111111111111</v>
      </c>
      <c r="I95" s="77">
        <f t="shared" si="24"/>
        <v>26.984102187705222</v>
      </c>
      <c r="J95" s="29">
        <f t="shared" si="17"/>
        <v>5.3968204375410442</v>
      </c>
      <c r="K95" s="29">
        <f t="shared" si="18"/>
        <v>0</v>
      </c>
      <c r="L95" s="29"/>
      <c r="M95" s="29">
        <f t="shared" si="25"/>
        <v>1471232.47</v>
      </c>
      <c r="O95" s="74">
        <f t="shared" si="26"/>
        <v>82</v>
      </c>
      <c r="P95" s="74">
        <f t="shared" si="27"/>
        <v>0</v>
      </c>
      <c r="Q95" s="74">
        <f t="shared" si="19"/>
        <v>13.611111111111111</v>
      </c>
      <c r="R95" s="78">
        <f t="shared" si="28"/>
        <v>47.88888888888863</v>
      </c>
      <c r="S95" s="74">
        <f t="shared" si="20"/>
        <v>9.577777777777726</v>
      </c>
      <c r="T95" s="74">
        <f t="shared" si="21"/>
        <v>0</v>
      </c>
      <c r="U95" s="74"/>
      <c r="V95" s="74">
        <f t="shared" si="29"/>
        <v>1323936.0777777778</v>
      </c>
    </row>
    <row r="96" spans="1:22" x14ac:dyDescent="0.25">
      <c r="A96">
        <f t="shared" si="31"/>
        <v>78</v>
      </c>
      <c r="B96" s="80">
        <f t="shared" si="30"/>
        <v>12231.076923076924</v>
      </c>
      <c r="C96" s="80"/>
      <c r="F96" s="29">
        <f t="shared" si="22"/>
        <v>83</v>
      </c>
      <c r="G96" s="29">
        <f t="shared" si="23"/>
        <v>0</v>
      </c>
      <c r="H96" s="29">
        <f t="shared" si="16"/>
        <v>13.611111111111111</v>
      </c>
      <c r="I96" s="77">
        <f t="shared" si="24"/>
        <v>13.372991076594111</v>
      </c>
      <c r="J96" s="29">
        <f t="shared" si="17"/>
        <v>2.6745982153188219</v>
      </c>
      <c r="K96" s="29">
        <f t="shared" si="18"/>
        <v>0</v>
      </c>
      <c r="L96" s="29"/>
      <c r="M96" s="29">
        <f t="shared" si="25"/>
        <v>1471232.47</v>
      </c>
      <c r="O96" s="74">
        <f t="shared" si="26"/>
        <v>83</v>
      </c>
      <c r="P96" s="74">
        <f t="shared" si="27"/>
        <v>0</v>
      </c>
      <c r="Q96" s="74">
        <f t="shared" si="19"/>
        <v>13.611111111111111</v>
      </c>
      <c r="R96" s="78">
        <f t="shared" si="28"/>
        <v>34.277777777777516</v>
      </c>
      <c r="S96" s="74">
        <f t="shared" si="20"/>
        <v>6.8555555555555028</v>
      </c>
      <c r="T96" s="74">
        <f t="shared" si="21"/>
        <v>0</v>
      </c>
      <c r="U96" s="74"/>
      <c r="V96" s="74">
        <f t="shared" si="29"/>
        <v>1323936.0777777778</v>
      </c>
    </row>
    <row r="97" spans="1:22" x14ac:dyDescent="0.25">
      <c r="A97">
        <f t="shared" si="31"/>
        <v>79</v>
      </c>
      <c r="B97" s="80">
        <f t="shared" si="30"/>
        <v>12147.797468354431</v>
      </c>
      <c r="C97" s="80"/>
      <c r="F97" s="29">
        <f t="shared" si="22"/>
        <v>84</v>
      </c>
      <c r="G97" s="29">
        <f t="shared" si="23"/>
        <v>142.88690166235207</v>
      </c>
      <c r="H97" s="29">
        <f t="shared" si="16"/>
        <v>13.611111111111111</v>
      </c>
      <c r="I97" s="77">
        <f t="shared" si="24"/>
        <v>142.64878162783506</v>
      </c>
      <c r="J97" s="29">
        <f t="shared" si="17"/>
        <v>28.529756325567014</v>
      </c>
      <c r="K97" s="29">
        <f t="shared" si="18"/>
        <v>150</v>
      </c>
      <c r="L97" s="29"/>
      <c r="M97" s="29">
        <f t="shared" si="25"/>
        <v>1471382.47</v>
      </c>
      <c r="O97" s="74">
        <f t="shared" si="26"/>
        <v>84</v>
      </c>
      <c r="P97" s="74">
        <f t="shared" si="27"/>
        <v>0</v>
      </c>
      <c r="Q97" s="74">
        <f t="shared" si="19"/>
        <v>13.611111111111111</v>
      </c>
      <c r="R97" s="78">
        <f t="shared" si="28"/>
        <v>20.666666666666405</v>
      </c>
      <c r="S97" s="74">
        <f t="shared" si="20"/>
        <v>4.1333333333332813</v>
      </c>
      <c r="T97" s="74">
        <f t="shared" si="21"/>
        <v>0</v>
      </c>
      <c r="U97" s="74"/>
      <c r="V97" s="74">
        <f t="shared" si="29"/>
        <v>1323936.0777777778</v>
      </c>
    </row>
    <row r="98" spans="1:22" x14ac:dyDescent="0.25">
      <c r="A98">
        <f t="shared" si="31"/>
        <v>80</v>
      </c>
      <c r="B98" s="80">
        <f t="shared" si="30"/>
        <v>12067.5</v>
      </c>
      <c r="C98" s="80"/>
      <c r="F98" s="29">
        <f t="shared" si="22"/>
        <v>85</v>
      </c>
      <c r="G98" s="29">
        <f t="shared" si="23"/>
        <v>0</v>
      </c>
      <c r="H98" s="29">
        <f t="shared" si="16"/>
        <v>13.611111111111111</v>
      </c>
      <c r="I98" s="77">
        <f t="shared" si="24"/>
        <v>129.03767051672395</v>
      </c>
      <c r="J98" s="29">
        <f t="shared" si="17"/>
        <v>25.807534103344789</v>
      </c>
      <c r="K98" s="29">
        <f t="shared" si="18"/>
        <v>0</v>
      </c>
      <c r="L98" s="29"/>
      <c r="M98" s="29">
        <f t="shared" si="25"/>
        <v>1471382.47</v>
      </c>
      <c r="O98" s="74">
        <f t="shared" si="26"/>
        <v>85</v>
      </c>
      <c r="P98" s="74">
        <f t="shared" si="27"/>
        <v>0</v>
      </c>
      <c r="Q98" s="74">
        <f t="shared" si="19"/>
        <v>13.611111111111111</v>
      </c>
      <c r="R98" s="78">
        <f t="shared" si="28"/>
        <v>7.0555555555552942</v>
      </c>
      <c r="S98" s="74">
        <f t="shared" si="20"/>
        <v>1.4111111111110588</v>
      </c>
      <c r="T98" s="74">
        <f t="shared" si="21"/>
        <v>0</v>
      </c>
      <c r="U98" s="74"/>
      <c r="V98" s="74">
        <f t="shared" si="29"/>
        <v>1323936.0777777778</v>
      </c>
    </row>
    <row r="99" spans="1:22" x14ac:dyDescent="0.25">
      <c r="A99">
        <f t="shared" si="31"/>
        <v>81</v>
      </c>
      <c r="B99" s="80">
        <f t="shared" si="30"/>
        <v>11990.074074074075</v>
      </c>
      <c r="C99" s="80"/>
      <c r="F99" s="29">
        <f t="shared" si="22"/>
        <v>86</v>
      </c>
      <c r="G99" s="29">
        <f t="shared" si="23"/>
        <v>0</v>
      </c>
      <c r="H99" s="29">
        <f t="shared" si="16"/>
        <v>13.611111111111111</v>
      </c>
      <c r="I99" s="77">
        <f t="shared" si="24"/>
        <v>115.42655940561284</v>
      </c>
      <c r="J99" s="29">
        <f t="shared" si="17"/>
        <v>23.085311881122568</v>
      </c>
      <c r="K99" s="29">
        <f t="shared" si="18"/>
        <v>0</v>
      </c>
      <c r="L99" s="29"/>
      <c r="M99" s="29">
        <f t="shared" si="25"/>
        <v>1471382.47</v>
      </c>
      <c r="O99" s="74">
        <f t="shared" si="26"/>
        <v>86</v>
      </c>
      <c r="P99" s="74">
        <f t="shared" si="27"/>
        <v>194</v>
      </c>
      <c r="Q99" s="74">
        <f t="shared" si="19"/>
        <v>13.611111111111111</v>
      </c>
      <c r="R99" s="78">
        <f t="shared" si="28"/>
        <v>187.44444444444417</v>
      </c>
      <c r="S99" s="74">
        <f t="shared" si="20"/>
        <v>37.48888888888883</v>
      </c>
      <c r="T99" s="74">
        <f t="shared" si="21"/>
        <v>150</v>
      </c>
      <c r="U99" s="74"/>
      <c r="V99" s="74">
        <f t="shared" si="29"/>
        <v>1324086.0777777778</v>
      </c>
    </row>
    <row r="100" spans="1:22" x14ac:dyDescent="0.25">
      <c r="A100">
        <f t="shared" si="31"/>
        <v>82</v>
      </c>
      <c r="B100" s="80">
        <f t="shared" si="30"/>
        <v>11915.414634146342</v>
      </c>
      <c r="C100" s="80"/>
      <c r="F100" s="29">
        <f t="shared" si="22"/>
        <v>87</v>
      </c>
      <c r="G100" s="29">
        <f t="shared" si="23"/>
        <v>0</v>
      </c>
      <c r="H100" s="29">
        <f t="shared" si="16"/>
        <v>13.611111111111111</v>
      </c>
      <c r="I100" s="77">
        <f t="shared" si="24"/>
        <v>101.81544829450172</v>
      </c>
      <c r="J100" s="29">
        <f t="shared" si="17"/>
        <v>20.363089658900343</v>
      </c>
      <c r="K100" s="29">
        <f t="shared" si="18"/>
        <v>0</v>
      </c>
      <c r="L100" s="29"/>
      <c r="M100" s="29">
        <f t="shared" si="25"/>
        <v>1471382.47</v>
      </c>
      <c r="O100" s="74">
        <f t="shared" si="26"/>
        <v>87</v>
      </c>
      <c r="P100" s="74">
        <f t="shared" si="27"/>
        <v>0</v>
      </c>
      <c r="Q100" s="74">
        <f t="shared" si="19"/>
        <v>13.611111111111111</v>
      </c>
      <c r="R100" s="78">
        <f t="shared" si="28"/>
        <v>173.83333333333306</v>
      </c>
      <c r="S100" s="74">
        <f t="shared" si="20"/>
        <v>34.766666666666609</v>
      </c>
      <c r="T100" s="74">
        <f t="shared" si="21"/>
        <v>0</v>
      </c>
      <c r="U100" s="74"/>
      <c r="V100" s="74">
        <f t="shared" si="29"/>
        <v>1324086.0777777778</v>
      </c>
    </row>
    <row r="101" spans="1:22" x14ac:dyDescent="0.25">
      <c r="A101">
        <f t="shared" si="31"/>
        <v>83</v>
      </c>
      <c r="B101" s="80">
        <f t="shared" si="30"/>
        <v>11843.421686746988</v>
      </c>
      <c r="C101" s="80"/>
      <c r="F101" s="29">
        <f t="shared" si="22"/>
        <v>88</v>
      </c>
      <c r="G101" s="29">
        <f t="shared" si="23"/>
        <v>0</v>
      </c>
      <c r="H101" s="29">
        <f t="shared" si="16"/>
        <v>13.611111111111111</v>
      </c>
      <c r="I101" s="77">
        <f t="shared" si="24"/>
        <v>88.204337183390606</v>
      </c>
      <c r="J101" s="29">
        <f t="shared" si="17"/>
        <v>17.640867436678121</v>
      </c>
      <c r="K101" s="29">
        <f t="shared" si="18"/>
        <v>0</v>
      </c>
      <c r="L101" s="29"/>
      <c r="M101" s="29">
        <f t="shared" si="25"/>
        <v>1471382.47</v>
      </c>
      <c r="O101" s="74">
        <f t="shared" si="26"/>
        <v>88</v>
      </c>
      <c r="P101" s="74">
        <f t="shared" si="27"/>
        <v>0</v>
      </c>
      <c r="Q101" s="74">
        <f t="shared" si="19"/>
        <v>13.611111111111111</v>
      </c>
      <c r="R101" s="78">
        <f t="shared" si="28"/>
        <v>160.22222222222194</v>
      </c>
      <c r="S101" s="74">
        <f t="shared" si="20"/>
        <v>32.044444444444387</v>
      </c>
      <c r="T101" s="74">
        <f t="shared" si="21"/>
        <v>0</v>
      </c>
      <c r="U101" s="74"/>
      <c r="V101" s="74">
        <f t="shared" si="29"/>
        <v>1324086.0777777778</v>
      </c>
    </row>
    <row r="102" spans="1:22" x14ac:dyDescent="0.25">
      <c r="A102">
        <f t="shared" si="31"/>
        <v>84</v>
      </c>
      <c r="B102" s="80">
        <f t="shared" si="30"/>
        <v>11774</v>
      </c>
      <c r="C102" s="80"/>
      <c r="F102" s="29">
        <f t="shared" si="22"/>
        <v>89</v>
      </c>
      <c r="G102" s="29">
        <f t="shared" si="23"/>
        <v>0</v>
      </c>
      <c r="H102" s="29">
        <f t="shared" si="16"/>
        <v>13.611111111111111</v>
      </c>
      <c r="I102" s="77">
        <f t="shared" si="24"/>
        <v>74.593226072279492</v>
      </c>
      <c r="J102" s="29">
        <f t="shared" si="17"/>
        <v>14.918645214455898</v>
      </c>
      <c r="K102" s="29">
        <f t="shared" si="18"/>
        <v>0</v>
      </c>
      <c r="L102" s="29"/>
      <c r="M102" s="29">
        <f t="shared" si="25"/>
        <v>1471382.47</v>
      </c>
      <c r="O102" s="74">
        <f t="shared" si="26"/>
        <v>89</v>
      </c>
      <c r="P102" s="74">
        <f t="shared" si="27"/>
        <v>0</v>
      </c>
      <c r="Q102" s="74">
        <f t="shared" si="19"/>
        <v>13.611111111111111</v>
      </c>
      <c r="R102" s="78">
        <f t="shared" si="28"/>
        <v>146.61111111111083</v>
      </c>
      <c r="S102" s="74">
        <f t="shared" si="20"/>
        <v>29.322222222222166</v>
      </c>
      <c r="T102" s="74">
        <f t="shared" si="21"/>
        <v>0</v>
      </c>
      <c r="U102" s="74"/>
      <c r="V102" s="74">
        <f t="shared" si="29"/>
        <v>1324086.0777777778</v>
      </c>
    </row>
    <row r="103" spans="1:22" x14ac:dyDescent="0.25">
      <c r="A103">
        <f t="shared" si="31"/>
        <v>85</v>
      </c>
      <c r="B103" s="80">
        <f t="shared" si="30"/>
        <v>11707.058823529413</v>
      </c>
      <c r="C103" s="80"/>
      <c r="F103" s="29">
        <f t="shared" si="22"/>
        <v>90</v>
      </c>
      <c r="G103" s="29">
        <f t="shared" si="23"/>
        <v>0</v>
      </c>
      <c r="H103" s="29">
        <f t="shared" si="16"/>
        <v>13.611111111111111</v>
      </c>
      <c r="I103" s="77">
        <f t="shared" si="24"/>
        <v>60.982114961168378</v>
      </c>
      <c r="J103" s="29">
        <f t="shared" si="17"/>
        <v>12.196422992233675</v>
      </c>
      <c r="K103" s="29">
        <f t="shared" si="18"/>
        <v>0</v>
      </c>
      <c r="L103" s="29"/>
      <c r="M103" s="29">
        <f t="shared" si="25"/>
        <v>1471382.47</v>
      </c>
      <c r="O103" s="74">
        <f t="shared" si="26"/>
        <v>90</v>
      </c>
      <c r="P103" s="74">
        <f t="shared" si="27"/>
        <v>0</v>
      </c>
      <c r="Q103" s="74">
        <f t="shared" si="19"/>
        <v>13.611111111111111</v>
      </c>
      <c r="R103" s="78">
        <f t="shared" si="28"/>
        <v>132.99999999999972</v>
      </c>
      <c r="S103" s="74">
        <f t="shared" si="20"/>
        <v>26.599999999999941</v>
      </c>
      <c r="T103" s="74">
        <f t="shared" si="21"/>
        <v>0</v>
      </c>
      <c r="U103" s="74"/>
      <c r="V103" s="74">
        <f t="shared" si="29"/>
        <v>1324086.0777777778</v>
      </c>
    </row>
    <row r="104" spans="1:22" x14ac:dyDescent="0.25">
      <c r="A104">
        <f t="shared" si="31"/>
        <v>86</v>
      </c>
      <c r="B104" s="80">
        <f t="shared" si="30"/>
        <v>11642.511627906977</v>
      </c>
      <c r="C104" s="80"/>
      <c r="F104" s="29">
        <f t="shared" si="22"/>
        <v>91</v>
      </c>
      <c r="G104" s="29">
        <f t="shared" si="23"/>
        <v>0</v>
      </c>
      <c r="H104" s="29">
        <f t="shared" si="16"/>
        <v>13.611111111111111</v>
      </c>
      <c r="I104" s="77">
        <f t="shared" si="24"/>
        <v>47.371003850057264</v>
      </c>
      <c r="J104" s="29">
        <f t="shared" si="17"/>
        <v>9.4742007700114534</v>
      </c>
      <c r="K104" s="29">
        <f t="shared" si="18"/>
        <v>0</v>
      </c>
      <c r="L104" s="29"/>
      <c r="M104" s="29">
        <f t="shared" si="25"/>
        <v>1471382.47</v>
      </c>
      <c r="O104" s="74">
        <f t="shared" si="26"/>
        <v>91</v>
      </c>
      <c r="P104" s="74">
        <f t="shared" si="27"/>
        <v>0</v>
      </c>
      <c r="Q104" s="74">
        <f t="shared" si="19"/>
        <v>13.611111111111111</v>
      </c>
      <c r="R104" s="78">
        <f t="shared" si="28"/>
        <v>119.3888888888886</v>
      </c>
      <c r="S104" s="74">
        <f t="shared" si="20"/>
        <v>23.877777777777716</v>
      </c>
      <c r="T104" s="74">
        <f t="shared" si="21"/>
        <v>0</v>
      </c>
      <c r="U104" s="74"/>
      <c r="V104" s="74">
        <f t="shared" si="29"/>
        <v>1324086.0777777778</v>
      </c>
    </row>
    <row r="105" spans="1:22" x14ac:dyDescent="0.25">
      <c r="A105">
        <f t="shared" si="31"/>
        <v>87</v>
      </c>
      <c r="B105" s="80">
        <f t="shared" si="30"/>
        <v>11580.275862068966</v>
      </c>
      <c r="C105" s="80"/>
      <c r="F105" s="29">
        <f t="shared" si="22"/>
        <v>92</v>
      </c>
      <c r="G105" s="29">
        <f t="shared" si="23"/>
        <v>0</v>
      </c>
      <c r="H105" s="29">
        <f t="shared" si="16"/>
        <v>13.611111111111111</v>
      </c>
      <c r="I105" s="77">
        <f t="shared" si="24"/>
        <v>33.759892738946149</v>
      </c>
      <c r="J105" s="29">
        <f t="shared" si="17"/>
        <v>6.7519785477892302</v>
      </c>
      <c r="K105" s="29">
        <f t="shared" si="18"/>
        <v>0</v>
      </c>
      <c r="L105" s="29"/>
      <c r="M105" s="29">
        <f t="shared" si="25"/>
        <v>1471382.47</v>
      </c>
      <c r="O105" s="74">
        <f t="shared" si="26"/>
        <v>92</v>
      </c>
      <c r="P105" s="74">
        <f t="shared" si="27"/>
        <v>0</v>
      </c>
      <c r="Q105" s="74">
        <f t="shared" si="19"/>
        <v>13.611111111111111</v>
      </c>
      <c r="R105" s="78">
        <f t="shared" si="28"/>
        <v>105.77777777777749</v>
      </c>
      <c r="S105" s="74">
        <f t="shared" si="20"/>
        <v>21.155555555555495</v>
      </c>
      <c r="T105" s="74">
        <f t="shared" si="21"/>
        <v>0</v>
      </c>
      <c r="U105" s="74"/>
      <c r="V105" s="74">
        <f t="shared" si="29"/>
        <v>1324086.0777777778</v>
      </c>
    </row>
    <row r="106" spans="1:22" x14ac:dyDescent="0.25">
      <c r="A106">
        <f t="shared" si="31"/>
        <v>88</v>
      </c>
      <c r="B106" s="80">
        <f t="shared" si="30"/>
        <v>11520.272727272728</v>
      </c>
      <c r="C106" s="80"/>
      <c r="F106" s="29">
        <f t="shared" si="22"/>
        <v>93</v>
      </c>
      <c r="G106" s="29">
        <f t="shared" si="23"/>
        <v>0</v>
      </c>
      <c r="H106" s="29">
        <f t="shared" si="16"/>
        <v>13.611111111111111</v>
      </c>
      <c r="I106" s="77">
        <f t="shared" si="24"/>
        <v>20.148781627835039</v>
      </c>
      <c r="J106" s="29">
        <f t="shared" si="17"/>
        <v>4.0297563255670079</v>
      </c>
      <c r="K106" s="29">
        <f t="shared" si="18"/>
        <v>0</v>
      </c>
      <c r="L106" s="29"/>
      <c r="M106" s="29">
        <f t="shared" si="25"/>
        <v>1471382.47</v>
      </c>
      <c r="O106" s="74">
        <f t="shared" si="26"/>
        <v>93</v>
      </c>
      <c r="P106" s="74">
        <f t="shared" si="27"/>
        <v>0</v>
      </c>
      <c r="Q106" s="74">
        <f t="shared" si="19"/>
        <v>13.611111111111111</v>
      </c>
      <c r="R106" s="78">
        <f t="shared" si="28"/>
        <v>92.166666666666373</v>
      </c>
      <c r="S106" s="74">
        <f t="shared" si="20"/>
        <v>18.433333333333273</v>
      </c>
      <c r="T106" s="74">
        <f t="shared" si="21"/>
        <v>0</v>
      </c>
      <c r="U106" s="74"/>
      <c r="V106" s="74">
        <f t="shared" si="29"/>
        <v>1324086.0777777778</v>
      </c>
    </row>
    <row r="107" spans="1:22" x14ac:dyDescent="0.25">
      <c r="A107">
        <f t="shared" si="31"/>
        <v>89</v>
      </c>
      <c r="B107" s="80">
        <f t="shared" si="30"/>
        <v>11462.426966292134</v>
      </c>
      <c r="C107" s="80"/>
      <c r="F107" s="29">
        <f t="shared" si="22"/>
        <v>94</v>
      </c>
      <c r="G107" s="29">
        <f t="shared" si="23"/>
        <v>0</v>
      </c>
      <c r="H107" s="29">
        <f t="shared" si="16"/>
        <v>13.611111111111111</v>
      </c>
      <c r="I107" s="77">
        <f t="shared" si="24"/>
        <v>6.537670516723928</v>
      </c>
      <c r="J107" s="29">
        <f t="shared" si="17"/>
        <v>1.3075341033447856</v>
      </c>
      <c r="K107" s="29">
        <f t="shared" si="18"/>
        <v>0</v>
      </c>
      <c r="L107" s="29"/>
      <c r="M107" s="29">
        <f t="shared" si="25"/>
        <v>1471382.47</v>
      </c>
      <c r="O107" s="74">
        <f t="shared" si="26"/>
        <v>94</v>
      </c>
      <c r="P107" s="74">
        <f t="shared" si="27"/>
        <v>0</v>
      </c>
      <c r="Q107" s="74">
        <f t="shared" si="19"/>
        <v>13.611111111111111</v>
      </c>
      <c r="R107" s="78">
        <f t="shared" si="28"/>
        <v>78.555555555555259</v>
      </c>
      <c r="S107" s="74">
        <f t="shared" si="20"/>
        <v>15.71111111111105</v>
      </c>
      <c r="T107" s="74">
        <f t="shared" si="21"/>
        <v>0</v>
      </c>
      <c r="U107" s="74"/>
      <c r="V107" s="74">
        <f t="shared" si="29"/>
        <v>1324086.0777777778</v>
      </c>
    </row>
    <row r="108" spans="1:22" x14ac:dyDescent="0.25">
      <c r="A108">
        <f t="shared" si="31"/>
        <v>90</v>
      </c>
      <c r="B108" s="80">
        <f t="shared" si="30"/>
        <v>11406.666666666668</v>
      </c>
      <c r="C108" s="80"/>
      <c r="F108" s="29">
        <f t="shared" si="22"/>
        <v>95</v>
      </c>
      <c r="G108" s="29">
        <f t="shared" si="23"/>
        <v>142.88690166235207</v>
      </c>
      <c r="H108" s="29">
        <f t="shared" si="16"/>
        <v>13.611111111111111</v>
      </c>
      <c r="I108" s="77">
        <f t="shared" si="24"/>
        <v>135.81346106796488</v>
      </c>
      <c r="J108" s="29">
        <f t="shared" si="17"/>
        <v>27.162692213592976</v>
      </c>
      <c r="K108" s="29">
        <f t="shared" si="18"/>
        <v>150</v>
      </c>
      <c r="L108" s="29"/>
      <c r="M108" s="29">
        <f t="shared" si="25"/>
        <v>1471532.47</v>
      </c>
      <c r="O108" s="74">
        <f t="shared" si="26"/>
        <v>95</v>
      </c>
      <c r="P108" s="74">
        <f t="shared" si="27"/>
        <v>0</v>
      </c>
      <c r="Q108" s="74">
        <f t="shared" si="19"/>
        <v>13.611111111111111</v>
      </c>
      <c r="R108" s="78">
        <f t="shared" si="28"/>
        <v>64.944444444444144</v>
      </c>
      <c r="S108" s="74">
        <f t="shared" si="20"/>
        <v>12.98888888888883</v>
      </c>
      <c r="T108" s="74">
        <f t="shared" si="21"/>
        <v>0</v>
      </c>
      <c r="U108" s="74"/>
      <c r="V108" s="74">
        <f t="shared" si="29"/>
        <v>1324086.0777777778</v>
      </c>
    </row>
    <row r="109" spans="1:22" x14ac:dyDescent="0.25">
      <c r="A109">
        <f t="shared" si="31"/>
        <v>91</v>
      </c>
      <c r="B109" s="80">
        <f t="shared" si="30"/>
        <v>11352.923076923078</v>
      </c>
      <c r="C109" s="80"/>
      <c r="F109" s="29">
        <f t="shared" si="22"/>
        <v>96</v>
      </c>
      <c r="G109" s="29">
        <f t="shared" si="23"/>
        <v>0</v>
      </c>
      <c r="H109" s="29">
        <f t="shared" si="16"/>
        <v>13.611111111111111</v>
      </c>
      <c r="I109" s="77">
        <f t="shared" si="24"/>
        <v>122.20234995685377</v>
      </c>
      <c r="J109" s="29">
        <f t="shared" si="17"/>
        <v>24.440469991370755</v>
      </c>
      <c r="K109" s="29">
        <f t="shared" si="18"/>
        <v>0</v>
      </c>
      <c r="L109" s="29"/>
      <c r="M109" s="29">
        <f t="shared" si="25"/>
        <v>1471532.47</v>
      </c>
      <c r="O109" s="74">
        <f t="shared" si="26"/>
        <v>96</v>
      </c>
      <c r="P109" s="74">
        <f t="shared" si="27"/>
        <v>0</v>
      </c>
      <c r="Q109" s="74">
        <f t="shared" si="19"/>
        <v>13.611111111111111</v>
      </c>
      <c r="R109" s="78">
        <f t="shared" si="28"/>
        <v>51.33333333333303</v>
      </c>
      <c r="S109" s="74">
        <f t="shared" si="20"/>
        <v>10.266666666666605</v>
      </c>
      <c r="T109" s="74">
        <f t="shared" si="21"/>
        <v>0</v>
      </c>
      <c r="U109" s="74"/>
      <c r="V109" s="74">
        <f t="shared" si="29"/>
        <v>1324086.0777777778</v>
      </c>
    </row>
    <row r="110" spans="1:22" x14ac:dyDescent="0.25">
      <c r="A110">
        <f t="shared" si="31"/>
        <v>92</v>
      </c>
      <c r="B110" s="80">
        <f t="shared" si="30"/>
        <v>11301.130434782608</v>
      </c>
      <c r="C110" s="80"/>
      <c r="F110" s="29">
        <f t="shared" si="22"/>
        <v>97</v>
      </c>
      <c r="G110" s="29">
        <f t="shared" si="23"/>
        <v>0</v>
      </c>
      <c r="H110" s="29">
        <f t="shared" si="16"/>
        <v>13.611111111111111</v>
      </c>
      <c r="I110" s="77">
        <f t="shared" si="24"/>
        <v>108.59123884574265</v>
      </c>
      <c r="J110" s="29">
        <f t="shared" si="17"/>
        <v>21.71824776914853</v>
      </c>
      <c r="K110" s="29">
        <f t="shared" si="18"/>
        <v>0</v>
      </c>
      <c r="L110" s="29"/>
      <c r="M110" s="29">
        <f t="shared" si="25"/>
        <v>1471532.47</v>
      </c>
      <c r="O110" s="74">
        <f t="shared" si="26"/>
        <v>97</v>
      </c>
      <c r="P110" s="74">
        <f t="shared" si="27"/>
        <v>0</v>
      </c>
      <c r="Q110" s="74">
        <f t="shared" si="19"/>
        <v>13.611111111111111</v>
      </c>
      <c r="R110" s="78">
        <f t="shared" si="28"/>
        <v>37.722222222221916</v>
      </c>
      <c r="S110" s="74">
        <f t="shared" si="20"/>
        <v>7.544444444444383</v>
      </c>
      <c r="T110" s="74">
        <f t="shared" si="21"/>
        <v>0</v>
      </c>
      <c r="U110" s="74"/>
      <c r="V110" s="74">
        <f t="shared" si="29"/>
        <v>1324086.0777777778</v>
      </c>
    </row>
    <row r="111" spans="1:22" x14ac:dyDescent="0.25">
      <c r="A111">
        <f t="shared" si="31"/>
        <v>93</v>
      </c>
      <c r="B111" s="80">
        <f t="shared" si="30"/>
        <v>11251.225806451614</v>
      </c>
      <c r="C111" s="80"/>
      <c r="F111" s="29">
        <f t="shared" si="22"/>
        <v>98</v>
      </c>
      <c r="G111" s="29">
        <f t="shared" si="23"/>
        <v>0</v>
      </c>
      <c r="H111" s="29">
        <f t="shared" si="16"/>
        <v>13.611111111111111</v>
      </c>
      <c r="I111" s="77">
        <f t="shared" si="24"/>
        <v>94.980127734631537</v>
      </c>
      <c r="J111" s="29">
        <f t="shared" si="17"/>
        <v>18.996025546926305</v>
      </c>
      <c r="K111" s="29">
        <f t="shared" si="18"/>
        <v>0</v>
      </c>
      <c r="L111" s="29"/>
      <c r="M111" s="29">
        <f t="shared" si="25"/>
        <v>1471532.47</v>
      </c>
      <c r="O111" s="74">
        <f t="shared" si="26"/>
        <v>98</v>
      </c>
      <c r="P111" s="74">
        <f t="shared" si="27"/>
        <v>0</v>
      </c>
      <c r="Q111" s="74">
        <f t="shared" si="19"/>
        <v>13.611111111111111</v>
      </c>
      <c r="R111" s="78">
        <f t="shared" si="28"/>
        <v>24.111111111110805</v>
      </c>
      <c r="S111" s="74">
        <f t="shared" si="20"/>
        <v>4.8222222222221607</v>
      </c>
      <c r="T111" s="74">
        <f t="shared" si="21"/>
        <v>0</v>
      </c>
      <c r="U111" s="74"/>
      <c r="V111" s="74">
        <f t="shared" si="29"/>
        <v>1324086.0777777778</v>
      </c>
    </row>
    <row r="112" spans="1:22" x14ac:dyDescent="0.25">
      <c r="A112">
        <f t="shared" si="31"/>
        <v>94</v>
      </c>
      <c r="B112" s="80">
        <f t="shared" si="30"/>
        <v>11203.148936170212</v>
      </c>
      <c r="C112" s="80"/>
      <c r="F112" s="29">
        <f t="shared" si="22"/>
        <v>99</v>
      </c>
      <c r="G112" s="29">
        <f t="shared" si="23"/>
        <v>0</v>
      </c>
      <c r="H112" s="29">
        <f t="shared" si="16"/>
        <v>13.611111111111111</v>
      </c>
      <c r="I112" s="77">
        <f t="shared" si="24"/>
        <v>81.369016623520423</v>
      </c>
      <c r="J112" s="29">
        <f t="shared" si="17"/>
        <v>16.273803324704083</v>
      </c>
      <c r="K112" s="29">
        <f t="shared" si="18"/>
        <v>0</v>
      </c>
      <c r="L112" s="29"/>
      <c r="M112" s="29">
        <f t="shared" si="25"/>
        <v>1471532.47</v>
      </c>
      <c r="O112" s="74">
        <f t="shared" si="26"/>
        <v>99</v>
      </c>
      <c r="P112" s="74">
        <f t="shared" si="27"/>
        <v>0</v>
      </c>
      <c r="Q112" s="74">
        <f t="shared" si="19"/>
        <v>13.611111111111111</v>
      </c>
      <c r="R112" s="78">
        <f t="shared" si="28"/>
        <v>10.499999999999694</v>
      </c>
      <c r="S112" s="74">
        <f t="shared" si="20"/>
        <v>2.0999999999999388</v>
      </c>
      <c r="T112" s="74">
        <f t="shared" si="21"/>
        <v>0</v>
      </c>
      <c r="U112" s="74"/>
      <c r="V112" s="74">
        <f t="shared" si="29"/>
        <v>1324086.0777777778</v>
      </c>
    </row>
    <row r="113" spans="1:22" x14ac:dyDescent="0.25">
      <c r="A113">
        <f t="shared" si="31"/>
        <v>95</v>
      </c>
      <c r="B113" s="80">
        <f t="shared" si="30"/>
        <v>11156.842105263157</v>
      </c>
      <c r="C113" s="80"/>
      <c r="F113" s="29">
        <f t="shared" si="22"/>
        <v>100</v>
      </c>
      <c r="G113" s="29">
        <f t="shared" si="23"/>
        <v>0</v>
      </c>
      <c r="H113" s="29">
        <f t="shared" si="16"/>
        <v>13.611111111111111</v>
      </c>
      <c r="I113" s="77">
        <f t="shared" si="24"/>
        <v>67.757905512409309</v>
      </c>
      <c r="J113" s="29">
        <f t="shared" si="17"/>
        <v>13.55158110248186</v>
      </c>
      <c r="K113" s="29">
        <f t="shared" si="18"/>
        <v>0</v>
      </c>
      <c r="L113" s="29"/>
      <c r="M113" s="29">
        <f t="shared" si="25"/>
        <v>1471532.47</v>
      </c>
      <c r="O113" s="74">
        <f t="shared" si="26"/>
        <v>100</v>
      </c>
      <c r="P113" s="74">
        <f t="shared" si="27"/>
        <v>194</v>
      </c>
      <c r="Q113" s="74">
        <f t="shared" si="19"/>
        <v>13.611111111111111</v>
      </c>
      <c r="R113" s="78">
        <f t="shared" si="28"/>
        <v>190.88888888888857</v>
      </c>
      <c r="S113" s="74">
        <f t="shared" si="20"/>
        <v>38.177777777777713</v>
      </c>
      <c r="T113" s="74">
        <f t="shared" si="21"/>
        <v>150</v>
      </c>
      <c r="U113" s="74"/>
      <c r="V113" s="74">
        <f t="shared" si="29"/>
        <v>1324236.0777777778</v>
      </c>
    </row>
    <row r="114" spans="1:22" x14ac:dyDescent="0.25">
      <c r="A114">
        <f t="shared" si="31"/>
        <v>96</v>
      </c>
      <c r="B114" s="80">
        <f t="shared" si="30"/>
        <v>11112.25</v>
      </c>
      <c r="C114" s="80"/>
      <c r="F114" s="29">
        <f t="shared" si="22"/>
        <v>101</v>
      </c>
      <c r="G114" s="29">
        <f t="shared" si="23"/>
        <v>0</v>
      </c>
      <c r="H114" s="29">
        <f t="shared" si="16"/>
        <v>13.611111111111111</v>
      </c>
      <c r="I114" s="77">
        <f t="shared" si="24"/>
        <v>54.146794401298195</v>
      </c>
      <c r="J114" s="29">
        <f t="shared" si="17"/>
        <v>10.829358880259639</v>
      </c>
      <c r="K114" s="29">
        <f t="shared" si="18"/>
        <v>0</v>
      </c>
      <c r="L114" s="29"/>
      <c r="M114" s="29">
        <f t="shared" si="25"/>
        <v>1471532.47</v>
      </c>
      <c r="O114" s="74">
        <f t="shared" si="26"/>
        <v>101</v>
      </c>
      <c r="P114" s="74">
        <f t="shared" si="27"/>
        <v>0</v>
      </c>
      <c r="Q114" s="74">
        <f t="shared" si="19"/>
        <v>13.611111111111111</v>
      </c>
      <c r="R114" s="78">
        <f t="shared" si="28"/>
        <v>177.27777777777746</v>
      </c>
      <c r="S114" s="74">
        <f t="shared" si="20"/>
        <v>35.455555555555492</v>
      </c>
      <c r="T114" s="74">
        <f t="shared" si="21"/>
        <v>0</v>
      </c>
      <c r="U114" s="74"/>
      <c r="V114" s="74">
        <f t="shared" si="29"/>
        <v>1324236.0777777778</v>
      </c>
    </row>
    <row r="115" spans="1:22" x14ac:dyDescent="0.25">
      <c r="A115">
        <f t="shared" si="31"/>
        <v>97</v>
      </c>
      <c r="B115" s="80">
        <f t="shared" si="30"/>
        <v>11069.319587628866</v>
      </c>
      <c r="C115" s="80"/>
      <c r="F115" s="29">
        <f t="shared" si="22"/>
        <v>102</v>
      </c>
      <c r="G115" s="29">
        <f t="shared" si="23"/>
        <v>0</v>
      </c>
      <c r="H115" s="29">
        <f t="shared" si="16"/>
        <v>13.611111111111111</v>
      </c>
      <c r="I115" s="77">
        <f t="shared" si="24"/>
        <v>40.53568329018708</v>
      </c>
      <c r="J115" s="29">
        <f t="shared" si="17"/>
        <v>8.1071366580374153</v>
      </c>
      <c r="K115" s="29">
        <f t="shared" si="18"/>
        <v>0</v>
      </c>
      <c r="L115" s="29"/>
      <c r="M115" s="29">
        <f t="shared" si="25"/>
        <v>1471532.47</v>
      </c>
      <c r="O115" s="74">
        <f t="shared" si="26"/>
        <v>102</v>
      </c>
      <c r="P115" s="74">
        <f t="shared" si="27"/>
        <v>0</v>
      </c>
      <c r="Q115" s="74">
        <f t="shared" si="19"/>
        <v>13.611111111111111</v>
      </c>
      <c r="R115" s="78">
        <f t="shared" si="28"/>
        <v>163.66666666666634</v>
      </c>
      <c r="S115" s="74">
        <f t="shared" si="20"/>
        <v>32.73333333333327</v>
      </c>
      <c r="T115" s="74">
        <f t="shared" si="21"/>
        <v>0</v>
      </c>
      <c r="U115" s="74"/>
      <c r="V115" s="74">
        <f t="shared" si="29"/>
        <v>1324236.0777777778</v>
      </c>
    </row>
    <row r="116" spans="1:22" x14ac:dyDescent="0.25">
      <c r="A116">
        <f t="shared" si="31"/>
        <v>98</v>
      </c>
      <c r="B116" s="80">
        <f t="shared" si="30"/>
        <v>11028</v>
      </c>
      <c r="C116" s="80"/>
      <c r="F116" s="29">
        <f t="shared" si="22"/>
        <v>103</v>
      </c>
      <c r="G116" s="29">
        <f t="shared" si="23"/>
        <v>0</v>
      </c>
      <c r="H116" s="29">
        <f t="shared" si="16"/>
        <v>13.611111111111111</v>
      </c>
      <c r="I116" s="77">
        <f t="shared" si="24"/>
        <v>26.92457217907597</v>
      </c>
      <c r="J116" s="29">
        <f t="shared" si="17"/>
        <v>5.3849144358151939</v>
      </c>
      <c r="K116" s="29">
        <f t="shared" si="18"/>
        <v>0</v>
      </c>
      <c r="L116" s="29"/>
      <c r="M116" s="29">
        <f t="shared" si="25"/>
        <v>1471532.47</v>
      </c>
      <c r="O116" s="74">
        <f t="shared" si="26"/>
        <v>103</v>
      </c>
      <c r="P116" s="74">
        <f t="shared" si="27"/>
        <v>0</v>
      </c>
      <c r="Q116" s="74">
        <f t="shared" si="19"/>
        <v>13.611111111111111</v>
      </c>
      <c r="R116" s="78">
        <f t="shared" si="28"/>
        <v>150.05555555555523</v>
      </c>
      <c r="S116" s="74">
        <f t="shared" si="20"/>
        <v>30.011111111111045</v>
      </c>
      <c r="T116" s="74">
        <f t="shared" si="21"/>
        <v>0</v>
      </c>
      <c r="U116" s="74"/>
      <c r="V116" s="74">
        <f t="shared" si="29"/>
        <v>1324236.0777777778</v>
      </c>
    </row>
    <row r="117" spans="1:22" x14ac:dyDescent="0.25">
      <c r="A117">
        <f t="shared" si="31"/>
        <v>99</v>
      </c>
      <c r="B117" s="80">
        <f t="shared" si="30"/>
        <v>10988.242424242424</v>
      </c>
      <c r="C117" s="80"/>
      <c r="F117" s="29">
        <f t="shared" si="22"/>
        <v>104</v>
      </c>
      <c r="G117" s="29">
        <f t="shared" si="23"/>
        <v>0</v>
      </c>
      <c r="H117" s="29">
        <f t="shared" si="16"/>
        <v>13.611111111111111</v>
      </c>
      <c r="I117" s="77">
        <f t="shared" si="24"/>
        <v>13.313461067964859</v>
      </c>
      <c r="J117" s="29">
        <f t="shared" si="17"/>
        <v>2.6626922135929716</v>
      </c>
      <c r="K117" s="29">
        <f t="shared" si="18"/>
        <v>0</v>
      </c>
      <c r="L117" s="29"/>
      <c r="M117" s="29">
        <f t="shared" si="25"/>
        <v>1471532.47</v>
      </c>
      <c r="O117" s="74">
        <f t="shared" si="26"/>
        <v>104</v>
      </c>
      <c r="P117" s="74">
        <f t="shared" si="27"/>
        <v>0</v>
      </c>
      <c r="Q117" s="74">
        <f t="shared" si="19"/>
        <v>13.611111111111111</v>
      </c>
      <c r="R117" s="78">
        <f t="shared" si="28"/>
        <v>136.44444444444412</v>
      </c>
      <c r="S117" s="74">
        <f t="shared" si="20"/>
        <v>27.28888888888882</v>
      </c>
      <c r="T117" s="74">
        <f t="shared" si="21"/>
        <v>0</v>
      </c>
      <c r="U117" s="74"/>
      <c r="V117" s="74">
        <f t="shared" si="29"/>
        <v>1324236.0777777778</v>
      </c>
    </row>
    <row r="118" spans="1:22" x14ac:dyDescent="0.25">
      <c r="A118">
        <f t="shared" si="31"/>
        <v>100</v>
      </c>
      <c r="B118" s="80">
        <f t="shared" si="30"/>
        <v>10950</v>
      </c>
      <c r="C118" s="80"/>
      <c r="F118" s="29">
        <f t="shared" si="22"/>
        <v>105</v>
      </c>
      <c r="G118" s="29">
        <f t="shared" si="23"/>
        <v>142.88690166235207</v>
      </c>
      <c r="H118" s="29">
        <f t="shared" si="16"/>
        <v>13.611111111111111</v>
      </c>
      <c r="I118" s="77">
        <f t="shared" si="24"/>
        <v>142.58925161920581</v>
      </c>
      <c r="J118" s="29">
        <f t="shared" si="17"/>
        <v>28.517850323841159</v>
      </c>
      <c r="K118" s="29">
        <f t="shared" si="18"/>
        <v>150</v>
      </c>
      <c r="L118" s="29"/>
      <c r="M118" s="29">
        <f t="shared" si="25"/>
        <v>1471682.47</v>
      </c>
      <c r="O118" s="74">
        <f t="shared" si="26"/>
        <v>105</v>
      </c>
      <c r="P118" s="74">
        <f t="shared" si="27"/>
        <v>0</v>
      </c>
      <c r="Q118" s="74">
        <f t="shared" si="19"/>
        <v>13.611111111111111</v>
      </c>
      <c r="R118" s="78">
        <f t="shared" si="28"/>
        <v>122.833333333333</v>
      </c>
      <c r="S118" s="74">
        <f t="shared" si="20"/>
        <v>24.566666666666599</v>
      </c>
      <c r="T118" s="74">
        <f t="shared" si="21"/>
        <v>0</v>
      </c>
      <c r="U118" s="74"/>
      <c r="V118" s="74">
        <f t="shared" si="29"/>
        <v>1324236.0777777778</v>
      </c>
    </row>
    <row r="119" spans="1:22" x14ac:dyDescent="0.25">
      <c r="A119">
        <f t="shared" si="31"/>
        <v>101</v>
      </c>
      <c r="B119" s="80">
        <f t="shared" si="30"/>
        <v>10913.227722772277</v>
      </c>
      <c r="C119" s="80"/>
      <c r="F119" s="29">
        <f t="shared" si="22"/>
        <v>106</v>
      </c>
      <c r="G119" s="29">
        <f t="shared" si="23"/>
        <v>0</v>
      </c>
      <c r="H119" s="29">
        <f t="shared" si="16"/>
        <v>13.611111111111111</v>
      </c>
      <c r="I119" s="77">
        <f t="shared" si="24"/>
        <v>128.9781405080947</v>
      </c>
      <c r="J119" s="29">
        <f t="shared" si="17"/>
        <v>25.795628101618941</v>
      </c>
      <c r="K119" s="29">
        <f t="shared" si="18"/>
        <v>0</v>
      </c>
      <c r="L119" s="29"/>
      <c r="M119" s="29">
        <f t="shared" si="25"/>
        <v>1471682.47</v>
      </c>
      <c r="O119" s="74">
        <f t="shared" si="26"/>
        <v>106</v>
      </c>
      <c r="P119" s="74">
        <f t="shared" si="27"/>
        <v>0</v>
      </c>
      <c r="Q119" s="74">
        <f t="shared" si="19"/>
        <v>13.611111111111111</v>
      </c>
      <c r="R119" s="78">
        <f t="shared" si="28"/>
        <v>109.22222222222189</v>
      </c>
      <c r="S119" s="74">
        <f t="shared" si="20"/>
        <v>21.844444444444377</v>
      </c>
      <c r="T119" s="74">
        <f t="shared" si="21"/>
        <v>0</v>
      </c>
      <c r="U119" s="74"/>
      <c r="V119" s="74">
        <f t="shared" si="29"/>
        <v>1324236.0777777778</v>
      </c>
    </row>
    <row r="120" spans="1:22" x14ac:dyDescent="0.25">
      <c r="A120">
        <f t="shared" si="31"/>
        <v>102</v>
      </c>
      <c r="B120" s="80">
        <f t="shared" si="30"/>
        <v>10877.882352941177</v>
      </c>
      <c r="C120" s="80"/>
      <c r="F120" s="29">
        <f t="shared" si="22"/>
        <v>107</v>
      </c>
      <c r="G120" s="29">
        <f t="shared" si="23"/>
        <v>0</v>
      </c>
      <c r="H120" s="29">
        <f t="shared" si="16"/>
        <v>13.611111111111111</v>
      </c>
      <c r="I120" s="77">
        <f t="shared" si="24"/>
        <v>115.36702939698358</v>
      </c>
      <c r="J120" s="29">
        <f t="shared" si="17"/>
        <v>23.073405879396717</v>
      </c>
      <c r="K120" s="29">
        <f t="shared" si="18"/>
        <v>0</v>
      </c>
      <c r="L120" s="29"/>
      <c r="M120" s="29">
        <f t="shared" si="25"/>
        <v>1471682.47</v>
      </c>
      <c r="O120" s="74">
        <f t="shared" si="26"/>
        <v>107</v>
      </c>
      <c r="P120" s="74">
        <f t="shared" si="27"/>
        <v>0</v>
      </c>
      <c r="Q120" s="74">
        <f t="shared" si="19"/>
        <v>13.611111111111111</v>
      </c>
      <c r="R120" s="78">
        <f t="shared" si="28"/>
        <v>95.611111111110773</v>
      </c>
      <c r="S120" s="74">
        <f t="shared" si="20"/>
        <v>19.122222222222153</v>
      </c>
      <c r="T120" s="74">
        <f t="shared" si="21"/>
        <v>0</v>
      </c>
      <c r="U120" s="74"/>
      <c r="V120" s="74">
        <f t="shared" si="29"/>
        <v>1324236.0777777778</v>
      </c>
    </row>
    <row r="121" spans="1:22" x14ac:dyDescent="0.25">
      <c r="A121">
        <f t="shared" si="31"/>
        <v>103</v>
      </c>
      <c r="B121" s="80">
        <f t="shared" si="30"/>
        <v>10843.922330097088</v>
      </c>
      <c r="C121" s="80"/>
      <c r="F121" s="29">
        <f t="shared" si="22"/>
        <v>108</v>
      </c>
      <c r="G121" s="29">
        <f t="shared" si="23"/>
        <v>0</v>
      </c>
      <c r="H121" s="29">
        <f t="shared" si="16"/>
        <v>13.611111111111111</v>
      </c>
      <c r="I121" s="77">
        <f t="shared" si="24"/>
        <v>101.75591828587247</v>
      </c>
      <c r="J121" s="29">
        <f t="shared" si="17"/>
        <v>20.351183657174492</v>
      </c>
      <c r="K121" s="29">
        <f t="shared" si="18"/>
        <v>0</v>
      </c>
      <c r="L121" s="29"/>
      <c r="M121" s="29">
        <f t="shared" si="25"/>
        <v>1471682.47</v>
      </c>
      <c r="O121" s="74">
        <f t="shared" si="26"/>
        <v>108</v>
      </c>
      <c r="P121" s="74">
        <f t="shared" si="27"/>
        <v>0</v>
      </c>
      <c r="Q121" s="74">
        <f t="shared" si="19"/>
        <v>13.611111111111111</v>
      </c>
      <c r="R121" s="78">
        <f t="shared" si="28"/>
        <v>81.999999999999659</v>
      </c>
      <c r="S121" s="74">
        <f t="shared" si="20"/>
        <v>16.399999999999931</v>
      </c>
      <c r="T121" s="74">
        <f t="shared" si="21"/>
        <v>0</v>
      </c>
      <c r="U121" s="74"/>
      <c r="V121" s="74">
        <f t="shared" si="29"/>
        <v>1324236.0777777778</v>
      </c>
    </row>
    <row r="122" spans="1:22" x14ac:dyDescent="0.25">
      <c r="A122">
        <f t="shared" si="31"/>
        <v>104</v>
      </c>
      <c r="B122" s="80">
        <f t="shared" si="30"/>
        <v>10811.307692307691</v>
      </c>
      <c r="C122" s="80"/>
      <c r="F122" s="29">
        <f t="shared" si="22"/>
        <v>109</v>
      </c>
      <c r="G122" s="29">
        <f t="shared" si="23"/>
        <v>0</v>
      </c>
      <c r="H122" s="29">
        <f t="shared" si="16"/>
        <v>13.611111111111111</v>
      </c>
      <c r="I122" s="77">
        <f t="shared" si="24"/>
        <v>88.144807174761354</v>
      </c>
      <c r="J122" s="29">
        <f t="shared" si="17"/>
        <v>17.62896143495227</v>
      </c>
      <c r="K122" s="29">
        <f t="shared" si="18"/>
        <v>0</v>
      </c>
      <c r="L122" s="29"/>
      <c r="M122" s="29">
        <f t="shared" si="25"/>
        <v>1471682.47</v>
      </c>
      <c r="O122" s="74">
        <f t="shared" si="26"/>
        <v>109</v>
      </c>
      <c r="P122" s="74">
        <f t="shared" si="27"/>
        <v>0</v>
      </c>
      <c r="Q122" s="74">
        <f t="shared" si="19"/>
        <v>13.611111111111111</v>
      </c>
      <c r="R122" s="78">
        <f t="shared" si="28"/>
        <v>68.388888888888545</v>
      </c>
      <c r="S122" s="74">
        <f t="shared" si="20"/>
        <v>13.677777777777708</v>
      </c>
      <c r="T122" s="74">
        <f t="shared" si="21"/>
        <v>0</v>
      </c>
      <c r="U122" s="74"/>
      <c r="V122" s="74">
        <f t="shared" si="29"/>
        <v>1324236.0777777778</v>
      </c>
    </row>
    <row r="123" spans="1:22" x14ac:dyDescent="0.25">
      <c r="A123">
        <f t="shared" si="31"/>
        <v>105</v>
      </c>
      <c r="B123" s="80">
        <f t="shared" si="30"/>
        <v>10780</v>
      </c>
      <c r="C123" s="80"/>
      <c r="F123" s="29">
        <f t="shared" si="22"/>
        <v>110</v>
      </c>
      <c r="G123" s="29">
        <f t="shared" si="23"/>
        <v>0</v>
      </c>
      <c r="H123" s="29">
        <f t="shared" si="16"/>
        <v>13.611111111111111</v>
      </c>
      <c r="I123" s="77">
        <f t="shared" si="24"/>
        <v>74.53369606365024</v>
      </c>
      <c r="J123" s="29">
        <f t="shared" si="17"/>
        <v>14.906739212730047</v>
      </c>
      <c r="K123" s="29">
        <f t="shared" si="18"/>
        <v>0</v>
      </c>
      <c r="L123" s="29"/>
      <c r="M123" s="29">
        <f t="shared" si="25"/>
        <v>1471682.47</v>
      </c>
      <c r="O123" s="74">
        <f t="shared" si="26"/>
        <v>110</v>
      </c>
      <c r="P123" s="74">
        <f t="shared" si="27"/>
        <v>0</v>
      </c>
      <c r="Q123" s="74">
        <f t="shared" si="19"/>
        <v>13.611111111111111</v>
      </c>
      <c r="R123" s="78">
        <f t="shared" si="28"/>
        <v>54.77777777777743</v>
      </c>
      <c r="S123" s="74">
        <f t="shared" si="20"/>
        <v>10.955555555555486</v>
      </c>
      <c r="T123" s="74">
        <f t="shared" si="21"/>
        <v>0</v>
      </c>
      <c r="U123" s="74"/>
      <c r="V123" s="74">
        <f t="shared" si="29"/>
        <v>1324236.0777777778</v>
      </c>
    </row>
    <row r="124" spans="1:22" x14ac:dyDescent="0.25">
      <c r="A124">
        <f t="shared" si="31"/>
        <v>106</v>
      </c>
      <c r="B124" s="80">
        <f t="shared" si="30"/>
        <v>10749.962264150943</v>
      </c>
      <c r="C124" s="80"/>
      <c r="F124" s="29">
        <f t="shared" si="22"/>
        <v>111</v>
      </c>
      <c r="G124" s="29">
        <f t="shared" si="23"/>
        <v>0</v>
      </c>
      <c r="H124" s="29">
        <f t="shared" si="16"/>
        <v>13.611111111111111</v>
      </c>
      <c r="I124" s="77">
        <f t="shared" si="24"/>
        <v>60.922584952539125</v>
      </c>
      <c r="J124" s="29">
        <f t="shared" si="17"/>
        <v>12.184516990507824</v>
      </c>
      <c r="K124" s="29">
        <f t="shared" si="18"/>
        <v>0</v>
      </c>
      <c r="L124" s="29"/>
      <c r="M124" s="29">
        <f t="shared" si="25"/>
        <v>1471682.47</v>
      </c>
      <c r="O124" s="74">
        <f t="shared" si="26"/>
        <v>111</v>
      </c>
      <c r="P124" s="74">
        <f t="shared" si="27"/>
        <v>0</v>
      </c>
      <c r="Q124" s="74">
        <f t="shared" si="19"/>
        <v>13.611111111111111</v>
      </c>
      <c r="R124" s="78">
        <f t="shared" si="28"/>
        <v>41.166666666666316</v>
      </c>
      <c r="S124" s="74">
        <f t="shared" si="20"/>
        <v>8.2333333333332632</v>
      </c>
      <c r="T124" s="74">
        <f t="shared" si="21"/>
        <v>0</v>
      </c>
      <c r="U124" s="74"/>
      <c r="V124" s="74">
        <f t="shared" si="29"/>
        <v>1324236.0777777778</v>
      </c>
    </row>
    <row r="125" spans="1:22" x14ac:dyDescent="0.25">
      <c r="A125">
        <f t="shared" si="31"/>
        <v>107</v>
      </c>
      <c r="B125" s="80">
        <f t="shared" si="30"/>
        <v>10721.158878504673</v>
      </c>
      <c r="C125" s="80"/>
      <c r="F125" s="29">
        <f t="shared" si="22"/>
        <v>112</v>
      </c>
      <c r="G125" s="29">
        <f t="shared" si="23"/>
        <v>0</v>
      </c>
      <c r="H125" s="29">
        <f t="shared" si="16"/>
        <v>13.611111111111111</v>
      </c>
      <c r="I125" s="77">
        <f t="shared" si="24"/>
        <v>47.311473841428011</v>
      </c>
      <c r="J125" s="29">
        <f t="shared" si="17"/>
        <v>9.4622947682856022</v>
      </c>
      <c r="K125" s="29">
        <f t="shared" si="18"/>
        <v>0</v>
      </c>
      <c r="L125" s="29"/>
      <c r="M125" s="29">
        <f t="shared" si="25"/>
        <v>1471682.47</v>
      </c>
      <c r="O125" s="74">
        <f t="shared" si="26"/>
        <v>112</v>
      </c>
      <c r="P125" s="74">
        <f t="shared" si="27"/>
        <v>0</v>
      </c>
      <c r="Q125" s="74">
        <f t="shared" si="19"/>
        <v>13.611111111111111</v>
      </c>
      <c r="R125" s="78">
        <f t="shared" si="28"/>
        <v>27.555555555555205</v>
      </c>
      <c r="S125" s="74">
        <f t="shared" si="20"/>
        <v>5.5111111111110418</v>
      </c>
      <c r="T125" s="74">
        <f t="shared" si="21"/>
        <v>0</v>
      </c>
      <c r="U125" s="74"/>
      <c r="V125" s="74">
        <f t="shared" si="29"/>
        <v>1324236.0777777778</v>
      </c>
    </row>
    <row r="126" spans="1:22" x14ac:dyDescent="0.25">
      <c r="A126">
        <f t="shared" si="31"/>
        <v>108</v>
      </c>
      <c r="B126" s="80">
        <f t="shared" si="30"/>
        <v>10693.555555555555</v>
      </c>
      <c r="C126" s="80"/>
      <c r="F126" s="29">
        <f t="shared" si="22"/>
        <v>113</v>
      </c>
      <c r="G126" s="29">
        <f t="shared" si="23"/>
        <v>0</v>
      </c>
      <c r="H126" s="29">
        <f t="shared" si="16"/>
        <v>13.611111111111111</v>
      </c>
      <c r="I126" s="77">
        <f t="shared" si="24"/>
        <v>33.700362730316897</v>
      </c>
      <c r="J126" s="29">
        <f t="shared" si="17"/>
        <v>6.740072546063379</v>
      </c>
      <c r="K126" s="29">
        <f t="shared" si="18"/>
        <v>0</v>
      </c>
      <c r="L126" s="29"/>
      <c r="M126" s="29">
        <f t="shared" si="25"/>
        <v>1471682.47</v>
      </c>
      <c r="O126" s="74">
        <f t="shared" si="26"/>
        <v>113</v>
      </c>
      <c r="P126" s="74">
        <f t="shared" si="27"/>
        <v>0</v>
      </c>
      <c r="Q126" s="74">
        <f t="shared" si="19"/>
        <v>13.611111111111111</v>
      </c>
      <c r="R126" s="78">
        <f t="shared" si="28"/>
        <v>13.944444444444095</v>
      </c>
      <c r="S126" s="74">
        <f t="shared" si="20"/>
        <v>2.788888888888819</v>
      </c>
      <c r="T126" s="74">
        <f t="shared" si="21"/>
        <v>0</v>
      </c>
      <c r="U126" s="74"/>
      <c r="V126" s="74">
        <f t="shared" si="29"/>
        <v>1324236.0777777778</v>
      </c>
    </row>
    <row r="127" spans="1:22" x14ac:dyDescent="0.25">
      <c r="A127">
        <f t="shared" si="31"/>
        <v>109</v>
      </c>
      <c r="B127" s="80">
        <f t="shared" si="30"/>
        <v>10667.119266055046</v>
      </c>
      <c r="C127" s="80"/>
      <c r="F127" s="29">
        <f t="shared" si="22"/>
        <v>114</v>
      </c>
      <c r="G127" s="29">
        <f t="shared" si="23"/>
        <v>0</v>
      </c>
      <c r="H127" s="29">
        <f t="shared" si="16"/>
        <v>13.611111111111111</v>
      </c>
      <c r="I127" s="77">
        <f t="shared" si="24"/>
        <v>20.089251619205786</v>
      </c>
      <c r="J127" s="29">
        <f t="shared" si="17"/>
        <v>4.0178503238411567</v>
      </c>
      <c r="K127" s="29">
        <f t="shared" si="18"/>
        <v>0</v>
      </c>
      <c r="L127" s="29"/>
      <c r="M127" s="29">
        <f t="shared" si="25"/>
        <v>1471682.47</v>
      </c>
      <c r="O127" s="74">
        <f t="shared" si="26"/>
        <v>114</v>
      </c>
      <c r="P127" s="74">
        <f t="shared" si="27"/>
        <v>0</v>
      </c>
      <c r="Q127" s="74">
        <f t="shared" si="19"/>
        <v>13.611111111111111</v>
      </c>
      <c r="R127" s="78">
        <f t="shared" si="28"/>
        <v>0.33333333333298398</v>
      </c>
      <c r="S127" s="74">
        <f t="shared" si="20"/>
        <v>6.6666666666596791E-2</v>
      </c>
      <c r="T127" s="74">
        <f t="shared" si="21"/>
        <v>0</v>
      </c>
      <c r="U127" s="74"/>
      <c r="V127" s="74">
        <f t="shared" si="29"/>
        <v>1324236.0777777778</v>
      </c>
    </row>
    <row r="128" spans="1:22" x14ac:dyDescent="0.25">
      <c r="A128">
        <f t="shared" si="31"/>
        <v>110</v>
      </c>
      <c r="B128" s="80">
        <f t="shared" si="30"/>
        <v>10641.818181818182</v>
      </c>
      <c r="C128" s="80"/>
      <c r="F128" s="29">
        <f t="shared" si="22"/>
        <v>115</v>
      </c>
      <c r="G128" s="29">
        <f t="shared" si="23"/>
        <v>0</v>
      </c>
      <c r="H128" s="29">
        <f t="shared" si="16"/>
        <v>13.611111111111111</v>
      </c>
      <c r="I128" s="77">
        <f t="shared" si="24"/>
        <v>6.4781405080946755</v>
      </c>
      <c r="J128" s="29">
        <f t="shared" si="17"/>
        <v>1.295628101618935</v>
      </c>
      <c r="K128" s="29">
        <f t="shared" si="18"/>
        <v>0</v>
      </c>
      <c r="L128" s="29"/>
      <c r="M128" s="29">
        <f t="shared" si="25"/>
        <v>1471682.47</v>
      </c>
      <c r="O128" s="74">
        <f t="shared" si="26"/>
        <v>115</v>
      </c>
      <c r="P128" s="74">
        <f t="shared" si="27"/>
        <v>194</v>
      </c>
      <c r="Q128" s="74">
        <f t="shared" si="19"/>
        <v>13.611111111111111</v>
      </c>
      <c r="R128" s="78">
        <f t="shared" si="28"/>
        <v>180.72222222222186</v>
      </c>
      <c r="S128" s="74">
        <f t="shared" si="20"/>
        <v>36.144444444444368</v>
      </c>
      <c r="T128" s="74">
        <f t="shared" si="21"/>
        <v>150</v>
      </c>
      <c r="U128" s="74"/>
      <c r="V128" s="74">
        <f t="shared" si="29"/>
        <v>1324386.0777777778</v>
      </c>
    </row>
    <row r="129" spans="1:22" x14ac:dyDescent="0.25">
      <c r="A129">
        <f t="shared" si="31"/>
        <v>111</v>
      </c>
      <c r="B129" s="80">
        <f t="shared" si="30"/>
        <v>10617.621621621622</v>
      </c>
      <c r="C129" s="80"/>
      <c r="F129" s="29">
        <f t="shared" si="22"/>
        <v>116</v>
      </c>
      <c r="G129" s="29">
        <f t="shared" si="23"/>
        <v>142.88690166235207</v>
      </c>
      <c r="H129" s="29">
        <f t="shared" si="16"/>
        <v>13.611111111111111</v>
      </c>
      <c r="I129" s="77">
        <f t="shared" si="24"/>
        <v>135.75393105933563</v>
      </c>
      <c r="J129" s="29">
        <f t="shared" si="17"/>
        <v>27.150786211867128</v>
      </c>
      <c r="K129" s="29">
        <f t="shared" si="18"/>
        <v>150</v>
      </c>
      <c r="L129" s="29"/>
      <c r="M129" s="29">
        <f t="shared" si="25"/>
        <v>1471832.47</v>
      </c>
      <c r="O129" s="74">
        <f t="shared" si="26"/>
        <v>116</v>
      </c>
      <c r="P129" s="74">
        <f t="shared" si="27"/>
        <v>0</v>
      </c>
      <c r="Q129" s="74">
        <f t="shared" si="19"/>
        <v>13.611111111111111</v>
      </c>
      <c r="R129" s="78">
        <f t="shared" si="28"/>
        <v>167.11111111111074</v>
      </c>
      <c r="S129" s="74">
        <f t="shared" si="20"/>
        <v>33.422222222222153</v>
      </c>
      <c r="T129" s="74">
        <f t="shared" si="21"/>
        <v>0</v>
      </c>
      <c r="U129" s="74"/>
      <c r="V129" s="74">
        <f t="shared" si="29"/>
        <v>1324386.0777777778</v>
      </c>
    </row>
    <row r="130" spans="1:22" x14ac:dyDescent="0.25">
      <c r="A130">
        <f t="shared" si="31"/>
        <v>112</v>
      </c>
      <c r="B130" s="80">
        <f t="shared" si="30"/>
        <v>10594.5</v>
      </c>
      <c r="C130" s="80"/>
      <c r="F130" s="29">
        <f t="shared" si="22"/>
        <v>117</v>
      </c>
      <c r="G130" s="29">
        <f t="shared" si="23"/>
        <v>0</v>
      </c>
      <c r="H130" s="29">
        <f t="shared" si="16"/>
        <v>13.611111111111111</v>
      </c>
      <c r="I130" s="77">
        <f t="shared" si="24"/>
        <v>122.14281994822451</v>
      </c>
      <c r="J130" s="29">
        <f t="shared" si="17"/>
        <v>24.428563989644903</v>
      </c>
      <c r="K130" s="29">
        <f t="shared" si="18"/>
        <v>0</v>
      </c>
      <c r="L130" s="29"/>
      <c r="M130" s="29">
        <f t="shared" si="25"/>
        <v>1471832.47</v>
      </c>
      <c r="O130" s="74">
        <f t="shared" si="26"/>
        <v>117</v>
      </c>
      <c r="P130" s="74">
        <f t="shared" si="27"/>
        <v>0</v>
      </c>
      <c r="Q130" s="74">
        <f t="shared" si="19"/>
        <v>13.611111111111111</v>
      </c>
      <c r="R130" s="78">
        <f t="shared" si="28"/>
        <v>153.49999999999963</v>
      </c>
      <c r="S130" s="74">
        <f t="shared" si="20"/>
        <v>30.699999999999925</v>
      </c>
      <c r="T130" s="74">
        <f t="shared" si="21"/>
        <v>0</v>
      </c>
      <c r="U130" s="74"/>
      <c r="V130" s="74">
        <f t="shared" si="29"/>
        <v>1324386.0777777778</v>
      </c>
    </row>
    <row r="131" spans="1:22" x14ac:dyDescent="0.25">
      <c r="A131">
        <f t="shared" si="31"/>
        <v>113</v>
      </c>
      <c r="B131" s="80">
        <f t="shared" si="30"/>
        <v>10572.424778761062</v>
      </c>
      <c r="C131" s="80"/>
      <c r="F131" s="29">
        <f t="shared" si="22"/>
        <v>118</v>
      </c>
      <c r="G131" s="29">
        <f t="shared" si="23"/>
        <v>0</v>
      </c>
      <c r="H131" s="29">
        <f t="shared" si="16"/>
        <v>13.611111111111111</v>
      </c>
      <c r="I131" s="77">
        <f t="shared" si="24"/>
        <v>108.5317088371134</v>
      </c>
      <c r="J131" s="29">
        <f t="shared" si="17"/>
        <v>21.706341767422678</v>
      </c>
      <c r="K131" s="29">
        <f t="shared" si="18"/>
        <v>0</v>
      </c>
      <c r="L131" s="29"/>
      <c r="M131" s="29">
        <f t="shared" si="25"/>
        <v>1471832.47</v>
      </c>
      <c r="O131" s="74">
        <f t="shared" si="26"/>
        <v>118</v>
      </c>
      <c r="P131" s="74">
        <f t="shared" si="27"/>
        <v>0</v>
      </c>
      <c r="Q131" s="74">
        <f t="shared" si="19"/>
        <v>13.611111111111111</v>
      </c>
      <c r="R131" s="78">
        <f t="shared" si="28"/>
        <v>139.88888888888852</v>
      </c>
      <c r="S131" s="74">
        <f t="shared" si="20"/>
        <v>27.977777777777703</v>
      </c>
      <c r="T131" s="74">
        <f t="shared" si="21"/>
        <v>0</v>
      </c>
      <c r="U131" s="74"/>
      <c r="V131" s="74">
        <f t="shared" si="29"/>
        <v>1324386.0777777778</v>
      </c>
    </row>
    <row r="132" spans="1:22" x14ac:dyDescent="0.25">
      <c r="A132">
        <f t="shared" si="31"/>
        <v>114</v>
      </c>
      <c r="B132" s="80">
        <f t="shared" si="30"/>
        <v>10551.368421052632</v>
      </c>
      <c r="C132" s="80"/>
      <c r="F132" s="29">
        <f t="shared" si="22"/>
        <v>119</v>
      </c>
      <c r="G132" s="29">
        <f t="shared" si="23"/>
        <v>0</v>
      </c>
      <c r="H132" s="29">
        <f t="shared" si="16"/>
        <v>13.611111111111111</v>
      </c>
      <c r="I132" s="77">
        <f t="shared" si="24"/>
        <v>94.920597726002285</v>
      </c>
      <c r="J132" s="29">
        <f t="shared" si="17"/>
        <v>18.984119545200457</v>
      </c>
      <c r="K132" s="29">
        <f t="shared" si="18"/>
        <v>0</v>
      </c>
      <c r="L132" s="29"/>
      <c r="M132" s="29">
        <f t="shared" si="25"/>
        <v>1471832.47</v>
      </c>
      <c r="O132" s="74">
        <f t="shared" si="26"/>
        <v>119</v>
      </c>
      <c r="P132" s="74">
        <f t="shared" si="27"/>
        <v>0</v>
      </c>
      <c r="Q132" s="74">
        <f t="shared" si="19"/>
        <v>13.611111111111111</v>
      </c>
      <c r="R132" s="78">
        <f t="shared" si="28"/>
        <v>126.2777777777774</v>
      </c>
      <c r="S132" s="74">
        <f t="shared" si="20"/>
        <v>25.255555555555478</v>
      </c>
      <c r="T132" s="74">
        <f t="shared" si="21"/>
        <v>0</v>
      </c>
      <c r="U132" s="74"/>
      <c r="V132" s="74">
        <f t="shared" si="29"/>
        <v>1324386.0777777778</v>
      </c>
    </row>
    <row r="133" spans="1:22" x14ac:dyDescent="0.25">
      <c r="A133">
        <f t="shared" si="31"/>
        <v>115</v>
      </c>
      <c r="B133" s="80">
        <f t="shared" si="30"/>
        <v>10531.304347826088</v>
      </c>
      <c r="C133" s="80"/>
      <c r="F133" s="29">
        <f t="shared" si="22"/>
        <v>120</v>
      </c>
      <c r="G133" s="29">
        <f t="shared" si="23"/>
        <v>0</v>
      </c>
      <c r="H133" s="29">
        <f t="shared" si="16"/>
        <v>13.611111111111111</v>
      </c>
      <c r="I133" s="77">
        <f t="shared" si="24"/>
        <v>81.309486614891171</v>
      </c>
      <c r="J133" s="29">
        <f t="shared" si="17"/>
        <v>16.261897322978236</v>
      </c>
      <c r="K133" s="29">
        <f t="shared" si="18"/>
        <v>0</v>
      </c>
      <c r="L133" s="29"/>
      <c r="M133" s="29">
        <f t="shared" si="25"/>
        <v>1471832.47</v>
      </c>
      <c r="O133" s="74">
        <f t="shared" si="26"/>
        <v>120</v>
      </c>
      <c r="P133" s="74">
        <f t="shared" si="27"/>
        <v>0</v>
      </c>
      <c r="Q133" s="74">
        <f t="shared" si="19"/>
        <v>13.611111111111111</v>
      </c>
      <c r="R133" s="78">
        <f t="shared" si="28"/>
        <v>112.66666666666629</v>
      </c>
      <c r="S133" s="74">
        <f t="shared" si="20"/>
        <v>22.533333333333253</v>
      </c>
      <c r="T133" s="74">
        <f t="shared" si="21"/>
        <v>0</v>
      </c>
      <c r="U133" s="74"/>
      <c r="V133" s="74">
        <f t="shared" si="29"/>
        <v>1324386.0777777778</v>
      </c>
    </row>
    <row r="134" spans="1:22" x14ac:dyDescent="0.25">
      <c r="A134">
        <f t="shared" si="31"/>
        <v>116</v>
      </c>
      <c r="B134" s="80">
        <f t="shared" si="30"/>
        <v>10512.206896551725</v>
      </c>
      <c r="C134" s="80"/>
      <c r="F134" s="29">
        <f t="shared" si="22"/>
        <v>121</v>
      </c>
      <c r="G134" s="29">
        <f t="shared" si="23"/>
        <v>0</v>
      </c>
      <c r="H134" s="29">
        <f t="shared" si="16"/>
        <v>13.611111111111111</v>
      </c>
      <c r="I134" s="77">
        <f t="shared" si="24"/>
        <v>67.698375503780056</v>
      </c>
      <c r="J134" s="29">
        <f t="shared" si="17"/>
        <v>13.539675100756011</v>
      </c>
      <c r="K134" s="29">
        <f t="shared" si="18"/>
        <v>0</v>
      </c>
      <c r="L134" s="29"/>
      <c r="M134" s="29">
        <f t="shared" si="25"/>
        <v>1471832.47</v>
      </c>
      <c r="O134" s="74">
        <f t="shared" si="26"/>
        <v>121</v>
      </c>
      <c r="P134" s="74">
        <f t="shared" si="27"/>
        <v>0</v>
      </c>
      <c r="Q134" s="74">
        <f t="shared" si="19"/>
        <v>13.611111111111111</v>
      </c>
      <c r="R134" s="78">
        <f t="shared" si="28"/>
        <v>99.055555555555173</v>
      </c>
      <c r="S134" s="74">
        <f t="shared" si="20"/>
        <v>19.811111111111035</v>
      </c>
      <c r="T134" s="74">
        <f t="shared" si="21"/>
        <v>0</v>
      </c>
      <c r="U134" s="74"/>
      <c r="V134" s="74">
        <f t="shared" si="29"/>
        <v>1324386.0777777778</v>
      </c>
    </row>
    <row r="135" spans="1:22" x14ac:dyDescent="0.25">
      <c r="A135">
        <f t="shared" si="31"/>
        <v>117</v>
      </c>
      <c r="B135" s="80">
        <f t="shared" si="30"/>
        <v>10494.051282051281</v>
      </c>
      <c r="C135" s="80"/>
      <c r="F135" s="29">
        <f t="shared" si="22"/>
        <v>122</v>
      </c>
      <c r="G135" s="29">
        <f t="shared" si="23"/>
        <v>0</v>
      </c>
      <c r="H135" s="29">
        <f t="shared" si="16"/>
        <v>13.611111111111111</v>
      </c>
      <c r="I135" s="77">
        <f t="shared" si="24"/>
        <v>54.087264392668942</v>
      </c>
      <c r="J135" s="29">
        <f t="shared" si="17"/>
        <v>10.817452878533787</v>
      </c>
      <c r="K135" s="29">
        <f t="shared" si="18"/>
        <v>0</v>
      </c>
      <c r="L135" s="29"/>
      <c r="M135" s="29">
        <f t="shared" si="25"/>
        <v>1471832.47</v>
      </c>
      <c r="O135" s="74">
        <f t="shared" si="26"/>
        <v>122</v>
      </c>
      <c r="P135" s="74">
        <f t="shared" si="27"/>
        <v>0</v>
      </c>
      <c r="Q135" s="74">
        <f t="shared" si="19"/>
        <v>13.611111111111111</v>
      </c>
      <c r="R135" s="78">
        <f t="shared" si="28"/>
        <v>85.444444444444059</v>
      </c>
      <c r="S135" s="74">
        <f t="shared" si="20"/>
        <v>17.088888888888814</v>
      </c>
      <c r="T135" s="74">
        <f t="shared" si="21"/>
        <v>0</v>
      </c>
      <c r="U135" s="74"/>
      <c r="V135" s="74">
        <f t="shared" si="29"/>
        <v>1324386.0777777778</v>
      </c>
    </row>
    <row r="136" spans="1:22" x14ac:dyDescent="0.25">
      <c r="A136">
        <f t="shared" si="31"/>
        <v>118</v>
      </c>
      <c r="B136" s="80">
        <f t="shared" si="30"/>
        <v>10476.813559322034</v>
      </c>
      <c r="C136" s="80"/>
      <c r="F136" s="29">
        <f t="shared" si="22"/>
        <v>123</v>
      </c>
      <c r="G136" s="29">
        <f t="shared" si="23"/>
        <v>0</v>
      </c>
      <c r="H136" s="29">
        <f t="shared" si="16"/>
        <v>13.611111111111111</v>
      </c>
      <c r="I136" s="77">
        <f t="shared" si="24"/>
        <v>40.476153281557828</v>
      </c>
      <c r="J136" s="29">
        <f t="shared" si="17"/>
        <v>8.0952306563115659</v>
      </c>
      <c r="K136" s="29">
        <f t="shared" si="18"/>
        <v>0</v>
      </c>
      <c r="L136" s="29"/>
      <c r="M136" s="29">
        <f t="shared" si="25"/>
        <v>1471832.47</v>
      </c>
      <c r="O136" s="74">
        <f t="shared" si="26"/>
        <v>123</v>
      </c>
      <c r="P136" s="74">
        <f t="shared" si="27"/>
        <v>0</v>
      </c>
      <c r="Q136" s="74">
        <f t="shared" si="19"/>
        <v>13.611111111111111</v>
      </c>
      <c r="R136" s="78">
        <f t="shared" si="28"/>
        <v>71.833333333332945</v>
      </c>
      <c r="S136" s="74">
        <f t="shared" si="20"/>
        <v>14.366666666666589</v>
      </c>
      <c r="T136" s="74">
        <f t="shared" si="21"/>
        <v>0</v>
      </c>
      <c r="U136" s="74"/>
      <c r="V136" s="74">
        <f t="shared" si="29"/>
        <v>1324386.0777777778</v>
      </c>
    </row>
    <row r="137" spans="1:22" x14ac:dyDescent="0.25">
      <c r="A137">
        <f t="shared" si="31"/>
        <v>119</v>
      </c>
      <c r="B137" s="80">
        <f t="shared" si="30"/>
        <v>10460.470588235294</v>
      </c>
      <c r="C137" s="80"/>
      <c r="F137" s="29">
        <f t="shared" si="22"/>
        <v>124</v>
      </c>
      <c r="G137" s="29">
        <f t="shared" si="23"/>
        <v>0</v>
      </c>
      <c r="H137" s="29">
        <f t="shared" si="16"/>
        <v>13.611111111111111</v>
      </c>
      <c r="I137" s="77">
        <f t="shared" si="24"/>
        <v>26.865042170446717</v>
      </c>
      <c r="J137" s="29">
        <f t="shared" si="17"/>
        <v>5.3730084340893427</v>
      </c>
      <c r="K137" s="29">
        <f t="shared" si="18"/>
        <v>0</v>
      </c>
      <c r="L137" s="29"/>
      <c r="M137" s="29">
        <f t="shared" si="25"/>
        <v>1471832.47</v>
      </c>
      <c r="O137" s="74">
        <f t="shared" si="26"/>
        <v>124</v>
      </c>
      <c r="P137" s="74">
        <f t="shared" si="27"/>
        <v>0</v>
      </c>
      <c r="Q137" s="74">
        <f t="shared" si="19"/>
        <v>13.611111111111111</v>
      </c>
      <c r="R137" s="78">
        <f t="shared" si="28"/>
        <v>58.222222222221831</v>
      </c>
      <c r="S137" s="74">
        <f t="shared" si="20"/>
        <v>11.644444444444364</v>
      </c>
      <c r="T137" s="74">
        <f t="shared" si="21"/>
        <v>0</v>
      </c>
      <c r="U137" s="74"/>
      <c r="V137" s="74">
        <f t="shared" si="29"/>
        <v>1324386.0777777778</v>
      </c>
    </row>
    <row r="138" spans="1:22" x14ac:dyDescent="0.25">
      <c r="A138">
        <f t="shared" si="31"/>
        <v>120</v>
      </c>
      <c r="B138" s="80">
        <f t="shared" si="30"/>
        <v>10445</v>
      </c>
      <c r="C138" s="80"/>
      <c r="F138" s="29">
        <f t="shared" si="22"/>
        <v>125</v>
      </c>
      <c r="G138" s="29">
        <f t="shared" si="23"/>
        <v>0</v>
      </c>
      <c r="H138" s="29">
        <f t="shared" si="16"/>
        <v>13.611111111111111</v>
      </c>
      <c r="I138" s="77">
        <f t="shared" si="24"/>
        <v>13.253931059335606</v>
      </c>
      <c r="J138" s="29">
        <f t="shared" si="17"/>
        <v>2.6507862118671213</v>
      </c>
      <c r="K138" s="29">
        <f t="shared" si="18"/>
        <v>0</v>
      </c>
      <c r="L138" s="29"/>
      <c r="M138" s="29">
        <f t="shared" si="25"/>
        <v>1471832.47</v>
      </c>
      <c r="O138" s="74">
        <f t="shared" si="26"/>
        <v>125</v>
      </c>
      <c r="P138" s="74">
        <f t="shared" si="27"/>
        <v>0</v>
      </c>
      <c r="Q138" s="74">
        <f t="shared" si="19"/>
        <v>13.611111111111111</v>
      </c>
      <c r="R138" s="78">
        <f t="shared" si="28"/>
        <v>44.611111111110716</v>
      </c>
      <c r="S138" s="74">
        <f t="shared" si="20"/>
        <v>8.9222222222221443</v>
      </c>
      <c r="T138" s="74">
        <f t="shared" si="21"/>
        <v>0</v>
      </c>
      <c r="U138" s="74"/>
      <c r="V138" s="74">
        <f t="shared" si="29"/>
        <v>1324386.0777777778</v>
      </c>
    </row>
    <row r="139" spans="1:22" x14ac:dyDescent="0.25">
      <c r="A139">
        <f t="shared" si="31"/>
        <v>121</v>
      </c>
      <c r="B139" s="80">
        <f t="shared" si="30"/>
        <v>10430.380165289256</v>
      </c>
      <c r="C139" s="80"/>
      <c r="F139" s="29">
        <f t="shared" si="22"/>
        <v>126</v>
      </c>
      <c r="G139" s="29">
        <f t="shared" si="23"/>
        <v>142.88690166235207</v>
      </c>
      <c r="H139" s="29">
        <f t="shared" si="16"/>
        <v>13.611111111111111</v>
      </c>
      <c r="I139" s="77">
        <f t="shared" si="24"/>
        <v>142.52972161057656</v>
      </c>
      <c r="J139" s="29">
        <f t="shared" si="17"/>
        <v>28.505944322115308</v>
      </c>
      <c r="K139" s="29">
        <f t="shared" si="18"/>
        <v>150</v>
      </c>
      <c r="L139" s="29"/>
      <c r="M139" s="29">
        <f t="shared" si="25"/>
        <v>1471982.47</v>
      </c>
      <c r="O139" s="74">
        <f t="shared" si="26"/>
        <v>126</v>
      </c>
      <c r="P139" s="74">
        <f t="shared" si="27"/>
        <v>0</v>
      </c>
      <c r="Q139" s="74">
        <f t="shared" si="19"/>
        <v>13.611111111111111</v>
      </c>
      <c r="R139" s="78">
        <f t="shared" si="28"/>
        <v>30.999999999999606</v>
      </c>
      <c r="S139" s="74">
        <f t="shared" si="20"/>
        <v>6.1999999999999211</v>
      </c>
      <c r="T139" s="74">
        <f t="shared" si="21"/>
        <v>0</v>
      </c>
      <c r="U139" s="74"/>
      <c r="V139" s="74">
        <f t="shared" si="29"/>
        <v>1324386.0777777778</v>
      </c>
    </row>
    <row r="140" spans="1:22" x14ac:dyDescent="0.25">
      <c r="A140">
        <f t="shared" si="31"/>
        <v>122</v>
      </c>
      <c r="B140" s="80">
        <f t="shared" si="30"/>
        <v>10416.590163934427</v>
      </c>
      <c r="C140" s="80"/>
      <c r="F140" s="29">
        <f t="shared" si="22"/>
        <v>127</v>
      </c>
      <c r="G140" s="29">
        <f t="shared" si="23"/>
        <v>0</v>
      </c>
      <c r="H140" s="29">
        <f t="shared" si="16"/>
        <v>13.611111111111111</v>
      </c>
      <c r="I140" s="77">
        <f t="shared" si="24"/>
        <v>128.91861049946544</v>
      </c>
      <c r="J140" s="29">
        <f t="shared" si="17"/>
        <v>25.78372209989309</v>
      </c>
      <c r="K140" s="29">
        <f t="shared" si="18"/>
        <v>0</v>
      </c>
      <c r="L140" s="29"/>
      <c r="M140" s="29">
        <f t="shared" si="25"/>
        <v>1471982.47</v>
      </c>
      <c r="O140" s="74">
        <f t="shared" si="26"/>
        <v>127</v>
      </c>
      <c r="P140" s="74">
        <f t="shared" si="27"/>
        <v>0</v>
      </c>
      <c r="Q140" s="74">
        <f t="shared" si="19"/>
        <v>13.611111111111111</v>
      </c>
      <c r="R140" s="78">
        <f t="shared" si="28"/>
        <v>17.388888888888495</v>
      </c>
      <c r="S140" s="74">
        <f t="shared" si="20"/>
        <v>3.4777777777776993</v>
      </c>
      <c r="T140" s="74">
        <f t="shared" si="21"/>
        <v>0</v>
      </c>
      <c r="U140" s="74"/>
      <c r="V140" s="74">
        <f t="shared" si="29"/>
        <v>1324386.0777777778</v>
      </c>
    </row>
    <row r="141" spans="1:22" x14ac:dyDescent="0.25">
      <c r="A141">
        <f t="shared" si="31"/>
        <v>123</v>
      </c>
      <c r="B141" s="80">
        <f t="shared" si="30"/>
        <v>10403.609756097561</v>
      </c>
      <c r="C141" s="80"/>
      <c r="F141" s="29">
        <f t="shared" si="22"/>
        <v>128</v>
      </c>
      <c r="G141" s="29">
        <f t="shared" si="23"/>
        <v>0</v>
      </c>
      <c r="H141" s="29">
        <f t="shared" si="16"/>
        <v>13.611111111111111</v>
      </c>
      <c r="I141" s="77">
        <f t="shared" si="24"/>
        <v>115.30749938835433</v>
      </c>
      <c r="J141" s="29">
        <f t="shared" si="17"/>
        <v>23.061499877670865</v>
      </c>
      <c r="K141" s="29">
        <f t="shared" si="18"/>
        <v>0</v>
      </c>
      <c r="L141" s="29"/>
      <c r="M141" s="29">
        <f t="shared" si="25"/>
        <v>1471982.47</v>
      </c>
      <c r="O141" s="74">
        <f t="shared" si="26"/>
        <v>128</v>
      </c>
      <c r="P141" s="74">
        <f t="shared" si="27"/>
        <v>0</v>
      </c>
      <c r="Q141" s="74">
        <f t="shared" si="19"/>
        <v>13.611111111111111</v>
      </c>
      <c r="R141" s="78">
        <f t="shared" si="28"/>
        <v>3.7777777777773842</v>
      </c>
      <c r="S141" s="74">
        <f t="shared" si="20"/>
        <v>0.75555555555547682</v>
      </c>
      <c r="T141" s="74">
        <f t="shared" si="21"/>
        <v>0</v>
      </c>
      <c r="U141" s="74"/>
      <c r="V141" s="74">
        <f t="shared" si="29"/>
        <v>1324386.0777777778</v>
      </c>
    </row>
    <row r="142" spans="1:22" x14ac:dyDescent="0.25">
      <c r="A142">
        <f t="shared" si="31"/>
        <v>124</v>
      </c>
      <c r="B142" s="80">
        <f t="shared" si="30"/>
        <v>10391.419354838708</v>
      </c>
      <c r="C142" s="80"/>
      <c r="F142" s="29">
        <f t="shared" si="22"/>
        <v>129</v>
      </c>
      <c r="G142" s="29">
        <f t="shared" si="23"/>
        <v>0</v>
      </c>
      <c r="H142" s="29">
        <f t="shared" si="16"/>
        <v>13.611111111111111</v>
      </c>
      <c r="I142" s="77">
        <f t="shared" si="24"/>
        <v>101.69638827724322</v>
      </c>
      <c r="J142" s="29">
        <f t="shared" si="17"/>
        <v>20.339277655448644</v>
      </c>
      <c r="K142" s="29">
        <f t="shared" si="18"/>
        <v>0</v>
      </c>
      <c r="L142" s="29"/>
      <c r="M142" s="29">
        <f t="shared" si="25"/>
        <v>1471982.47</v>
      </c>
      <c r="O142" s="74">
        <f t="shared" si="26"/>
        <v>129</v>
      </c>
      <c r="P142" s="74">
        <f t="shared" si="27"/>
        <v>194</v>
      </c>
      <c r="Q142" s="74">
        <f t="shared" si="19"/>
        <v>13.611111111111111</v>
      </c>
      <c r="R142" s="78">
        <f t="shared" si="28"/>
        <v>184.16666666666626</v>
      </c>
      <c r="S142" s="74">
        <f t="shared" si="20"/>
        <v>36.83333333333325</v>
      </c>
      <c r="T142" s="74">
        <f t="shared" si="21"/>
        <v>150</v>
      </c>
      <c r="U142" s="74"/>
      <c r="V142" s="74">
        <f t="shared" si="29"/>
        <v>1324536.0777777778</v>
      </c>
    </row>
    <row r="143" spans="1:22" x14ac:dyDescent="0.25">
      <c r="A143">
        <f t="shared" si="31"/>
        <v>125</v>
      </c>
      <c r="B143" s="80">
        <f t="shared" si="30"/>
        <v>10380</v>
      </c>
      <c r="C143" s="80"/>
      <c r="F143" s="29">
        <f t="shared" si="22"/>
        <v>130</v>
      </c>
      <c r="G143" s="29">
        <f t="shared" si="23"/>
        <v>0</v>
      </c>
      <c r="H143" s="29">
        <f t="shared" ref="H143:H206" si="32">+$B$7/360</f>
        <v>13.611111111111111</v>
      </c>
      <c r="I143" s="77">
        <f t="shared" si="24"/>
        <v>88.085277166132101</v>
      </c>
      <c r="J143" s="29">
        <f t="shared" ref="J143:J206" si="33">+I143*$B$8*($B$10/360)</f>
        <v>17.617055433226419</v>
      </c>
      <c r="K143" s="29">
        <f t="shared" ref="K143:K206" si="34">+IF(G143&gt;0,$B$9,0)</f>
        <v>0</v>
      </c>
      <c r="L143" s="29"/>
      <c r="M143" s="29">
        <f t="shared" si="25"/>
        <v>1471982.47</v>
      </c>
      <c r="O143" s="74">
        <f t="shared" si="26"/>
        <v>130</v>
      </c>
      <c r="P143" s="74">
        <f t="shared" si="27"/>
        <v>0</v>
      </c>
      <c r="Q143" s="74">
        <f t="shared" ref="Q143:Q206" si="35">+$B$7/360</f>
        <v>13.611111111111111</v>
      </c>
      <c r="R143" s="78">
        <f t="shared" si="28"/>
        <v>170.55555555555515</v>
      </c>
      <c r="S143" s="74">
        <f t="shared" ref="S143:S206" si="36">+R143*$B$8*($B$10/360)</f>
        <v>34.111111111111029</v>
      </c>
      <c r="T143" s="74">
        <f t="shared" ref="T143:T206" si="37">+IF(P143&gt;0,$B$9,0)</f>
        <v>0</v>
      </c>
      <c r="U143" s="74"/>
      <c r="V143" s="74">
        <f t="shared" si="29"/>
        <v>1324536.0777777778</v>
      </c>
    </row>
    <row r="144" spans="1:22" x14ac:dyDescent="0.25">
      <c r="A144">
        <f t="shared" si="31"/>
        <v>126</v>
      </c>
      <c r="B144" s="80">
        <f t="shared" si="30"/>
        <v>10369.333333333332</v>
      </c>
      <c r="C144" s="80"/>
      <c r="F144" s="29">
        <f t="shared" ref="F144:F207" si="38">+F143+1</f>
        <v>131</v>
      </c>
      <c r="G144" s="29">
        <f t="shared" ref="G144:G207" si="39">+IF(I143&lt;H144,$E$8,0)</f>
        <v>0</v>
      </c>
      <c r="H144" s="29">
        <f t="shared" si="32"/>
        <v>13.611111111111111</v>
      </c>
      <c r="I144" s="77">
        <f t="shared" ref="I144:I207" si="40">+I143+G144-H144</f>
        <v>74.474166055020987</v>
      </c>
      <c r="J144" s="29">
        <f t="shared" si="33"/>
        <v>14.894833211004197</v>
      </c>
      <c r="K144" s="29">
        <f t="shared" si="34"/>
        <v>0</v>
      </c>
      <c r="L144" s="29"/>
      <c r="M144" s="29">
        <f t="shared" ref="M144:M207" si="41">+M143+L144+K144</f>
        <v>1471982.47</v>
      </c>
      <c r="O144" s="74">
        <f t="shared" ref="O144:O207" si="42">+O143+1</f>
        <v>131</v>
      </c>
      <c r="P144" s="74">
        <f t="shared" ref="P144:P207" si="43">+IF(R143&lt;Q144,$P$8,0)</f>
        <v>0</v>
      </c>
      <c r="Q144" s="74">
        <f t="shared" si="35"/>
        <v>13.611111111111111</v>
      </c>
      <c r="R144" s="78">
        <f t="shared" ref="R144:R207" si="44">+R143+P144-Q144</f>
        <v>156.94444444444403</v>
      </c>
      <c r="S144" s="74">
        <f t="shared" si="36"/>
        <v>31.388888888888808</v>
      </c>
      <c r="T144" s="74">
        <f t="shared" si="37"/>
        <v>0</v>
      </c>
      <c r="U144" s="74"/>
      <c r="V144" s="74">
        <f t="shared" ref="V144:V207" si="45">+V143+U144+T144</f>
        <v>1324536.0777777778</v>
      </c>
    </row>
    <row r="145" spans="1:22" x14ac:dyDescent="0.25">
      <c r="A145">
        <f t="shared" si="31"/>
        <v>127</v>
      </c>
      <c r="B145" s="80">
        <f t="shared" si="30"/>
        <v>10359.401574803149</v>
      </c>
      <c r="C145" s="80"/>
      <c r="F145" s="29">
        <f t="shared" si="38"/>
        <v>132</v>
      </c>
      <c r="G145" s="29">
        <f t="shared" si="39"/>
        <v>0</v>
      </c>
      <c r="H145" s="29">
        <f t="shared" si="32"/>
        <v>13.611111111111111</v>
      </c>
      <c r="I145" s="77">
        <f t="shared" si="40"/>
        <v>60.863054943909873</v>
      </c>
      <c r="J145" s="29">
        <f t="shared" si="33"/>
        <v>12.172610988781974</v>
      </c>
      <c r="K145" s="29">
        <f t="shared" si="34"/>
        <v>0</v>
      </c>
      <c r="L145" s="29"/>
      <c r="M145" s="29">
        <f t="shared" si="41"/>
        <v>1471982.47</v>
      </c>
      <c r="O145" s="74">
        <f t="shared" si="42"/>
        <v>132</v>
      </c>
      <c r="P145" s="74">
        <f t="shared" si="43"/>
        <v>0</v>
      </c>
      <c r="Q145" s="74">
        <f t="shared" si="35"/>
        <v>13.611111111111111</v>
      </c>
      <c r="R145" s="78">
        <f t="shared" si="44"/>
        <v>143.33333333333292</v>
      </c>
      <c r="S145" s="74">
        <f t="shared" si="36"/>
        <v>28.666666666666583</v>
      </c>
      <c r="T145" s="74">
        <f t="shared" si="37"/>
        <v>0</v>
      </c>
      <c r="U145" s="74"/>
      <c r="V145" s="74">
        <f t="shared" si="45"/>
        <v>1324536.0777777778</v>
      </c>
    </row>
    <row r="146" spans="1:22" x14ac:dyDescent="0.25">
      <c r="A146">
        <f t="shared" si="31"/>
        <v>128</v>
      </c>
      <c r="B146" s="80">
        <f t="shared" si="30"/>
        <v>10350.1875</v>
      </c>
      <c r="C146" s="80"/>
      <c r="F146" s="29">
        <f t="shared" si="38"/>
        <v>133</v>
      </c>
      <c r="G146" s="29">
        <f t="shared" si="39"/>
        <v>0</v>
      </c>
      <c r="H146" s="29">
        <f t="shared" si="32"/>
        <v>13.611111111111111</v>
      </c>
      <c r="I146" s="77">
        <f t="shared" si="40"/>
        <v>47.251943832798759</v>
      </c>
      <c r="J146" s="29">
        <f t="shared" si="33"/>
        <v>9.450388766559751</v>
      </c>
      <c r="K146" s="29">
        <f t="shared" si="34"/>
        <v>0</v>
      </c>
      <c r="L146" s="29"/>
      <c r="M146" s="29">
        <f t="shared" si="41"/>
        <v>1471982.47</v>
      </c>
      <c r="O146" s="74">
        <f t="shared" si="42"/>
        <v>133</v>
      </c>
      <c r="P146" s="74">
        <f t="shared" si="43"/>
        <v>0</v>
      </c>
      <c r="Q146" s="74">
        <f t="shared" si="35"/>
        <v>13.611111111111111</v>
      </c>
      <c r="R146" s="78">
        <f t="shared" si="44"/>
        <v>129.7222222222218</v>
      </c>
      <c r="S146" s="74">
        <f t="shared" si="36"/>
        <v>25.944444444444361</v>
      </c>
      <c r="T146" s="74">
        <f t="shared" si="37"/>
        <v>0</v>
      </c>
      <c r="U146" s="74"/>
      <c r="V146" s="74">
        <f t="shared" si="45"/>
        <v>1324536.0777777778</v>
      </c>
    </row>
    <row r="147" spans="1:22" x14ac:dyDescent="0.25">
      <c r="A147">
        <f t="shared" si="31"/>
        <v>129</v>
      </c>
      <c r="B147" s="80">
        <f t="shared" si="30"/>
        <v>10341.674418604651</v>
      </c>
      <c r="C147" s="80"/>
      <c r="F147" s="29">
        <f t="shared" si="38"/>
        <v>134</v>
      </c>
      <c r="G147" s="29">
        <f t="shared" si="39"/>
        <v>0</v>
      </c>
      <c r="H147" s="29">
        <f t="shared" si="32"/>
        <v>13.611111111111111</v>
      </c>
      <c r="I147" s="77">
        <f t="shared" si="40"/>
        <v>33.640832721687644</v>
      </c>
      <c r="J147" s="29">
        <f t="shared" si="33"/>
        <v>6.7281665443375287</v>
      </c>
      <c r="K147" s="29">
        <f t="shared" si="34"/>
        <v>0</v>
      </c>
      <c r="L147" s="29"/>
      <c r="M147" s="29">
        <f t="shared" si="41"/>
        <v>1471982.47</v>
      </c>
      <c r="O147" s="74">
        <f t="shared" si="42"/>
        <v>134</v>
      </c>
      <c r="P147" s="74">
        <f t="shared" si="43"/>
        <v>0</v>
      </c>
      <c r="Q147" s="74">
        <f t="shared" si="35"/>
        <v>13.611111111111111</v>
      </c>
      <c r="R147" s="78">
        <f t="shared" si="44"/>
        <v>116.11111111111069</v>
      </c>
      <c r="S147" s="74">
        <f t="shared" si="36"/>
        <v>23.222222222222136</v>
      </c>
      <c r="T147" s="74">
        <f t="shared" si="37"/>
        <v>0</v>
      </c>
      <c r="U147" s="74"/>
      <c r="V147" s="74">
        <f t="shared" si="45"/>
        <v>1324536.0777777778</v>
      </c>
    </row>
    <row r="148" spans="1:22" x14ac:dyDescent="0.25">
      <c r="A148">
        <f t="shared" si="31"/>
        <v>130</v>
      </c>
      <c r="B148" s="80">
        <f t="shared" ref="B148:B211" si="46">+(($B$9*$B$7)/A148)+(($B$11*A148)/2)</f>
        <v>10333.846153846154</v>
      </c>
      <c r="C148" s="80"/>
      <c r="F148" s="29">
        <f t="shared" si="38"/>
        <v>135</v>
      </c>
      <c r="G148" s="29">
        <f t="shared" si="39"/>
        <v>0</v>
      </c>
      <c r="H148" s="29">
        <f t="shared" si="32"/>
        <v>13.611111111111111</v>
      </c>
      <c r="I148" s="77">
        <f t="shared" si="40"/>
        <v>20.029721610576534</v>
      </c>
      <c r="J148" s="29">
        <f t="shared" si="33"/>
        <v>4.0059443221153064</v>
      </c>
      <c r="K148" s="29">
        <f t="shared" si="34"/>
        <v>0</v>
      </c>
      <c r="L148" s="29"/>
      <c r="M148" s="29">
        <f t="shared" si="41"/>
        <v>1471982.47</v>
      </c>
      <c r="O148" s="74">
        <f t="shared" si="42"/>
        <v>135</v>
      </c>
      <c r="P148" s="74">
        <f t="shared" si="43"/>
        <v>0</v>
      </c>
      <c r="Q148" s="74">
        <f t="shared" si="35"/>
        <v>13.611111111111111</v>
      </c>
      <c r="R148" s="78">
        <f t="shared" si="44"/>
        <v>102.49999999999957</v>
      </c>
      <c r="S148" s="74">
        <f t="shared" si="36"/>
        <v>20.499999999999915</v>
      </c>
      <c r="T148" s="74">
        <f t="shared" si="37"/>
        <v>0</v>
      </c>
      <c r="U148" s="74"/>
      <c r="V148" s="74">
        <f t="shared" si="45"/>
        <v>1324536.0777777778</v>
      </c>
    </row>
    <row r="149" spans="1:22" x14ac:dyDescent="0.25">
      <c r="A149">
        <f t="shared" ref="A149:A212" si="47">+A148+1</f>
        <v>131</v>
      </c>
      <c r="B149" s="80">
        <f t="shared" si="46"/>
        <v>10326.687022900764</v>
      </c>
      <c r="C149" s="80"/>
      <c r="F149" s="29">
        <f t="shared" si="38"/>
        <v>136</v>
      </c>
      <c r="G149" s="29">
        <f t="shared" si="39"/>
        <v>0</v>
      </c>
      <c r="H149" s="29">
        <f t="shared" si="32"/>
        <v>13.611111111111111</v>
      </c>
      <c r="I149" s="77">
        <f t="shared" si="40"/>
        <v>6.4186104994654229</v>
      </c>
      <c r="J149" s="29">
        <f t="shared" si="33"/>
        <v>1.2837220998930845</v>
      </c>
      <c r="K149" s="29">
        <f t="shared" si="34"/>
        <v>0</v>
      </c>
      <c r="L149" s="29"/>
      <c r="M149" s="29">
        <f t="shared" si="41"/>
        <v>1471982.47</v>
      </c>
      <c r="O149" s="74">
        <f t="shared" si="42"/>
        <v>136</v>
      </c>
      <c r="P149" s="74">
        <f t="shared" si="43"/>
        <v>0</v>
      </c>
      <c r="Q149" s="74">
        <f t="shared" si="35"/>
        <v>13.611111111111111</v>
      </c>
      <c r="R149" s="78">
        <f t="shared" si="44"/>
        <v>88.888888888888459</v>
      </c>
      <c r="S149" s="74">
        <f t="shared" si="36"/>
        <v>17.77777777777769</v>
      </c>
      <c r="T149" s="74">
        <f t="shared" si="37"/>
        <v>0</v>
      </c>
      <c r="U149" s="74"/>
      <c r="V149" s="74">
        <f t="shared" si="45"/>
        <v>1324536.0777777778</v>
      </c>
    </row>
    <row r="150" spans="1:22" x14ac:dyDescent="0.25">
      <c r="A150">
        <f t="shared" si="47"/>
        <v>132</v>
      </c>
      <c r="B150" s="81">
        <f t="shared" si="46"/>
        <v>10320.181818181818</v>
      </c>
      <c r="C150" s="80"/>
      <c r="F150" s="29">
        <f t="shared" si="38"/>
        <v>137</v>
      </c>
      <c r="G150" s="29">
        <f t="shared" si="39"/>
        <v>142.88690166235207</v>
      </c>
      <c r="H150" s="29">
        <f t="shared" si="32"/>
        <v>13.611111111111111</v>
      </c>
      <c r="I150" s="77">
        <f t="shared" si="40"/>
        <v>135.69440105070638</v>
      </c>
      <c r="J150" s="29">
        <f t="shared" si="33"/>
        <v>27.138880210141274</v>
      </c>
      <c r="K150" s="29">
        <f t="shared" si="34"/>
        <v>150</v>
      </c>
      <c r="L150" s="29"/>
      <c r="M150" s="29">
        <f t="shared" si="41"/>
        <v>1472132.47</v>
      </c>
      <c r="O150" s="74">
        <f t="shared" si="42"/>
        <v>137</v>
      </c>
      <c r="P150" s="74">
        <f t="shared" si="43"/>
        <v>0</v>
      </c>
      <c r="Q150" s="74">
        <f t="shared" si="35"/>
        <v>13.611111111111111</v>
      </c>
      <c r="R150" s="78">
        <f t="shared" si="44"/>
        <v>75.277777777777345</v>
      </c>
      <c r="S150" s="74">
        <f t="shared" si="36"/>
        <v>15.05555555555547</v>
      </c>
      <c r="T150" s="74">
        <f t="shared" si="37"/>
        <v>0</v>
      </c>
      <c r="U150" s="74"/>
      <c r="V150" s="74">
        <f t="shared" si="45"/>
        <v>1324536.0777777778</v>
      </c>
    </row>
    <row r="151" spans="1:22" ht="23.25" x14ac:dyDescent="0.35">
      <c r="A151" s="82">
        <f>+E8</f>
        <v>142.88690166235207</v>
      </c>
      <c r="B151" s="83">
        <f t="shared" si="46"/>
        <v>10287.856919689348</v>
      </c>
      <c r="C151" s="80"/>
      <c r="F151" s="29">
        <f t="shared" si="38"/>
        <v>138</v>
      </c>
      <c r="G151" s="29">
        <f t="shared" si="39"/>
        <v>0</v>
      </c>
      <c r="H151" s="29">
        <f t="shared" si="32"/>
        <v>13.611111111111111</v>
      </c>
      <c r="I151" s="77">
        <f t="shared" si="40"/>
        <v>122.08328993959526</v>
      </c>
      <c r="J151" s="29">
        <f t="shared" si="33"/>
        <v>24.416657987919052</v>
      </c>
      <c r="K151" s="29">
        <f t="shared" si="34"/>
        <v>0</v>
      </c>
      <c r="L151" s="29"/>
      <c r="M151" s="29">
        <f t="shared" si="41"/>
        <v>1472132.47</v>
      </c>
      <c r="O151" s="74">
        <f t="shared" si="42"/>
        <v>138</v>
      </c>
      <c r="P151" s="74">
        <f t="shared" si="43"/>
        <v>0</v>
      </c>
      <c r="Q151" s="74">
        <f t="shared" si="35"/>
        <v>13.611111111111111</v>
      </c>
      <c r="R151" s="78">
        <f t="shared" si="44"/>
        <v>61.666666666666231</v>
      </c>
      <c r="S151" s="74">
        <f t="shared" si="36"/>
        <v>12.333333333333245</v>
      </c>
      <c r="T151" s="74">
        <f t="shared" si="37"/>
        <v>0</v>
      </c>
      <c r="U151" s="74"/>
      <c r="V151" s="74">
        <f t="shared" si="45"/>
        <v>1324536.0777777778</v>
      </c>
    </row>
    <row r="152" spans="1:22" x14ac:dyDescent="0.25">
      <c r="A152">
        <f>+A150+1</f>
        <v>133</v>
      </c>
      <c r="B152" s="81">
        <f t="shared" si="46"/>
        <v>10314.315789473683</v>
      </c>
      <c r="C152" s="80"/>
      <c r="F152" s="29">
        <f t="shared" si="38"/>
        <v>139</v>
      </c>
      <c r="G152" s="29">
        <f t="shared" si="39"/>
        <v>0</v>
      </c>
      <c r="H152" s="29">
        <f t="shared" si="32"/>
        <v>13.611111111111111</v>
      </c>
      <c r="I152" s="77">
        <f t="shared" si="40"/>
        <v>108.47217882848415</v>
      </c>
      <c r="J152" s="29">
        <f t="shared" si="33"/>
        <v>21.694435765696831</v>
      </c>
      <c r="K152" s="29">
        <f t="shared" si="34"/>
        <v>0</v>
      </c>
      <c r="L152" s="29"/>
      <c r="M152" s="29">
        <f t="shared" si="41"/>
        <v>1472132.47</v>
      </c>
      <c r="O152" s="74">
        <f t="shared" si="42"/>
        <v>139</v>
      </c>
      <c r="P152" s="74">
        <f t="shared" si="43"/>
        <v>0</v>
      </c>
      <c r="Q152" s="74">
        <f t="shared" si="35"/>
        <v>13.611111111111111</v>
      </c>
      <c r="R152" s="78">
        <f t="shared" si="44"/>
        <v>48.055555555555117</v>
      </c>
      <c r="S152" s="74">
        <f t="shared" si="36"/>
        <v>9.6111111111110237</v>
      </c>
      <c r="T152" s="74">
        <f t="shared" si="37"/>
        <v>0</v>
      </c>
      <c r="U152" s="74"/>
      <c r="V152" s="74">
        <f t="shared" si="45"/>
        <v>1324536.0777777778</v>
      </c>
    </row>
    <row r="153" spans="1:22" x14ac:dyDescent="0.25">
      <c r="A153">
        <f t="shared" si="47"/>
        <v>134</v>
      </c>
      <c r="B153" s="80">
        <f t="shared" si="46"/>
        <v>10309.074626865671</v>
      </c>
      <c r="C153" s="80"/>
      <c r="F153" s="29">
        <f t="shared" si="38"/>
        <v>140</v>
      </c>
      <c r="G153" s="29">
        <f t="shared" si="39"/>
        <v>0</v>
      </c>
      <c r="H153" s="29">
        <f t="shared" si="32"/>
        <v>13.611111111111111</v>
      </c>
      <c r="I153" s="77">
        <f t="shared" si="40"/>
        <v>94.861067717373032</v>
      </c>
      <c r="J153" s="29">
        <f t="shared" si="33"/>
        <v>18.972213543474606</v>
      </c>
      <c r="K153" s="29">
        <f t="shared" si="34"/>
        <v>0</v>
      </c>
      <c r="L153" s="29"/>
      <c r="M153" s="29">
        <f t="shared" si="41"/>
        <v>1472132.47</v>
      </c>
      <c r="O153" s="74">
        <f t="shared" si="42"/>
        <v>140</v>
      </c>
      <c r="P153" s="74">
        <f t="shared" si="43"/>
        <v>0</v>
      </c>
      <c r="Q153" s="74">
        <f t="shared" si="35"/>
        <v>13.611111111111111</v>
      </c>
      <c r="R153" s="78">
        <f t="shared" si="44"/>
        <v>34.444444444444002</v>
      </c>
      <c r="S153" s="74">
        <f t="shared" si="36"/>
        <v>6.8888888888888005</v>
      </c>
      <c r="T153" s="74">
        <f t="shared" si="37"/>
        <v>0</v>
      </c>
      <c r="U153" s="74"/>
      <c r="V153" s="74">
        <f t="shared" si="45"/>
        <v>1324536.0777777778</v>
      </c>
    </row>
    <row r="154" spans="1:22" x14ac:dyDescent="0.25">
      <c r="A154">
        <f t="shared" si="47"/>
        <v>135</v>
      </c>
      <c r="B154" s="80">
        <f t="shared" si="46"/>
        <v>10304.444444444445</v>
      </c>
      <c r="C154" s="80"/>
      <c r="F154" s="29">
        <f t="shared" si="38"/>
        <v>141</v>
      </c>
      <c r="G154" s="29">
        <f t="shared" si="39"/>
        <v>0</v>
      </c>
      <c r="H154" s="29">
        <f t="shared" si="32"/>
        <v>13.611111111111111</v>
      </c>
      <c r="I154" s="77">
        <f t="shared" si="40"/>
        <v>81.249956606261918</v>
      </c>
      <c r="J154" s="29">
        <f t="shared" si="33"/>
        <v>16.249991321252381</v>
      </c>
      <c r="K154" s="29">
        <f t="shared" si="34"/>
        <v>0</v>
      </c>
      <c r="L154" s="29"/>
      <c r="M154" s="29">
        <f t="shared" si="41"/>
        <v>1472132.47</v>
      </c>
      <c r="O154" s="74">
        <f t="shared" si="42"/>
        <v>141</v>
      </c>
      <c r="P154" s="74">
        <f t="shared" si="43"/>
        <v>0</v>
      </c>
      <c r="Q154" s="74">
        <f t="shared" si="35"/>
        <v>13.611111111111111</v>
      </c>
      <c r="R154" s="78">
        <f t="shared" si="44"/>
        <v>20.833333333332892</v>
      </c>
      <c r="S154" s="74">
        <f t="shared" si="36"/>
        <v>4.1666666666665781</v>
      </c>
      <c r="T154" s="74">
        <f t="shared" si="37"/>
        <v>0</v>
      </c>
      <c r="U154" s="74"/>
      <c r="V154" s="74">
        <f t="shared" si="45"/>
        <v>1324536.0777777778</v>
      </c>
    </row>
    <row r="155" spans="1:22" x14ac:dyDescent="0.25">
      <c r="A155">
        <f t="shared" si="47"/>
        <v>136</v>
      </c>
      <c r="B155" s="80">
        <f t="shared" si="46"/>
        <v>10300.411764705881</v>
      </c>
      <c r="C155" s="80"/>
      <c r="F155" s="29">
        <f t="shared" si="38"/>
        <v>142</v>
      </c>
      <c r="G155" s="29">
        <f t="shared" si="39"/>
        <v>0</v>
      </c>
      <c r="H155" s="29">
        <f t="shared" si="32"/>
        <v>13.611111111111111</v>
      </c>
      <c r="I155" s="77">
        <f t="shared" si="40"/>
        <v>67.638845495150804</v>
      </c>
      <c r="J155" s="29">
        <f t="shared" si="33"/>
        <v>13.527769099030161</v>
      </c>
      <c r="K155" s="29">
        <f t="shared" si="34"/>
        <v>0</v>
      </c>
      <c r="L155" s="29"/>
      <c r="M155" s="29">
        <f t="shared" si="41"/>
        <v>1472132.47</v>
      </c>
      <c r="O155" s="74">
        <f t="shared" si="42"/>
        <v>142</v>
      </c>
      <c r="P155" s="74">
        <f t="shared" si="43"/>
        <v>0</v>
      </c>
      <c r="Q155" s="74">
        <f t="shared" si="35"/>
        <v>13.611111111111111</v>
      </c>
      <c r="R155" s="78">
        <f t="shared" si="44"/>
        <v>7.2222222222217809</v>
      </c>
      <c r="S155" s="74">
        <f t="shared" si="36"/>
        <v>1.444444444444356</v>
      </c>
      <c r="T155" s="74">
        <f t="shared" si="37"/>
        <v>0</v>
      </c>
      <c r="U155" s="74"/>
      <c r="V155" s="74">
        <f t="shared" si="45"/>
        <v>1324536.0777777778</v>
      </c>
    </row>
    <row r="156" spans="1:22" x14ac:dyDescent="0.25">
      <c r="A156">
        <f t="shared" si="47"/>
        <v>137</v>
      </c>
      <c r="B156" s="80">
        <f t="shared" si="46"/>
        <v>10296.963503649635</v>
      </c>
      <c r="C156" s="80"/>
      <c r="F156" s="29">
        <f t="shared" si="38"/>
        <v>143</v>
      </c>
      <c r="G156" s="29">
        <f t="shared" si="39"/>
        <v>0</v>
      </c>
      <c r="H156" s="29">
        <f t="shared" si="32"/>
        <v>13.611111111111111</v>
      </c>
      <c r="I156" s="77">
        <f t="shared" si="40"/>
        <v>54.02773438403969</v>
      </c>
      <c r="J156" s="29">
        <f t="shared" si="33"/>
        <v>10.805546876807938</v>
      </c>
      <c r="K156" s="29">
        <f t="shared" si="34"/>
        <v>0</v>
      </c>
      <c r="L156" s="29"/>
      <c r="M156" s="29">
        <f t="shared" si="41"/>
        <v>1472132.47</v>
      </c>
      <c r="O156" s="74">
        <f t="shared" si="42"/>
        <v>143</v>
      </c>
      <c r="P156" s="74">
        <f t="shared" si="43"/>
        <v>194</v>
      </c>
      <c r="Q156" s="74">
        <f t="shared" si="35"/>
        <v>13.611111111111111</v>
      </c>
      <c r="R156" s="78">
        <f t="shared" si="44"/>
        <v>187.61111111111066</v>
      </c>
      <c r="S156" s="74">
        <f t="shared" si="36"/>
        <v>37.522222222222133</v>
      </c>
      <c r="T156" s="74">
        <f t="shared" si="37"/>
        <v>150</v>
      </c>
      <c r="U156" s="74"/>
      <c r="V156" s="74">
        <f t="shared" si="45"/>
        <v>1324686.0777777778</v>
      </c>
    </row>
    <row r="157" spans="1:22" x14ac:dyDescent="0.25">
      <c r="A157">
        <f t="shared" si="47"/>
        <v>138</v>
      </c>
      <c r="B157" s="80">
        <f t="shared" si="46"/>
        <v>10294.08695652174</v>
      </c>
      <c r="C157" s="80"/>
      <c r="F157" s="29">
        <f t="shared" si="38"/>
        <v>144</v>
      </c>
      <c r="G157" s="29">
        <f t="shared" si="39"/>
        <v>0</v>
      </c>
      <c r="H157" s="29">
        <f t="shared" si="32"/>
        <v>13.611111111111111</v>
      </c>
      <c r="I157" s="77">
        <f t="shared" si="40"/>
        <v>40.416623272928575</v>
      </c>
      <c r="J157" s="29">
        <f t="shared" si="33"/>
        <v>8.0833246545857147</v>
      </c>
      <c r="K157" s="29">
        <f t="shared" si="34"/>
        <v>0</v>
      </c>
      <c r="L157" s="29"/>
      <c r="M157" s="29">
        <f t="shared" si="41"/>
        <v>1472132.47</v>
      </c>
      <c r="O157" s="74">
        <f t="shared" si="42"/>
        <v>144</v>
      </c>
      <c r="P157" s="74">
        <f t="shared" si="43"/>
        <v>0</v>
      </c>
      <c r="Q157" s="74">
        <f t="shared" si="35"/>
        <v>13.611111111111111</v>
      </c>
      <c r="R157" s="78">
        <f t="shared" si="44"/>
        <v>173.99999999999955</v>
      </c>
      <c r="S157" s="74">
        <f t="shared" si="36"/>
        <v>34.799999999999905</v>
      </c>
      <c r="T157" s="74">
        <f t="shared" si="37"/>
        <v>0</v>
      </c>
      <c r="U157" s="74"/>
      <c r="V157" s="74">
        <f t="shared" si="45"/>
        <v>1324686.0777777778</v>
      </c>
    </row>
    <row r="158" spans="1:22" x14ac:dyDescent="0.25">
      <c r="A158">
        <f t="shared" si="47"/>
        <v>139</v>
      </c>
      <c r="B158" s="80">
        <f t="shared" si="46"/>
        <v>10291.769784172662</v>
      </c>
      <c r="C158" s="80"/>
      <c r="F158" s="29">
        <f t="shared" si="38"/>
        <v>145</v>
      </c>
      <c r="G158" s="29">
        <f t="shared" si="39"/>
        <v>0</v>
      </c>
      <c r="H158" s="29">
        <f t="shared" si="32"/>
        <v>13.611111111111111</v>
      </c>
      <c r="I158" s="77">
        <f t="shared" si="40"/>
        <v>26.805512161817465</v>
      </c>
      <c r="J158" s="29">
        <f t="shared" si="33"/>
        <v>5.3611024323634933</v>
      </c>
      <c r="K158" s="29">
        <f t="shared" si="34"/>
        <v>0</v>
      </c>
      <c r="L158" s="29"/>
      <c r="M158" s="29">
        <f t="shared" si="41"/>
        <v>1472132.47</v>
      </c>
      <c r="O158" s="74">
        <f t="shared" si="42"/>
        <v>145</v>
      </c>
      <c r="P158" s="74">
        <f t="shared" si="43"/>
        <v>0</v>
      </c>
      <c r="Q158" s="74">
        <f t="shared" si="35"/>
        <v>13.611111111111111</v>
      </c>
      <c r="R158" s="78">
        <f t="shared" si="44"/>
        <v>160.38888888888843</v>
      </c>
      <c r="S158" s="74">
        <f t="shared" si="36"/>
        <v>32.077777777777683</v>
      </c>
      <c r="T158" s="74">
        <f t="shared" si="37"/>
        <v>0</v>
      </c>
      <c r="U158" s="74"/>
      <c r="V158" s="74">
        <f t="shared" si="45"/>
        <v>1324686.0777777778</v>
      </c>
    </row>
    <row r="159" spans="1:22" x14ac:dyDescent="0.25">
      <c r="A159">
        <f t="shared" si="47"/>
        <v>140</v>
      </c>
      <c r="B159" s="80">
        <f t="shared" si="46"/>
        <v>10290</v>
      </c>
      <c r="C159" s="80"/>
      <c r="F159" s="29">
        <f t="shared" si="38"/>
        <v>146</v>
      </c>
      <c r="G159" s="29">
        <f t="shared" si="39"/>
        <v>0</v>
      </c>
      <c r="H159" s="29">
        <f t="shared" si="32"/>
        <v>13.611111111111111</v>
      </c>
      <c r="I159" s="77">
        <f t="shared" si="40"/>
        <v>13.194401050706354</v>
      </c>
      <c r="J159" s="29">
        <f t="shared" si="33"/>
        <v>2.6388802101412709</v>
      </c>
      <c r="K159" s="29">
        <f t="shared" si="34"/>
        <v>0</v>
      </c>
      <c r="L159" s="29"/>
      <c r="M159" s="29">
        <f t="shared" si="41"/>
        <v>1472132.47</v>
      </c>
      <c r="O159" s="74">
        <f t="shared" si="42"/>
        <v>146</v>
      </c>
      <c r="P159" s="74">
        <f t="shared" si="43"/>
        <v>0</v>
      </c>
      <c r="Q159" s="74">
        <f t="shared" si="35"/>
        <v>13.611111111111111</v>
      </c>
      <c r="R159" s="78">
        <f t="shared" si="44"/>
        <v>146.77777777777732</v>
      </c>
      <c r="S159" s="74">
        <f t="shared" si="36"/>
        <v>29.355555555555465</v>
      </c>
      <c r="T159" s="74">
        <f t="shared" si="37"/>
        <v>0</v>
      </c>
      <c r="U159" s="74"/>
      <c r="V159" s="74">
        <f t="shared" si="45"/>
        <v>1324686.0777777778</v>
      </c>
    </row>
    <row r="160" spans="1:22" x14ac:dyDescent="0.25">
      <c r="A160">
        <f t="shared" si="47"/>
        <v>141</v>
      </c>
      <c r="B160" s="80">
        <f t="shared" si="46"/>
        <v>10288.765957446809</v>
      </c>
      <c r="C160" s="80"/>
      <c r="F160" s="29">
        <f t="shared" si="38"/>
        <v>147</v>
      </c>
      <c r="G160" s="29">
        <f t="shared" si="39"/>
        <v>142.88690166235207</v>
      </c>
      <c r="H160" s="29">
        <f t="shared" si="32"/>
        <v>13.611111111111111</v>
      </c>
      <c r="I160" s="77">
        <f t="shared" si="40"/>
        <v>142.47019160194731</v>
      </c>
      <c r="J160" s="29">
        <f t="shared" si="33"/>
        <v>28.49403832038946</v>
      </c>
      <c r="K160" s="29">
        <f t="shared" si="34"/>
        <v>150</v>
      </c>
      <c r="L160" s="29"/>
      <c r="M160" s="29">
        <f t="shared" si="41"/>
        <v>1472282.47</v>
      </c>
      <c r="O160" s="74">
        <f t="shared" si="42"/>
        <v>147</v>
      </c>
      <c r="P160" s="74">
        <f t="shared" si="43"/>
        <v>0</v>
      </c>
      <c r="Q160" s="74">
        <f t="shared" si="35"/>
        <v>13.611111111111111</v>
      </c>
      <c r="R160" s="78">
        <f t="shared" si="44"/>
        <v>133.1666666666662</v>
      </c>
      <c r="S160" s="74">
        <f t="shared" si="36"/>
        <v>26.63333333333324</v>
      </c>
      <c r="T160" s="74">
        <f t="shared" si="37"/>
        <v>0</v>
      </c>
      <c r="U160" s="74"/>
      <c r="V160" s="74">
        <f t="shared" si="45"/>
        <v>1324686.0777777778</v>
      </c>
    </row>
    <row r="161" spans="1:22" x14ac:dyDescent="0.25">
      <c r="A161">
        <f t="shared" si="47"/>
        <v>142</v>
      </c>
      <c r="B161" s="80">
        <f t="shared" si="46"/>
        <v>10288.056338028169</v>
      </c>
      <c r="C161" s="80"/>
      <c r="F161" s="29">
        <f t="shared" si="38"/>
        <v>148</v>
      </c>
      <c r="G161" s="29">
        <f t="shared" si="39"/>
        <v>0</v>
      </c>
      <c r="H161" s="29">
        <f t="shared" si="32"/>
        <v>13.611111111111111</v>
      </c>
      <c r="I161" s="77">
        <f t="shared" si="40"/>
        <v>128.85908049083619</v>
      </c>
      <c r="J161" s="29">
        <f t="shared" si="33"/>
        <v>25.771816098167236</v>
      </c>
      <c r="K161" s="29">
        <f t="shared" si="34"/>
        <v>0</v>
      </c>
      <c r="L161" s="29"/>
      <c r="M161" s="29">
        <f t="shared" si="41"/>
        <v>1472282.47</v>
      </c>
      <c r="O161" s="74">
        <f t="shared" si="42"/>
        <v>148</v>
      </c>
      <c r="P161" s="74">
        <f t="shared" si="43"/>
        <v>0</v>
      </c>
      <c r="Q161" s="74">
        <f t="shared" si="35"/>
        <v>13.611111111111111</v>
      </c>
      <c r="R161" s="78">
        <f t="shared" si="44"/>
        <v>119.55555555555509</v>
      </c>
      <c r="S161" s="74">
        <f t="shared" si="36"/>
        <v>23.911111111111016</v>
      </c>
      <c r="T161" s="74">
        <f t="shared" si="37"/>
        <v>0</v>
      </c>
      <c r="U161" s="74"/>
      <c r="V161" s="74">
        <f t="shared" si="45"/>
        <v>1324686.0777777778</v>
      </c>
    </row>
    <row r="162" spans="1:22" x14ac:dyDescent="0.25">
      <c r="A162">
        <f t="shared" si="47"/>
        <v>143</v>
      </c>
      <c r="B162" s="80">
        <f t="shared" si="46"/>
        <v>10287.860139860139</v>
      </c>
      <c r="C162" s="80"/>
      <c r="F162" s="29">
        <f t="shared" si="38"/>
        <v>149</v>
      </c>
      <c r="G162" s="29">
        <f t="shared" si="39"/>
        <v>0</v>
      </c>
      <c r="H162" s="29">
        <f t="shared" si="32"/>
        <v>13.611111111111111</v>
      </c>
      <c r="I162" s="77">
        <f t="shared" si="40"/>
        <v>115.24796937972508</v>
      </c>
      <c r="J162" s="29">
        <f t="shared" si="33"/>
        <v>23.049593875945018</v>
      </c>
      <c r="K162" s="29">
        <f t="shared" si="34"/>
        <v>0</v>
      </c>
      <c r="L162" s="29"/>
      <c r="M162" s="29">
        <f t="shared" si="41"/>
        <v>1472282.47</v>
      </c>
      <c r="O162" s="74">
        <f t="shared" si="42"/>
        <v>149</v>
      </c>
      <c r="P162" s="74">
        <f t="shared" si="43"/>
        <v>0</v>
      </c>
      <c r="Q162" s="74">
        <f t="shared" si="35"/>
        <v>13.611111111111111</v>
      </c>
      <c r="R162" s="78">
        <f t="shared" si="44"/>
        <v>105.94444444444397</v>
      </c>
      <c r="S162" s="74">
        <f t="shared" si="36"/>
        <v>21.188888888888794</v>
      </c>
      <c r="T162" s="74">
        <f t="shared" si="37"/>
        <v>0</v>
      </c>
      <c r="U162" s="74"/>
      <c r="V162" s="74">
        <f t="shared" si="45"/>
        <v>1324686.0777777778</v>
      </c>
    </row>
    <row r="163" spans="1:22" x14ac:dyDescent="0.25">
      <c r="A163">
        <f t="shared" si="47"/>
        <v>144</v>
      </c>
      <c r="B163" s="80">
        <f t="shared" si="46"/>
        <v>10288.166666666668</v>
      </c>
      <c r="C163" s="80"/>
      <c r="F163" s="29">
        <f t="shared" si="38"/>
        <v>150</v>
      </c>
      <c r="G163" s="29">
        <f t="shared" si="39"/>
        <v>0</v>
      </c>
      <c r="H163" s="29">
        <f t="shared" si="32"/>
        <v>13.611111111111111</v>
      </c>
      <c r="I163" s="77">
        <f t="shared" si="40"/>
        <v>101.63685826861396</v>
      </c>
      <c r="J163" s="29">
        <f t="shared" si="33"/>
        <v>20.327371653722793</v>
      </c>
      <c r="K163" s="29">
        <f t="shared" si="34"/>
        <v>0</v>
      </c>
      <c r="L163" s="29"/>
      <c r="M163" s="29">
        <f t="shared" si="41"/>
        <v>1472282.47</v>
      </c>
      <c r="O163" s="74">
        <f t="shared" si="42"/>
        <v>150</v>
      </c>
      <c r="P163" s="74">
        <f t="shared" si="43"/>
        <v>0</v>
      </c>
      <c r="Q163" s="74">
        <f t="shared" si="35"/>
        <v>13.611111111111111</v>
      </c>
      <c r="R163" s="78">
        <f t="shared" si="44"/>
        <v>92.33333333333286</v>
      </c>
      <c r="S163" s="74">
        <f t="shared" si="36"/>
        <v>18.466666666666573</v>
      </c>
      <c r="T163" s="74">
        <f t="shared" si="37"/>
        <v>0</v>
      </c>
      <c r="U163" s="74"/>
      <c r="V163" s="74">
        <f t="shared" si="45"/>
        <v>1324686.0777777778</v>
      </c>
    </row>
    <row r="164" spans="1:22" x14ac:dyDescent="0.25">
      <c r="A164">
        <f t="shared" si="47"/>
        <v>145</v>
      </c>
      <c r="B164" s="80">
        <f t="shared" si="46"/>
        <v>10288.96551724138</v>
      </c>
      <c r="C164" s="80"/>
      <c r="F164" s="29">
        <f t="shared" si="38"/>
        <v>151</v>
      </c>
      <c r="G164" s="29">
        <f t="shared" si="39"/>
        <v>0</v>
      </c>
      <c r="H164" s="29">
        <f t="shared" si="32"/>
        <v>13.611111111111111</v>
      </c>
      <c r="I164" s="77">
        <f t="shared" si="40"/>
        <v>88.025747157502849</v>
      </c>
      <c r="J164" s="29">
        <f t="shared" si="33"/>
        <v>17.605149431500568</v>
      </c>
      <c r="K164" s="29">
        <f t="shared" si="34"/>
        <v>0</v>
      </c>
      <c r="L164" s="29"/>
      <c r="M164" s="29">
        <f t="shared" si="41"/>
        <v>1472282.47</v>
      </c>
      <c r="O164" s="74">
        <f t="shared" si="42"/>
        <v>151</v>
      </c>
      <c r="P164" s="74">
        <f t="shared" si="43"/>
        <v>0</v>
      </c>
      <c r="Q164" s="74">
        <f t="shared" si="35"/>
        <v>13.611111111111111</v>
      </c>
      <c r="R164" s="78">
        <f t="shared" si="44"/>
        <v>78.722222222221745</v>
      </c>
      <c r="S164" s="74">
        <f t="shared" si="36"/>
        <v>15.744444444444348</v>
      </c>
      <c r="T164" s="74">
        <f t="shared" si="37"/>
        <v>0</v>
      </c>
      <c r="U164" s="74"/>
      <c r="V164" s="74">
        <f t="shared" si="45"/>
        <v>1324686.0777777778</v>
      </c>
    </row>
    <row r="165" spans="1:22" x14ac:dyDescent="0.25">
      <c r="A165">
        <f t="shared" si="47"/>
        <v>146</v>
      </c>
      <c r="B165" s="80">
        <f t="shared" si="46"/>
        <v>10290.246575342466</v>
      </c>
      <c r="C165" s="80"/>
      <c r="F165" s="29">
        <f t="shared" si="38"/>
        <v>152</v>
      </c>
      <c r="G165" s="29">
        <f t="shared" si="39"/>
        <v>0</v>
      </c>
      <c r="H165" s="29">
        <f t="shared" si="32"/>
        <v>13.611111111111111</v>
      </c>
      <c r="I165" s="77">
        <f t="shared" si="40"/>
        <v>74.414636046391735</v>
      </c>
      <c r="J165" s="29">
        <f t="shared" si="33"/>
        <v>14.882927209278348</v>
      </c>
      <c r="K165" s="29">
        <f t="shared" si="34"/>
        <v>0</v>
      </c>
      <c r="L165" s="29"/>
      <c r="M165" s="29">
        <f t="shared" si="41"/>
        <v>1472282.47</v>
      </c>
      <c r="O165" s="74">
        <f t="shared" si="42"/>
        <v>152</v>
      </c>
      <c r="P165" s="74">
        <f t="shared" si="43"/>
        <v>0</v>
      </c>
      <c r="Q165" s="74">
        <f t="shared" si="35"/>
        <v>13.611111111111111</v>
      </c>
      <c r="R165" s="78">
        <f t="shared" si="44"/>
        <v>65.111111111110631</v>
      </c>
      <c r="S165" s="74">
        <f t="shared" si="36"/>
        <v>13.022222222222126</v>
      </c>
      <c r="T165" s="74">
        <f t="shared" si="37"/>
        <v>0</v>
      </c>
      <c r="U165" s="74"/>
      <c r="V165" s="74">
        <f t="shared" si="45"/>
        <v>1324686.0777777778</v>
      </c>
    </row>
    <row r="166" spans="1:22" x14ac:dyDescent="0.25">
      <c r="A166">
        <f t="shared" si="47"/>
        <v>147</v>
      </c>
      <c r="B166" s="80">
        <f t="shared" si="46"/>
        <v>10292</v>
      </c>
      <c r="C166" s="80"/>
      <c r="F166" s="29">
        <f t="shared" si="38"/>
        <v>153</v>
      </c>
      <c r="G166" s="29">
        <f t="shared" si="39"/>
        <v>0</v>
      </c>
      <c r="H166" s="29">
        <f t="shared" si="32"/>
        <v>13.611111111111111</v>
      </c>
      <c r="I166" s="77">
        <f t="shared" si="40"/>
        <v>60.80352493528062</v>
      </c>
      <c r="J166" s="29">
        <f t="shared" si="33"/>
        <v>12.160704987056123</v>
      </c>
      <c r="K166" s="29">
        <f t="shared" si="34"/>
        <v>0</v>
      </c>
      <c r="L166" s="29"/>
      <c r="M166" s="29">
        <f t="shared" si="41"/>
        <v>1472282.47</v>
      </c>
      <c r="O166" s="74">
        <f t="shared" si="42"/>
        <v>153</v>
      </c>
      <c r="P166" s="74">
        <f t="shared" si="43"/>
        <v>0</v>
      </c>
      <c r="Q166" s="74">
        <f t="shared" si="35"/>
        <v>13.611111111111111</v>
      </c>
      <c r="R166" s="78">
        <f t="shared" si="44"/>
        <v>51.499999999999517</v>
      </c>
      <c r="S166" s="74">
        <f t="shared" si="36"/>
        <v>10.299999999999903</v>
      </c>
      <c r="T166" s="74">
        <f t="shared" si="37"/>
        <v>0</v>
      </c>
      <c r="U166" s="74"/>
      <c r="V166" s="74">
        <f t="shared" si="45"/>
        <v>1324686.0777777778</v>
      </c>
    </row>
    <row r="167" spans="1:22" x14ac:dyDescent="0.25">
      <c r="A167">
        <f t="shared" si="47"/>
        <v>148</v>
      </c>
      <c r="B167" s="80">
        <f t="shared" si="46"/>
        <v>10294.216216216217</v>
      </c>
      <c r="C167" s="80"/>
      <c r="F167" s="29">
        <f t="shared" si="38"/>
        <v>154</v>
      </c>
      <c r="G167" s="29">
        <f t="shared" si="39"/>
        <v>0</v>
      </c>
      <c r="H167" s="29">
        <f t="shared" si="32"/>
        <v>13.611111111111111</v>
      </c>
      <c r="I167" s="77">
        <f t="shared" si="40"/>
        <v>47.192413824169506</v>
      </c>
      <c r="J167" s="29">
        <f t="shared" si="33"/>
        <v>9.4384827648339016</v>
      </c>
      <c r="K167" s="29">
        <f t="shared" si="34"/>
        <v>0</v>
      </c>
      <c r="L167" s="29"/>
      <c r="M167" s="29">
        <f t="shared" si="41"/>
        <v>1472282.47</v>
      </c>
      <c r="O167" s="74">
        <f t="shared" si="42"/>
        <v>154</v>
      </c>
      <c r="P167" s="74">
        <f t="shared" si="43"/>
        <v>0</v>
      </c>
      <c r="Q167" s="74">
        <f t="shared" si="35"/>
        <v>13.611111111111111</v>
      </c>
      <c r="R167" s="78">
        <f t="shared" si="44"/>
        <v>37.888888888888403</v>
      </c>
      <c r="S167" s="74">
        <f t="shared" si="36"/>
        <v>7.5777777777776798</v>
      </c>
      <c r="T167" s="74">
        <f t="shared" si="37"/>
        <v>0</v>
      </c>
      <c r="U167" s="74"/>
      <c r="V167" s="74">
        <f t="shared" si="45"/>
        <v>1324686.0777777778</v>
      </c>
    </row>
    <row r="168" spans="1:22" x14ac:dyDescent="0.25">
      <c r="A168">
        <f t="shared" si="47"/>
        <v>149</v>
      </c>
      <c r="B168" s="80">
        <f t="shared" si="46"/>
        <v>10296.885906040268</v>
      </c>
      <c r="C168" s="80"/>
      <c r="F168" s="29">
        <f t="shared" si="38"/>
        <v>155</v>
      </c>
      <c r="G168" s="29">
        <f t="shared" si="39"/>
        <v>0</v>
      </c>
      <c r="H168" s="29">
        <f t="shared" si="32"/>
        <v>13.611111111111111</v>
      </c>
      <c r="I168" s="77">
        <f t="shared" si="40"/>
        <v>33.581302713058392</v>
      </c>
      <c r="J168" s="29">
        <f t="shared" si="33"/>
        <v>6.7162605426116784</v>
      </c>
      <c r="K168" s="29">
        <f t="shared" si="34"/>
        <v>0</v>
      </c>
      <c r="L168" s="29"/>
      <c r="M168" s="29">
        <f t="shared" si="41"/>
        <v>1472282.47</v>
      </c>
      <c r="O168" s="74">
        <f t="shared" si="42"/>
        <v>155</v>
      </c>
      <c r="P168" s="74">
        <f t="shared" si="43"/>
        <v>0</v>
      </c>
      <c r="Q168" s="74">
        <f t="shared" si="35"/>
        <v>13.611111111111111</v>
      </c>
      <c r="R168" s="78">
        <f t="shared" si="44"/>
        <v>24.277777777777292</v>
      </c>
      <c r="S168" s="74">
        <f t="shared" si="36"/>
        <v>4.8555555555554584</v>
      </c>
      <c r="T168" s="74">
        <f t="shared" si="37"/>
        <v>0</v>
      </c>
      <c r="U168" s="74"/>
      <c r="V168" s="74">
        <f t="shared" si="45"/>
        <v>1324686.0777777778</v>
      </c>
    </row>
    <row r="169" spans="1:22" x14ac:dyDescent="0.25">
      <c r="A169">
        <f t="shared" si="47"/>
        <v>150</v>
      </c>
      <c r="B169" s="80">
        <f t="shared" si="46"/>
        <v>10300</v>
      </c>
      <c r="C169" s="80"/>
      <c r="F169" s="29">
        <f t="shared" si="38"/>
        <v>156</v>
      </c>
      <c r="G169" s="29">
        <f t="shared" si="39"/>
        <v>0</v>
      </c>
      <c r="H169" s="29">
        <f t="shared" si="32"/>
        <v>13.611111111111111</v>
      </c>
      <c r="I169" s="77">
        <f t="shared" si="40"/>
        <v>19.970191601947281</v>
      </c>
      <c r="J169" s="29">
        <f t="shared" si="33"/>
        <v>3.9940383203894561</v>
      </c>
      <c r="K169" s="29">
        <f t="shared" si="34"/>
        <v>0</v>
      </c>
      <c r="L169" s="29"/>
      <c r="M169" s="29">
        <f t="shared" si="41"/>
        <v>1472282.47</v>
      </c>
      <c r="O169" s="74">
        <f t="shared" si="42"/>
        <v>156</v>
      </c>
      <c r="P169" s="74">
        <f t="shared" si="43"/>
        <v>0</v>
      </c>
      <c r="Q169" s="74">
        <f t="shared" si="35"/>
        <v>13.611111111111111</v>
      </c>
      <c r="R169" s="78">
        <f t="shared" si="44"/>
        <v>10.666666666666181</v>
      </c>
      <c r="S169" s="74">
        <f t="shared" si="36"/>
        <v>2.133333333333236</v>
      </c>
      <c r="T169" s="74">
        <f t="shared" si="37"/>
        <v>0</v>
      </c>
      <c r="U169" s="74"/>
      <c r="V169" s="74">
        <f t="shared" si="45"/>
        <v>1324686.0777777778</v>
      </c>
    </row>
    <row r="170" spans="1:22" x14ac:dyDescent="0.25">
      <c r="A170">
        <f t="shared" si="47"/>
        <v>151</v>
      </c>
      <c r="B170" s="80">
        <f t="shared" si="46"/>
        <v>10303.549668874173</v>
      </c>
      <c r="C170" s="84">
        <f>+(($C$9*$C$7)/A170)+((A170*$C$8*$C$10)/2)</f>
        <v>9759.949668874171</v>
      </c>
      <c r="D170" t="str">
        <f>+IF(C170&lt;=$B$151,"","CANT MAX A COMPRAR")</f>
        <v/>
      </c>
      <c r="F170" s="29">
        <f t="shared" si="38"/>
        <v>157</v>
      </c>
      <c r="G170" s="29">
        <f t="shared" si="39"/>
        <v>0</v>
      </c>
      <c r="H170" s="29">
        <f t="shared" si="32"/>
        <v>13.611111111111111</v>
      </c>
      <c r="I170" s="77">
        <f t="shared" si="40"/>
        <v>6.3590804908361704</v>
      </c>
      <c r="J170" s="29">
        <f t="shared" si="33"/>
        <v>1.271816098167234</v>
      </c>
      <c r="K170" s="29">
        <f t="shared" si="34"/>
        <v>0</v>
      </c>
      <c r="L170" s="29"/>
      <c r="M170" s="29">
        <f t="shared" si="41"/>
        <v>1472282.47</v>
      </c>
      <c r="O170" s="74">
        <f t="shared" si="42"/>
        <v>157</v>
      </c>
      <c r="P170" s="74">
        <f t="shared" si="43"/>
        <v>194</v>
      </c>
      <c r="Q170" s="74">
        <f t="shared" si="35"/>
        <v>13.611111111111111</v>
      </c>
      <c r="R170" s="78">
        <f t="shared" si="44"/>
        <v>191.05555555555506</v>
      </c>
      <c r="S170" s="74">
        <f t="shared" si="36"/>
        <v>38.211111111111009</v>
      </c>
      <c r="T170" s="74">
        <f t="shared" si="37"/>
        <v>150</v>
      </c>
      <c r="U170" s="74"/>
      <c r="V170" s="74">
        <f t="shared" si="45"/>
        <v>1324836.0777777778</v>
      </c>
    </row>
    <row r="171" spans="1:22" x14ac:dyDescent="0.25">
      <c r="A171">
        <f t="shared" si="47"/>
        <v>152</v>
      </c>
      <c r="B171" s="80">
        <f t="shared" si="46"/>
        <v>10307.526315789473</v>
      </c>
      <c r="C171" s="84">
        <f t="shared" ref="C171:C229" si="48">+(($C$9*$C$7)/A171)+((A171*$C$8*$C$10)/2)</f>
        <v>9760.3263157894726</v>
      </c>
      <c r="D171" t="str">
        <f t="shared" ref="D171:D229" si="49">+IF(C171&lt;=$B$151,"","CANT MAX A COMPRAR")</f>
        <v/>
      </c>
      <c r="F171" s="29">
        <f t="shared" si="38"/>
        <v>158</v>
      </c>
      <c r="G171" s="29">
        <f t="shared" si="39"/>
        <v>142.88690166235207</v>
      </c>
      <c r="H171" s="29">
        <f t="shared" si="32"/>
        <v>13.611111111111111</v>
      </c>
      <c r="I171" s="77">
        <f t="shared" si="40"/>
        <v>135.63487104207712</v>
      </c>
      <c r="J171" s="29">
        <f t="shared" si="33"/>
        <v>27.126974208415422</v>
      </c>
      <c r="K171" s="29">
        <f t="shared" si="34"/>
        <v>150</v>
      </c>
      <c r="L171" s="29"/>
      <c r="M171" s="29">
        <f t="shared" si="41"/>
        <v>1472432.47</v>
      </c>
      <c r="O171" s="74">
        <f t="shared" si="42"/>
        <v>158</v>
      </c>
      <c r="P171" s="74">
        <f t="shared" si="43"/>
        <v>0</v>
      </c>
      <c r="Q171" s="74">
        <f t="shared" si="35"/>
        <v>13.611111111111111</v>
      </c>
      <c r="R171" s="78">
        <f t="shared" si="44"/>
        <v>177.44444444444395</v>
      </c>
      <c r="S171" s="74">
        <f t="shared" si="36"/>
        <v>35.488888888888788</v>
      </c>
      <c r="T171" s="74">
        <f t="shared" si="37"/>
        <v>0</v>
      </c>
      <c r="U171" s="74"/>
      <c r="V171" s="74">
        <f t="shared" si="45"/>
        <v>1324836.0777777778</v>
      </c>
    </row>
    <row r="172" spans="1:22" x14ac:dyDescent="0.25">
      <c r="A172">
        <f t="shared" si="47"/>
        <v>153</v>
      </c>
      <c r="B172" s="80">
        <f t="shared" si="46"/>
        <v>10311.921568627451</v>
      </c>
      <c r="C172" s="84">
        <f t="shared" si="48"/>
        <v>9761.1215686274518</v>
      </c>
      <c r="D172" t="str">
        <f t="shared" si="49"/>
        <v/>
      </c>
      <c r="F172" s="29">
        <f t="shared" si="38"/>
        <v>159</v>
      </c>
      <c r="G172" s="29">
        <f t="shared" si="39"/>
        <v>0</v>
      </c>
      <c r="H172" s="29">
        <f t="shared" si="32"/>
        <v>13.611111111111111</v>
      </c>
      <c r="I172" s="77">
        <f t="shared" si="40"/>
        <v>122.02375993096601</v>
      </c>
      <c r="J172" s="29">
        <f t="shared" si="33"/>
        <v>24.404751986193205</v>
      </c>
      <c r="K172" s="29">
        <f t="shared" si="34"/>
        <v>0</v>
      </c>
      <c r="L172" s="29"/>
      <c r="M172" s="29">
        <f t="shared" si="41"/>
        <v>1472432.47</v>
      </c>
      <c r="O172" s="74">
        <f t="shared" si="42"/>
        <v>159</v>
      </c>
      <c r="P172" s="74">
        <f t="shared" si="43"/>
        <v>0</v>
      </c>
      <c r="Q172" s="74">
        <f t="shared" si="35"/>
        <v>13.611111111111111</v>
      </c>
      <c r="R172" s="78">
        <f t="shared" si="44"/>
        <v>163.83333333333283</v>
      </c>
      <c r="S172" s="74">
        <f t="shared" si="36"/>
        <v>32.766666666666566</v>
      </c>
      <c r="T172" s="74">
        <f t="shared" si="37"/>
        <v>0</v>
      </c>
      <c r="U172" s="74"/>
      <c r="V172" s="74">
        <f t="shared" si="45"/>
        <v>1324836.0777777778</v>
      </c>
    </row>
    <row r="173" spans="1:22" x14ac:dyDescent="0.25">
      <c r="A173">
        <f t="shared" si="47"/>
        <v>154</v>
      </c>
      <c r="B173" s="80">
        <f t="shared" si="46"/>
        <v>10316.727272727272</v>
      </c>
      <c r="C173" s="84">
        <f t="shared" si="48"/>
        <v>9762.3272727272724</v>
      </c>
      <c r="D173" t="str">
        <f t="shared" si="49"/>
        <v/>
      </c>
      <c r="F173" s="29">
        <f t="shared" si="38"/>
        <v>160</v>
      </c>
      <c r="G173" s="29">
        <f t="shared" si="39"/>
        <v>0</v>
      </c>
      <c r="H173" s="29">
        <f t="shared" si="32"/>
        <v>13.611111111111111</v>
      </c>
      <c r="I173" s="77">
        <f t="shared" si="40"/>
        <v>108.41264881985489</v>
      </c>
      <c r="J173" s="29">
        <f t="shared" si="33"/>
        <v>21.68252976397098</v>
      </c>
      <c r="K173" s="29">
        <f t="shared" si="34"/>
        <v>0</v>
      </c>
      <c r="L173" s="29"/>
      <c r="M173" s="29">
        <f t="shared" si="41"/>
        <v>1472432.47</v>
      </c>
      <c r="O173" s="74">
        <f t="shared" si="42"/>
        <v>160</v>
      </c>
      <c r="P173" s="74">
        <f t="shared" si="43"/>
        <v>0</v>
      </c>
      <c r="Q173" s="74">
        <f t="shared" si="35"/>
        <v>13.611111111111111</v>
      </c>
      <c r="R173" s="78">
        <f t="shared" si="44"/>
        <v>150.22222222222172</v>
      </c>
      <c r="S173" s="74">
        <f t="shared" si="36"/>
        <v>30.044444444444341</v>
      </c>
      <c r="T173" s="74">
        <f t="shared" si="37"/>
        <v>0</v>
      </c>
      <c r="U173" s="74"/>
      <c r="V173" s="74">
        <f t="shared" si="45"/>
        <v>1324836.0777777778</v>
      </c>
    </row>
    <row r="174" spans="1:22" x14ac:dyDescent="0.25">
      <c r="A174">
        <f t="shared" si="47"/>
        <v>155</v>
      </c>
      <c r="B174" s="80">
        <f t="shared" si="46"/>
        <v>10321.935483870968</v>
      </c>
      <c r="C174" s="84">
        <f t="shared" si="48"/>
        <v>9763.9354838709678</v>
      </c>
      <c r="D174" t="str">
        <f t="shared" si="49"/>
        <v/>
      </c>
      <c r="F174" s="29">
        <f t="shared" si="38"/>
        <v>161</v>
      </c>
      <c r="G174" s="29">
        <f t="shared" si="39"/>
        <v>0</v>
      </c>
      <c r="H174" s="29">
        <f t="shared" si="32"/>
        <v>13.611111111111111</v>
      </c>
      <c r="I174" s="77">
        <f t="shared" si="40"/>
        <v>94.80153770874378</v>
      </c>
      <c r="J174" s="29">
        <f t="shared" si="33"/>
        <v>18.960307541748755</v>
      </c>
      <c r="K174" s="29">
        <f t="shared" si="34"/>
        <v>0</v>
      </c>
      <c r="L174" s="29"/>
      <c r="M174" s="29">
        <f t="shared" si="41"/>
        <v>1472432.47</v>
      </c>
      <c r="O174" s="74">
        <f t="shared" si="42"/>
        <v>161</v>
      </c>
      <c r="P174" s="74">
        <f t="shared" si="43"/>
        <v>0</v>
      </c>
      <c r="Q174" s="74">
        <f t="shared" si="35"/>
        <v>13.611111111111111</v>
      </c>
      <c r="R174" s="78">
        <f t="shared" si="44"/>
        <v>136.6111111111106</v>
      </c>
      <c r="S174" s="74">
        <f t="shared" si="36"/>
        <v>27.32222222222212</v>
      </c>
      <c r="T174" s="74">
        <f t="shared" si="37"/>
        <v>0</v>
      </c>
      <c r="U174" s="74"/>
      <c r="V174" s="74">
        <f t="shared" si="45"/>
        <v>1324836.0777777778</v>
      </c>
    </row>
    <row r="175" spans="1:22" x14ac:dyDescent="0.25">
      <c r="A175">
        <f t="shared" si="47"/>
        <v>156</v>
      </c>
      <c r="B175" s="80">
        <f t="shared" si="46"/>
        <v>10327.538461538461</v>
      </c>
      <c r="C175" s="84">
        <f t="shared" si="48"/>
        <v>9765.9384615384624</v>
      </c>
      <c r="D175" t="str">
        <f t="shared" si="49"/>
        <v/>
      </c>
      <c r="F175" s="29">
        <f t="shared" si="38"/>
        <v>162</v>
      </c>
      <c r="G175" s="29">
        <f t="shared" si="39"/>
        <v>0</v>
      </c>
      <c r="H175" s="29">
        <f t="shared" si="32"/>
        <v>13.611111111111111</v>
      </c>
      <c r="I175" s="77">
        <f t="shared" si="40"/>
        <v>81.190426597632666</v>
      </c>
      <c r="J175" s="29">
        <f t="shared" si="33"/>
        <v>16.238085319526533</v>
      </c>
      <c r="K175" s="29">
        <f t="shared" si="34"/>
        <v>0</v>
      </c>
      <c r="L175" s="29"/>
      <c r="M175" s="29">
        <f t="shared" si="41"/>
        <v>1472432.47</v>
      </c>
      <c r="O175" s="74">
        <f t="shared" si="42"/>
        <v>162</v>
      </c>
      <c r="P175" s="74">
        <f t="shared" si="43"/>
        <v>0</v>
      </c>
      <c r="Q175" s="74">
        <f t="shared" si="35"/>
        <v>13.611111111111111</v>
      </c>
      <c r="R175" s="78">
        <f t="shared" si="44"/>
        <v>122.99999999999949</v>
      </c>
      <c r="S175" s="74">
        <f t="shared" si="36"/>
        <v>24.599999999999898</v>
      </c>
      <c r="T175" s="74">
        <f t="shared" si="37"/>
        <v>0</v>
      </c>
      <c r="U175" s="74"/>
      <c r="V175" s="74">
        <f t="shared" si="45"/>
        <v>1324836.0777777778</v>
      </c>
    </row>
    <row r="176" spans="1:22" x14ac:dyDescent="0.25">
      <c r="A176">
        <f t="shared" si="47"/>
        <v>157</v>
      </c>
      <c r="B176" s="80">
        <f t="shared" si="46"/>
        <v>10333.528662420382</v>
      </c>
      <c r="C176" s="84">
        <f t="shared" si="48"/>
        <v>9768.3286624203829</v>
      </c>
      <c r="D176" t="str">
        <f t="shared" si="49"/>
        <v/>
      </c>
      <c r="F176" s="29">
        <f t="shared" si="38"/>
        <v>163</v>
      </c>
      <c r="G176" s="29">
        <f t="shared" si="39"/>
        <v>0</v>
      </c>
      <c r="H176" s="29">
        <f t="shared" si="32"/>
        <v>13.611111111111111</v>
      </c>
      <c r="I176" s="77">
        <f t="shared" si="40"/>
        <v>67.579315486521551</v>
      </c>
      <c r="J176" s="29">
        <f t="shared" si="33"/>
        <v>13.51586309730431</v>
      </c>
      <c r="K176" s="29">
        <f t="shared" si="34"/>
        <v>0</v>
      </c>
      <c r="L176" s="29"/>
      <c r="M176" s="29">
        <f t="shared" si="41"/>
        <v>1472432.47</v>
      </c>
      <c r="O176" s="74">
        <f t="shared" si="42"/>
        <v>163</v>
      </c>
      <c r="P176" s="74">
        <f t="shared" si="43"/>
        <v>0</v>
      </c>
      <c r="Q176" s="74">
        <f t="shared" si="35"/>
        <v>13.611111111111111</v>
      </c>
      <c r="R176" s="78">
        <f t="shared" si="44"/>
        <v>109.38888888888837</v>
      </c>
      <c r="S176" s="74">
        <f t="shared" si="36"/>
        <v>21.877777777777673</v>
      </c>
      <c r="T176" s="74">
        <f t="shared" si="37"/>
        <v>0</v>
      </c>
      <c r="U176" s="74"/>
      <c r="V176" s="74">
        <f t="shared" si="45"/>
        <v>1324836.0777777778</v>
      </c>
    </row>
    <row r="177" spans="1:22" x14ac:dyDescent="0.25">
      <c r="A177">
        <f t="shared" si="47"/>
        <v>158</v>
      </c>
      <c r="B177" s="80">
        <f t="shared" si="46"/>
        <v>10339.898734177215</v>
      </c>
      <c r="C177" s="84">
        <f t="shared" si="48"/>
        <v>9771.0987341772161</v>
      </c>
      <c r="D177" t="str">
        <f t="shared" si="49"/>
        <v/>
      </c>
      <c r="F177" s="29">
        <f t="shared" si="38"/>
        <v>164</v>
      </c>
      <c r="G177" s="29">
        <f t="shared" si="39"/>
        <v>0</v>
      </c>
      <c r="H177" s="29">
        <f t="shared" si="32"/>
        <v>13.611111111111111</v>
      </c>
      <c r="I177" s="77">
        <f t="shared" si="40"/>
        <v>53.968204375410437</v>
      </c>
      <c r="J177" s="29">
        <f t="shared" si="33"/>
        <v>10.793640875082087</v>
      </c>
      <c r="K177" s="29">
        <f t="shared" si="34"/>
        <v>0</v>
      </c>
      <c r="L177" s="29"/>
      <c r="M177" s="29">
        <f t="shared" si="41"/>
        <v>1472432.47</v>
      </c>
      <c r="O177" s="74">
        <f t="shared" si="42"/>
        <v>164</v>
      </c>
      <c r="P177" s="74">
        <f t="shared" si="43"/>
        <v>0</v>
      </c>
      <c r="Q177" s="74">
        <f t="shared" si="35"/>
        <v>13.611111111111111</v>
      </c>
      <c r="R177" s="78">
        <f t="shared" si="44"/>
        <v>95.77777777777726</v>
      </c>
      <c r="S177" s="74">
        <f t="shared" si="36"/>
        <v>19.155555555555452</v>
      </c>
      <c r="T177" s="74">
        <f t="shared" si="37"/>
        <v>0</v>
      </c>
      <c r="U177" s="74"/>
      <c r="V177" s="74">
        <f t="shared" si="45"/>
        <v>1324836.0777777778</v>
      </c>
    </row>
    <row r="178" spans="1:22" x14ac:dyDescent="0.25">
      <c r="A178">
        <f t="shared" si="47"/>
        <v>159</v>
      </c>
      <c r="B178" s="80">
        <f t="shared" si="46"/>
        <v>10346.641509433963</v>
      </c>
      <c r="C178" s="84">
        <f t="shared" si="48"/>
        <v>9774.2415094339631</v>
      </c>
      <c r="D178" t="str">
        <f t="shared" si="49"/>
        <v/>
      </c>
      <c r="F178" s="29">
        <f t="shared" si="38"/>
        <v>165</v>
      </c>
      <c r="G178" s="29">
        <f t="shared" si="39"/>
        <v>0</v>
      </c>
      <c r="H178" s="29">
        <f t="shared" si="32"/>
        <v>13.611111111111111</v>
      </c>
      <c r="I178" s="77">
        <f t="shared" si="40"/>
        <v>40.357093264299323</v>
      </c>
      <c r="J178" s="29">
        <f t="shared" si="33"/>
        <v>8.0714186528598635</v>
      </c>
      <c r="K178" s="29">
        <f t="shared" si="34"/>
        <v>0</v>
      </c>
      <c r="L178" s="29"/>
      <c r="M178" s="29">
        <f t="shared" si="41"/>
        <v>1472432.47</v>
      </c>
      <c r="O178" s="74">
        <f t="shared" si="42"/>
        <v>165</v>
      </c>
      <c r="P178" s="74">
        <f t="shared" si="43"/>
        <v>0</v>
      </c>
      <c r="Q178" s="74">
        <f t="shared" si="35"/>
        <v>13.611111111111111</v>
      </c>
      <c r="R178" s="78">
        <f t="shared" si="44"/>
        <v>82.166666666666146</v>
      </c>
      <c r="S178" s="74">
        <f t="shared" si="36"/>
        <v>16.433333333333227</v>
      </c>
      <c r="T178" s="74">
        <f t="shared" si="37"/>
        <v>0</v>
      </c>
      <c r="U178" s="74"/>
      <c r="V178" s="74">
        <f t="shared" si="45"/>
        <v>1324836.0777777778</v>
      </c>
    </row>
    <row r="179" spans="1:22" x14ac:dyDescent="0.25">
      <c r="A179">
        <f t="shared" si="47"/>
        <v>160</v>
      </c>
      <c r="B179" s="80">
        <f t="shared" si="46"/>
        <v>10353.75</v>
      </c>
      <c r="C179" s="84">
        <f t="shared" si="48"/>
        <v>9777.75</v>
      </c>
      <c r="D179" t="str">
        <f t="shared" si="49"/>
        <v/>
      </c>
      <c r="F179" s="29">
        <f t="shared" si="38"/>
        <v>166</v>
      </c>
      <c r="G179" s="29">
        <f t="shared" si="39"/>
        <v>0</v>
      </c>
      <c r="H179" s="29">
        <f t="shared" si="32"/>
        <v>13.611111111111111</v>
      </c>
      <c r="I179" s="77">
        <f t="shared" si="40"/>
        <v>26.745982153188212</v>
      </c>
      <c r="J179" s="29">
        <f t="shared" si="33"/>
        <v>5.3491964306376421</v>
      </c>
      <c r="K179" s="29">
        <f t="shared" si="34"/>
        <v>0</v>
      </c>
      <c r="L179" s="29"/>
      <c r="M179" s="29">
        <f t="shared" si="41"/>
        <v>1472432.47</v>
      </c>
      <c r="O179" s="74">
        <f t="shared" si="42"/>
        <v>166</v>
      </c>
      <c r="P179" s="74">
        <f t="shared" si="43"/>
        <v>0</v>
      </c>
      <c r="Q179" s="74">
        <f t="shared" si="35"/>
        <v>13.611111111111111</v>
      </c>
      <c r="R179" s="78">
        <f t="shared" si="44"/>
        <v>68.555555555555031</v>
      </c>
      <c r="S179" s="74">
        <f t="shared" si="36"/>
        <v>13.711111111111006</v>
      </c>
      <c r="T179" s="74">
        <f t="shared" si="37"/>
        <v>0</v>
      </c>
      <c r="U179" s="74"/>
      <c r="V179" s="74">
        <f t="shared" si="45"/>
        <v>1324836.0777777778</v>
      </c>
    </row>
    <row r="180" spans="1:22" x14ac:dyDescent="0.25">
      <c r="A180">
        <f t="shared" si="47"/>
        <v>161</v>
      </c>
      <c r="B180" s="80">
        <f t="shared" si="46"/>
        <v>10361.217391304348</v>
      </c>
      <c r="C180" s="84">
        <f t="shared" si="48"/>
        <v>9781.6173913043476</v>
      </c>
      <c r="D180" t="str">
        <f t="shared" si="49"/>
        <v/>
      </c>
      <c r="F180" s="29">
        <f t="shared" si="38"/>
        <v>167</v>
      </c>
      <c r="G180" s="29">
        <f t="shared" si="39"/>
        <v>0</v>
      </c>
      <c r="H180" s="29">
        <f t="shared" si="32"/>
        <v>13.611111111111111</v>
      </c>
      <c r="I180" s="77">
        <f t="shared" si="40"/>
        <v>13.134871042077101</v>
      </c>
      <c r="J180" s="29">
        <f t="shared" si="33"/>
        <v>2.6269742084154202</v>
      </c>
      <c r="K180" s="29">
        <f t="shared" si="34"/>
        <v>0</v>
      </c>
      <c r="L180" s="29"/>
      <c r="M180" s="29">
        <f t="shared" si="41"/>
        <v>1472432.47</v>
      </c>
      <c r="O180" s="74">
        <f t="shared" si="42"/>
        <v>167</v>
      </c>
      <c r="P180" s="74">
        <f t="shared" si="43"/>
        <v>0</v>
      </c>
      <c r="Q180" s="74">
        <f t="shared" si="35"/>
        <v>13.611111111111111</v>
      </c>
      <c r="R180" s="78">
        <f t="shared" si="44"/>
        <v>54.944444444443917</v>
      </c>
      <c r="S180" s="74">
        <f t="shared" si="36"/>
        <v>10.988888888888784</v>
      </c>
      <c r="T180" s="74">
        <f t="shared" si="37"/>
        <v>0</v>
      </c>
      <c r="U180" s="74"/>
      <c r="V180" s="74">
        <f t="shared" si="45"/>
        <v>1324836.0777777778</v>
      </c>
    </row>
    <row r="181" spans="1:22" x14ac:dyDescent="0.25">
      <c r="A181">
        <f t="shared" si="47"/>
        <v>162</v>
      </c>
      <c r="B181" s="80">
        <f t="shared" si="46"/>
        <v>10369.037037037036</v>
      </c>
      <c r="C181" s="84">
        <f t="shared" si="48"/>
        <v>9785.8370370370376</v>
      </c>
      <c r="D181" t="str">
        <f t="shared" si="49"/>
        <v/>
      </c>
      <c r="F181" s="29">
        <f t="shared" si="38"/>
        <v>168</v>
      </c>
      <c r="G181" s="29">
        <f t="shared" si="39"/>
        <v>142.88690166235207</v>
      </c>
      <c r="H181" s="29">
        <f t="shared" si="32"/>
        <v>13.611111111111111</v>
      </c>
      <c r="I181" s="77">
        <f t="shared" si="40"/>
        <v>142.41066159331805</v>
      </c>
      <c r="J181" s="29">
        <f t="shared" si="33"/>
        <v>28.482132318663609</v>
      </c>
      <c r="K181" s="29">
        <f t="shared" si="34"/>
        <v>150</v>
      </c>
      <c r="L181" s="29"/>
      <c r="M181" s="29">
        <f t="shared" si="41"/>
        <v>1472582.47</v>
      </c>
      <c r="O181" s="74">
        <f t="shared" si="42"/>
        <v>168</v>
      </c>
      <c r="P181" s="74">
        <f t="shared" si="43"/>
        <v>0</v>
      </c>
      <c r="Q181" s="74">
        <f t="shared" si="35"/>
        <v>13.611111111111111</v>
      </c>
      <c r="R181" s="78">
        <f t="shared" si="44"/>
        <v>41.333333333332803</v>
      </c>
      <c r="S181" s="74">
        <f t="shared" si="36"/>
        <v>8.2666666666665591</v>
      </c>
      <c r="T181" s="74">
        <f t="shared" si="37"/>
        <v>0</v>
      </c>
      <c r="U181" s="74"/>
      <c r="V181" s="74">
        <f t="shared" si="45"/>
        <v>1324836.0777777778</v>
      </c>
    </row>
    <row r="182" spans="1:22" x14ac:dyDescent="0.25">
      <c r="A182">
        <f t="shared" si="47"/>
        <v>163</v>
      </c>
      <c r="B182" s="80">
        <f t="shared" si="46"/>
        <v>10377.202453987731</v>
      </c>
      <c r="C182" s="84">
        <f t="shared" si="48"/>
        <v>9790.40245398773</v>
      </c>
      <c r="D182" t="str">
        <f t="shared" si="49"/>
        <v/>
      </c>
      <c r="F182" s="29">
        <f t="shared" si="38"/>
        <v>169</v>
      </c>
      <c r="G182" s="29">
        <f t="shared" si="39"/>
        <v>0</v>
      </c>
      <c r="H182" s="29">
        <f t="shared" si="32"/>
        <v>13.611111111111111</v>
      </c>
      <c r="I182" s="77">
        <f t="shared" si="40"/>
        <v>128.79955048220694</v>
      </c>
      <c r="J182" s="29">
        <f t="shared" si="33"/>
        <v>25.759910096441384</v>
      </c>
      <c r="K182" s="29">
        <f t="shared" si="34"/>
        <v>0</v>
      </c>
      <c r="L182" s="29"/>
      <c r="M182" s="29">
        <f t="shared" si="41"/>
        <v>1472582.47</v>
      </c>
      <c r="O182" s="74">
        <f t="shared" si="42"/>
        <v>169</v>
      </c>
      <c r="P182" s="74">
        <f t="shared" si="43"/>
        <v>0</v>
      </c>
      <c r="Q182" s="74">
        <f t="shared" si="35"/>
        <v>13.611111111111111</v>
      </c>
      <c r="R182" s="78">
        <f t="shared" si="44"/>
        <v>27.722222222221692</v>
      </c>
      <c r="S182" s="74">
        <f t="shared" si="36"/>
        <v>5.5444444444443386</v>
      </c>
      <c r="T182" s="74">
        <f t="shared" si="37"/>
        <v>0</v>
      </c>
      <c r="U182" s="74"/>
      <c r="V182" s="74">
        <f t="shared" si="45"/>
        <v>1324836.0777777778</v>
      </c>
    </row>
    <row r="183" spans="1:22" x14ac:dyDescent="0.25">
      <c r="A183">
        <f t="shared" si="47"/>
        <v>164</v>
      </c>
      <c r="B183" s="80">
        <f t="shared" si="46"/>
        <v>10385.707317073171</v>
      </c>
      <c r="C183" s="84">
        <f t="shared" si="48"/>
        <v>9795.3073170731695</v>
      </c>
      <c r="D183" t="str">
        <f t="shared" si="49"/>
        <v/>
      </c>
      <c r="F183" s="29">
        <f t="shared" si="38"/>
        <v>170</v>
      </c>
      <c r="G183" s="29">
        <f t="shared" si="39"/>
        <v>0</v>
      </c>
      <c r="H183" s="29">
        <f t="shared" si="32"/>
        <v>13.611111111111111</v>
      </c>
      <c r="I183" s="77">
        <f t="shared" si="40"/>
        <v>115.18843937109582</v>
      </c>
      <c r="J183" s="29">
        <f t="shared" si="33"/>
        <v>23.037687874219166</v>
      </c>
      <c r="K183" s="29">
        <f t="shared" si="34"/>
        <v>0</v>
      </c>
      <c r="L183" s="29"/>
      <c r="M183" s="29">
        <f t="shared" si="41"/>
        <v>1472582.47</v>
      </c>
      <c r="O183" s="74">
        <f t="shared" si="42"/>
        <v>170</v>
      </c>
      <c r="P183" s="74">
        <f t="shared" si="43"/>
        <v>0</v>
      </c>
      <c r="Q183" s="74">
        <f t="shared" si="35"/>
        <v>13.611111111111111</v>
      </c>
      <c r="R183" s="78">
        <f t="shared" si="44"/>
        <v>14.111111111110581</v>
      </c>
      <c r="S183" s="74">
        <f t="shared" si="36"/>
        <v>2.8222222222221163</v>
      </c>
      <c r="T183" s="74">
        <f t="shared" si="37"/>
        <v>0</v>
      </c>
      <c r="U183" s="74"/>
      <c r="V183" s="74">
        <f t="shared" si="45"/>
        <v>1324836.0777777778</v>
      </c>
    </row>
    <row r="184" spans="1:22" x14ac:dyDescent="0.25">
      <c r="A184">
        <f t="shared" si="47"/>
        <v>165</v>
      </c>
      <c r="B184" s="80">
        <f t="shared" si="46"/>
        <v>10394.545454545456</v>
      </c>
      <c r="C184" s="84">
        <f t="shared" si="48"/>
        <v>9800.5454545454559</v>
      </c>
      <c r="D184" t="str">
        <f t="shared" si="49"/>
        <v/>
      </c>
      <c r="F184" s="29">
        <f t="shared" si="38"/>
        <v>171</v>
      </c>
      <c r="G184" s="29">
        <f t="shared" si="39"/>
        <v>0</v>
      </c>
      <c r="H184" s="29">
        <f t="shared" si="32"/>
        <v>13.611111111111111</v>
      </c>
      <c r="I184" s="77">
        <f t="shared" si="40"/>
        <v>101.57732825998471</v>
      </c>
      <c r="J184" s="29">
        <f t="shared" si="33"/>
        <v>20.315465651996941</v>
      </c>
      <c r="K184" s="29">
        <f t="shared" si="34"/>
        <v>0</v>
      </c>
      <c r="L184" s="29"/>
      <c r="M184" s="29">
        <f t="shared" si="41"/>
        <v>1472582.47</v>
      </c>
      <c r="O184" s="74">
        <f t="shared" si="42"/>
        <v>171</v>
      </c>
      <c r="P184" s="74">
        <f t="shared" si="43"/>
        <v>0</v>
      </c>
      <c r="Q184" s="74">
        <f t="shared" si="35"/>
        <v>13.611111111111111</v>
      </c>
      <c r="R184" s="78">
        <f t="shared" si="44"/>
        <v>0.49999999999947065</v>
      </c>
      <c r="S184" s="74">
        <f t="shared" si="36"/>
        <v>9.9999999999894118E-2</v>
      </c>
      <c r="T184" s="74">
        <f t="shared" si="37"/>
        <v>0</v>
      </c>
      <c r="U184" s="74"/>
      <c r="V184" s="74">
        <f t="shared" si="45"/>
        <v>1324836.0777777778</v>
      </c>
    </row>
    <row r="185" spans="1:22" x14ac:dyDescent="0.25">
      <c r="A185">
        <f t="shared" si="47"/>
        <v>166</v>
      </c>
      <c r="B185" s="80">
        <f t="shared" si="46"/>
        <v>10403.710843373494</v>
      </c>
      <c r="C185" s="84">
        <f t="shared" si="48"/>
        <v>9806.1108433734935</v>
      </c>
      <c r="D185" t="str">
        <f t="shared" si="49"/>
        <v/>
      </c>
      <c r="F185" s="29">
        <f t="shared" si="38"/>
        <v>172</v>
      </c>
      <c r="G185" s="29">
        <f t="shared" si="39"/>
        <v>0</v>
      </c>
      <c r="H185" s="29">
        <f t="shared" si="32"/>
        <v>13.611111111111111</v>
      </c>
      <c r="I185" s="77">
        <f t="shared" si="40"/>
        <v>87.966217148873596</v>
      </c>
      <c r="J185" s="29">
        <f t="shared" si="33"/>
        <v>17.59324342977472</v>
      </c>
      <c r="K185" s="29">
        <f t="shared" si="34"/>
        <v>0</v>
      </c>
      <c r="L185" s="29"/>
      <c r="M185" s="29">
        <f t="shared" si="41"/>
        <v>1472582.47</v>
      </c>
      <c r="O185" s="74">
        <f t="shared" si="42"/>
        <v>172</v>
      </c>
      <c r="P185" s="74">
        <f t="shared" si="43"/>
        <v>194</v>
      </c>
      <c r="Q185" s="74">
        <f t="shared" si="35"/>
        <v>13.611111111111111</v>
      </c>
      <c r="R185" s="78">
        <f t="shared" si="44"/>
        <v>180.88888888888835</v>
      </c>
      <c r="S185" s="74">
        <f t="shared" si="36"/>
        <v>36.177777777777671</v>
      </c>
      <c r="T185" s="74">
        <f t="shared" si="37"/>
        <v>150</v>
      </c>
      <c r="U185" s="74"/>
      <c r="V185" s="74">
        <f t="shared" si="45"/>
        <v>1324986.0777777778</v>
      </c>
    </row>
    <row r="186" spans="1:22" x14ac:dyDescent="0.25">
      <c r="A186">
        <f t="shared" si="47"/>
        <v>167</v>
      </c>
      <c r="B186" s="80">
        <f t="shared" si="46"/>
        <v>10413.197604790419</v>
      </c>
      <c r="C186" s="84">
        <f t="shared" si="48"/>
        <v>9811.9976047904202</v>
      </c>
      <c r="D186" t="str">
        <f t="shared" si="49"/>
        <v/>
      </c>
      <c r="F186" s="29">
        <f t="shared" si="38"/>
        <v>173</v>
      </c>
      <c r="G186" s="29">
        <f t="shared" si="39"/>
        <v>0</v>
      </c>
      <c r="H186" s="29">
        <f t="shared" si="32"/>
        <v>13.611111111111111</v>
      </c>
      <c r="I186" s="77">
        <f t="shared" si="40"/>
        <v>74.355106037762482</v>
      </c>
      <c r="J186" s="29">
        <f t="shared" si="33"/>
        <v>14.871021207552495</v>
      </c>
      <c r="K186" s="29">
        <f t="shared" si="34"/>
        <v>0</v>
      </c>
      <c r="L186" s="29"/>
      <c r="M186" s="29">
        <f t="shared" si="41"/>
        <v>1472582.47</v>
      </c>
      <c r="O186" s="74">
        <f t="shared" si="42"/>
        <v>173</v>
      </c>
      <c r="P186" s="74">
        <f t="shared" si="43"/>
        <v>0</v>
      </c>
      <c r="Q186" s="74">
        <f t="shared" si="35"/>
        <v>13.611111111111111</v>
      </c>
      <c r="R186" s="78">
        <f t="shared" si="44"/>
        <v>167.27777777777723</v>
      </c>
      <c r="S186" s="74">
        <f t="shared" si="36"/>
        <v>33.455555555555442</v>
      </c>
      <c r="T186" s="74">
        <f t="shared" si="37"/>
        <v>0</v>
      </c>
      <c r="U186" s="74"/>
      <c r="V186" s="74">
        <f t="shared" si="45"/>
        <v>1324986.0777777778</v>
      </c>
    </row>
    <row r="187" spans="1:22" x14ac:dyDescent="0.25">
      <c r="A187">
        <f t="shared" si="47"/>
        <v>168</v>
      </c>
      <c r="B187" s="80">
        <f t="shared" si="46"/>
        <v>10423</v>
      </c>
      <c r="C187" s="84">
        <f t="shared" si="48"/>
        <v>9818.2000000000007</v>
      </c>
      <c r="D187" t="str">
        <f t="shared" si="49"/>
        <v/>
      </c>
      <c r="F187" s="29">
        <f t="shared" si="38"/>
        <v>174</v>
      </c>
      <c r="G187" s="29">
        <f t="shared" si="39"/>
        <v>0</v>
      </c>
      <c r="H187" s="29">
        <f t="shared" si="32"/>
        <v>13.611111111111111</v>
      </c>
      <c r="I187" s="77">
        <f t="shared" si="40"/>
        <v>60.743994926651368</v>
      </c>
      <c r="J187" s="29">
        <f t="shared" si="33"/>
        <v>12.148798985330274</v>
      </c>
      <c r="K187" s="29">
        <f t="shared" si="34"/>
        <v>0</v>
      </c>
      <c r="L187" s="29"/>
      <c r="M187" s="29">
        <f t="shared" si="41"/>
        <v>1472582.47</v>
      </c>
      <c r="O187" s="74">
        <f t="shared" si="42"/>
        <v>174</v>
      </c>
      <c r="P187" s="74">
        <f t="shared" si="43"/>
        <v>0</v>
      </c>
      <c r="Q187" s="74">
        <f t="shared" si="35"/>
        <v>13.611111111111111</v>
      </c>
      <c r="R187" s="78">
        <f t="shared" si="44"/>
        <v>153.66666666666612</v>
      </c>
      <c r="S187" s="74">
        <f t="shared" si="36"/>
        <v>30.733333333333221</v>
      </c>
      <c r="T187" s="74">
        <f t="shared" si="37"/>
        <v>0</v>
      </c>
      <c r="U187" s="74"/>
      <c r="V187" s="74">
        <f t="shared" si="45"/>
        <v>1324986.0777777778</v>
      </c>
    </row>
    <row r="188" spans="1:22" x14ac:dyDescent="0.25">
      <c r="A188">
        <f t="shared" si="47"/>
        <v>169</v>
      </c>
      <c r="B188" s="80">
        <f t="shared" si="46"/>
        <v>10433.112426035503</v>
      </c>
      <c r="C188" s="84">
        <f t="shared" si="48"/>
        <v>9824.7124260355013</v>
      </c>
      <c r="D188" t="str">
        <f t="shared" si="49"/>
        <v/>
      </c>
      <c r="F188" s="29">
        <f t="shared" si="38"/>
        <v>175</v>
      </c>
      <c r="G188" s="29">
        <f t="shared" si="39"/>
        <v>0</v>
      </c>
      <c r="H188" s="29">
        <f t="shared" si="32"/>
        <v>13.611111111111111</v>
      </c>
      <c r="I188" s="77">
        <f t="shared" si="40"/>
        <v>47.132883815540254</v>
      </c>
      <c r="J188" s="29">
        <f t="shared" si="33"/>
        <v>9.4265767631080504</v>
      </c>
      <c r="K188" s="29">
        <f t="shared" si="34"/>
        <v>0</v>
      </c>
      <c r="L188" s="29"/>
      <c r="M188" s="29">
        <f t="shared" si="41"/>
        <v>1472582.47</v>
      </c>
      <c r="O188" s="74">
        <f t="shared" si="42"/>
        <v>175</v>
      </c>
      <c r="P188" s="74">
        <f t="shared" si="43"/>
        <v>0</v>
      </c>
      <c r="Q188" s="74">
        <f t="shared" si="35"/>
        <v>13.611111111111111</v>
      </c>
      <c r="R188" s="78">
        <f t="shared" si="44"/>
        <v>140.055555555555</v>
      </c>
      <c r="S188" s="74">
        <f t="shared" si="36"/>
        <v>28.011111111111003</v>
      </c>
      <c r="T188" s="74">
        <f t="shared" si="37"/>
        <v>0</v>
      </c>
      <c r="U188" s="74"/>
      <c r="V188" s="74">
        <f t="shared" si="45"/>
        <v>1324986.0777777778</v>
      </c>
    </row>
    <row r="189" spans="1:22" x14ac:dyDescent="0.25">
      <c r="A189">
        <f t="shared" si="47"/>
        <v>170</v>
      </c>
      <c r="B189" s="80">
        <f t="shared" si="46"/>
        <v>10443.529411764706</v>
      </c>
      <c r="C189" s="84">
        <f t="shared" si="48"/>
        <v>9831.5294117647063</v>
      </c>
      <c r="D189" t="str">
        <f t="shared" si="49"/>
        <v/>
      </c>
      <c r="F189" s="29">
        <f t="shared" si="38"/>
        <v>176</v>
      </c>
      <c r="G189" s="29">
        <f t="shared" si="39"/>
        <v>0</v>
      </c>
      <c r="H189" s="29">
        <f t="shared" si="32"/>
        <v>13.611111111111111</v>
      </c>
      <c r="I189" s="77">
        <f t="shared" si="40"/>
        <v>33.521772704429139</v>
      </c>
      <c r="J189" s="29">
        <f t="shared" si="33"/>
        <v>6.7043545408858272</v>
      </c>
      <c r="K189" s="29">
        <f t="shared" si="34"/>
        <v>0</v>
      </c>
      <c r="L189" s="29"/>
      <c r="M189" s="29">
        <f t="shared" si="41"/>
        <v>1472582.47</v>
      </c>
      <c r="O189" s="74">
        <f t="shared" si="42"/>
        <v>176</v>
      </c>
      <c r="P189" s="74">
        <f t="shared" si="43"/>
        <v>0</v>
      </c>
      <c r="Q189" s="74">
        <f t="shared" si="35"/>
        <v>13.611111111111111</v>
      </c>
      <c r="R189" s="78">
        <f t="shared" si="44"/>
        <v>126.44444444444389</v>
      </c>
      <c r="S189" s="74">
        <f t="shared" si="36"/>
        <v>25.288888888888778</v>
      </c>
      <c r="T189" s="74">
        <f t="shared" si="37"/>
        <v>0</v>
      </c>
      <c r="U189" s="74"/>
      <c r="V189" s="74">
        <f t="shared" si="45"/>
        <v>1324986.0777777778</v>
      </c>
    </row>
    <row r="190" spans="1:22" x14ac:dyDescent="0.25">
      <c r="A190">
        <f t="shared" si="47"/>
        <v>171</v>
      </c>
      <c r="B190" s="80">
        <f t="shared" si="46"/>
        <v>10454.245614035088</v>
      </c>
      <c r="C190" s="84">
        <f t="shared" si="48"/>
        <v>9838.6456140350874</v>
      </c>
      <c r="D190" t="str">
        <f t="shared" si="49"/>
        <v/>
      </c>
      <c r="F190" s="29">
        <f t="shared" si="38"/>
        <v>177</v>
      </c>
      <c r="G190" s="29">
        <f t="shared" si="39"/>
        <v>0</v>
      </c>
      <c r="H190" s="29">
        <f t="shared" si="32"/>
        <v>13.611111111111111</v>
      </c>
      <c r="I190" s="77">
        <f t="shared" si="40"/>
        <v>19.910661593318029</v>
      </c>
      <c r="J190" s="29">
        <f t="shared" si="33"/>
        <v>3.9821323186636053</v>
      </c>
      <c r="K190" s="29">
        <f t="shared" si="34"/>
        <v>0</v>
      </c>
      <c r="L190" s="29"/>
      <c r="M190" s="29">
        <f t="shared" si="41"/>
        <v>1472582.47</v>
      </c>
      <c r="O190" s="74">
        <f t="shared" si="42"/>
        <v>177</v>
      </c>
      <c r="P190" s="74">
        <f t="shared" si="43"/>
        <v>0</v>
      </c>
      <c r="Q190" s="74">
        <f t="shared" si="35"/>
        <v>13.611111111111111</v>
      </c>
      <c r="R190" s="78">
        <f t="shared" si="44"/>
        <v>112.83333333333277</v>
      </c>
      <c r="S190" s="74">
        <f t="shared" si="36"/>
        <v>22.566666666666553</v>
      </c>
      <c r="T190" s="74">
        <f t="shared" si="37"/>
        <v>0</v>
      </c>
      <c r="U190" s="74"/>
      <c r="V190" s="74">
        <f t="shared" si="45"/>
        <v>1324986.0777777778</v>
      </c>
    </row>
    <row r="191" spans="1:22" x14ac:dyDescent="0.25">
      <c r="A191">
        <f t="shared" si="47"/>
        <v>172</v>
      </c>
      <c r="B191" s="80">
        <f t="shared" si="46"/>
        <v>10465.255813953489</v>
      </c>
      <c r="C191" s="84">
        <f t="shared" si="48"/>
        <v>9846.0558139534878</v>
      </c>
      <c r="D191" t="str">
        <f t="shared" si="49"/>
        <v/>
      </c>
      <c r="F191" s="29">
        <f t="shared" si="38"/>
        <v>178</v>
      </c>
      <c r="G191" s="29">
        <f t="shared" si="39"/>
        <v>0</v>
      </c>
      <c r="H191" s="29">
        <f t="shared" si="32"/>
        <v>13.611111111111111</v>
      </c>
      <c r="I191" s="77">
        <f t="shared" si="40"/>
        <v>6.2995504822069179</v>
      </c>
      <c r="J191" s="29">
        <f t="shared" si="33"/>
        <v>1.2599100964413836</v>
      </c>
      <c r="K191" s="29">
        <f t="shared" si="34"/>
        <v>0</v>
      </c>
      <c r="L191" s="29"/>
      <c r="M191" s="29">
        <f t="shared" si="41"/>
        <v>1472582.47</v>
      </c>
      <c r="O191" s="74">
        <f t="shared" si="42"/>
        <v>178</v>
      </c>
      <c r="P191" s="74">
        <f t="shared" si="43"/>
        <v>0</v>
      </c>
      <c r="Q191" s="74">
        <f t="shared" si="35"/>
        <v>13.611111111111111</v>
      </c>
      <c r="R191" s="78">
        <f t="shared" si="44"/>
        <v>99.22222222222166</v>
      </c>
      <c r="S191" s="74">
        <f t="shared" si="36"/>
        <v>19.844444444444331</v>
      </c>
      <c r="T191" s="74">
        <f t="shared" si="37"/>
        <v>0</v>
      </c>
      <c r="U191" s="74"/>
      <c r="V191" s="74">
        <f t="shared" si="45"/>
        <v>1324986.0777777778</v>
      </c>
    </row>
    <row r="192" spans="1:22" x14ac:dyDescent="0.25">
      <c r="A192">
        <f t="shared" si="47"/>
        <v>173</v>
      </c>
      <c r="B192" s="80">
        <f t="shared" si="46"/>
        <v>10476.554913294798</v>
      </c>
      <c r="C192" s="84">
        <f t="shared" si="48"/>
        <v>9853.754913294797</v>
      </c>
      <c r="D192" t="str">
        <f t="shared" si="49"/>
        <v/>
      </c>
      <c r="F192" s="29">
        <f t="shared" si="38"/>
        <v>179</v>
      </c>
      <c r="G192" s="29">
        <f t="shared" si="39"/>
        <v>142.88690166235207</v>
      </c>
      <c r="H192" s="29">
        <f t="shared" si="32"/>
        <v>13.611111111111111</v>
      </c>
      <c r="I192" s="77">
        <f t="shared" si="40"/>
        <v>135.57534103344787</v>
      </c>
      <c r="J192" s="29">
        <f t="shared" si="33"/>
        <v>27.115068206689571</v>
      </c>
      <c r="K192" s="29">
        <f t="shared" si="34"/>
        <v>150</v>
      </c>
      <c r="L192" s="29"/>
      <c r="M192" s="29">
        <f t="shared" si="41"/>
        <v>1472732.47</v>
      </c>
      <c r="O192" s="74">
        <f t="shared" si="42"/>
        <v>179</v>
      </c>
      <c r="P192" s="74">
        <f t="shared" si="43"/>
        <v>0</v>
      </c>
      <c r="Q192" s="74">
        <f t="shared" si="35"/>
        <v>13.611111111111111</v>
      </c>
      <c r="R192" s="78">
        <f t="shared" si="44"/>
        <v>85.611111111110546</v>
      </c>
      <c r="S192" s="74">
        <f t="shared" si="36"/>
        <v>17.12222222222211</v>
      </c>
      <c r="T192" s="74">
        <f t="shared" si="37"/>
        <v>0</v>
      </c>
      <c r="U192" s="74"/>
      <c r="V192" s="74">
        <f t="shared" si="45"/>
        <v>1324986.0777777778</v>
      </c>
    </row>
    <row r="193" spans="1:22" x14ac:dyDescent="0.25">
      <c r="A193">
        <f t="shared" si="47"/>
        <v>174</v>
      </c>
      <c r="B193" s="80">
        <f t="shared" si="46"/>
        <v>10488.137931034482</v>
      </c>
      <c r="C193" s="84">
        <f t="shared" si="48"/>
        <v>9861.7379310344822</v>
      </c>
      <c r="D193" t="str">
        <f t="shared" si="49"/>
        <v/>
      </c>
      <c r="F193" s="29">
        <f t="shared" si="38"/>
        <v>180</v>
      </c>
      <c r="G193" s="29">
        <f t="shared" si="39"/>
        <v>0</v>
      </c>
      <c r="H193" s="29">
        <f t="shared" si="32"/>
        <v>13.611111111111111</v>
      </c>
      <c r="I193" s="77">
        <f t="shared" si="40"/>
        <v>121.96422992233676</v>
      </c>
      <c r="J193" s="29">
        <f t="shared" si="33"/>
        <v>24.39284598446735</v>
      </c>
      <c r="K193" s="29">
        <f t="shared" si="34"/>
        <v>0</v>
      </c>
      <c r="L193" s="29"/>
      <c r="M193" s="29">
        <f t="shared" si="41"/>
        <v>1472732.47</v>
      </c>
      <c r="O193" s="74">
        <f t="shared" si="42"/>
        <v>180</v>
      </c>
      <c r="P193" s="74">
        <f t="shared" si="43"/>
        <v>0</v>
      </c>
      <c r="Q193" s="74">
        <f t="shared" si="35"/>
        <v>13.611111111111111</v>
      </c>
      <c r="R193" s="78">
        <f t="shared" si="44"/>
        <v>71.999999999999432</v>
      </c>
      <c r="S193" s="74">
        <f t="shared" si="36"/>
        <v>14.399999999999885</v>
      </c>
      <c r="T193" s="74">
        <f t="shared" si="37"/>
        <v>0</v>
      </c>
      <c r="U193" s="74"/>
      <c r="V193" s="74">
        <f t="shared" si="45"/>
        <v>1324986.0777777778</v>
      </c>
    </row>
    <row r="194" spans="1:22" x14ac:dyDescent="0.25">
      <c r="A194">
        <f t="shared" si="47"/>
        <v>175</v>
      </c>
      <c r="B194" s="80">
        <f t="shared" si="46"/>
        <v>10500</v>
      </c>
      <c r="C194" s="84">
        <f t="shared" si="48"/>
        <v>9870</v>
      </c>
      <c r="D194" t="str">
        <f t="shared" si="49"/>
        <v/>
      </c>
      <c r="F194" s="29">
        <f t="shared" si="38"/>
        <v>181</v>
      </c>
      <c r="G194" s="29">
        <f t="shared" si="39"/>
        <v>0</v>
      </c>
      <c r="H194" s="29">
        <f t="shared" si="32"/>
        <v>13.611111111111111</v>
      </c>
      <c r="I194" s="77">
        <f t="shared" si="40"/>
        <v>108.35311881122564</v>
      </c>
      <c r="J194" s="29">
        <f t="shared" si="33"/>
        <v>21.670623762245128</v>
      </c>
      <c r="K194" s="29">
        <f t="shared" si="34"/>
        <v>0</v>
      </c>
      <c r="L194" s="29"/>
      <c r="M194" s="29">
        <f t="shared" si="41"/>
        <v>1472732.47</v>
      </c>
      <c r="O194" s="74">
        <f t="shared" si="42"/>
        <v>181</v>
      </c>
      <c r="P194" s="74">
        <f t="shared" si="43"/>
        <v>0</v>
      </c>
      <c r="Q194" s="74">
        <f t="shared" si="35"/>
        <v>13.611111111111111</v>
      </c>
      <c r="R194" s="78">
        <f t="shared" si="44"/>
        <v>58.388888888888317</v>
      </c>
      <c r="S194" s="74">
        <f t="shared" si="36"/>
        <v>11.677777777777663</v>
      </c>
      <c r="T194" s="74">
        <f t="shared" si="37"/>
        <v>0</v>
      </c>
      <c r="U194" s="74"/>
      <c r="V194" s="74">
        <f t="shared" si="45"/>
        <v>1324986.0777777778</v>
      </c>
    </row>
    <row r="195" spans="1:22" x14ac:dyDescent="0.25">
      <c r="A195">
        <f t="shared" si="47"/>
        <v>176</v>
      </c>
      <c r="B195" s="80">
        <f t="shared" si="46"/>
        <v>10512.136363636364</v>
      </c>
      <c r="C195" s="84">
        <f t="shared" si="48"/>
        <v>9878.5363636363636</v>
      </c>
      <c r="D195" t="str">
        <f t="shared" si="49"/>
        <v/>
      </c>
      <c r="F195" s="29">
        <f t="shared" si="38"/>
        <v>182</v>
      </c>
      <c r="G195" s="29">
        <f t="shared" si="39"/>
        <v>0</v>
      </c>
      <c r="H195" s="29">
        <f t="shared" si="32"/>
        <v>13.611111111111111</v>
      </c>
      <c r="I195" s="77">
        <f t="shared" si="40"/>
        <v>94.742007700114527</v>
      </c>
      <c r="J195" s="29">
        <f t="shared" si="33"/>
        <v>18.948401540022907</v>
      </c>
      <c r="K195" s="29">
        <f t="shared" si="34"/>
        <v>0</v>
      </c>
      <c r="L195" s="29"/>
      <c r="M195" s="29">
        <f t="shared" si="41"/>
        <v>1472732.47</v>
      </c>
      <c r="O195" s="74">
        <f t="shared" si="42"/>
        <v>182</v>
      </c>
      <c r="P195" s="74">
        <f t="shared" si="43"/>
        <v>0</v>
      </c>
      <c r="Q195" s="74">
        <f t="shared" si="35"/>
        <v>13.611111111111111</v>
      </c>
      <c r="R195" s="78">
        <f t="shared" si="44"/>
        <v>44.777777777777203</v>
      </c>
      <c r="S195" s="74">
        <f t="shared" si="36"/>
        <v>8.9555555555554403</v>
      </c>
      <c r="T195" s="74">
        <f t="shared" si="37"/>
        <v>0</v>
      </c>
      <c r="U195" s="74"/>
      <c r="V195" s="74">
        <f t="shared" si="45"/>
        <v>1324986.0777777778</v>
      </c>
    </row>
    <row r="196" spans="1:22" x14ac:dyDescent="0.25">
      <c r="A196">
        <f t="shared" si="47"/>
        <v>177</v>
      </c>
      <c r="B196" s="80">
        <f t="shared" si="46"/>
        <v>10524.542372881355</v>
      </c>
      <c r="C196" s="84">
        <f t="shared" si="48"/>
        <v>9887.3423728813559</v>
      </c>
      <c r="D196" t="str">
        <f t="shared" si="49"/>
        <v/>
      </c>
      <c r="F196" s="29">
        <f t="shared" si="38"/>
        <v>183</v>
      </c>
      <c r="G196" s="29">
        <f t="shared" si="39"/>
        <v>0</v>
      </c>
      <c r="H196" s="29">
        <f t="shared" si="32"/>
        <v>13.611111111111111</v>
      </c>
      <c r="I196" s="77">
        <f t="shared" si="40"/>
        <v>81.130896589003413</v>
      </c>
      <c r="J196" s="29">
        <f t="shared" si="33"/>
        <v>16.226179317800682</v>
      </c>
      <c r="K196" s="29">
        <f t="shared" si="34"/>
        <v>0</v>
      </c>
      <c r="L196" s="29"/>
      <c r="M196" s="29">
        <f t="shared" si="41"/>
        <v>1472732.47</v>
      </c>
      <c r="O196" s="74">
        <f t="shared" si="42"/>
        <v>183</v>
      </c>
      <c r="P196" s="74">
        <f t="shared" si="43"/>
        <v>0</v>
      </c>
      <c r="Q196" s="74">
        <f t="shared" si="35"/>
        <v>13.611111111111111</v>
      </c>
      <c r="R196" s="78">
        <f t="shared" si="44"/>
        <v>31.166666666666092</v>
      </c>
      <c r="S196" s="74">
        <f t="shared" si="36"/>
        <v>6.2333333333332179</v>
      </c>
      <c r="T196" s="74">
        <f t="shared" si="37"/>
        <v>0</v>
      </c>
      <c r="U196" s="74"/>
      <c r="V196" s="74">
        <f t="shared" si="45"/>
        <v>1324986.0777777778</v>
      </c>
    </row>
    <row r="197" spans="1:22" x14ac:dyDescent="0.25">
      <c r="A197">
        <f t="shared" si="47"/>
        <v>178</v>
      </c>
      <c r="B197" s="80">
        <f t="shared" si="46"/>
        <v>10537.213483146068</v>
      </c>
      <c r="C197" s="84">
        <f t="shared" si="48"/>
        <v>9896.4134831460669</v>
      </c>
      <c r="D197" t="str">
        <f t="shared" si="49"/>
        <v/>
      </c>
      <c r="F197" s="29">
        <f t="shared" si="38"/>
        <v>184</v>
      </c>
      <c r="G197" s="29">
        <f t="shared" si="39"/>
        <v>0</v>
      </c>
      <c r="H197" s="29">
        <f t="shared" si="32"/>
        <v>13.611111111111111</v>
      </c>
      <c r="I197" s="77">
        <f t="shared" si="40"/>
        <v>67.519785477892299</v>
      </c>
      <c r="J197" s="29">
        <f t="shared" si="33"/>
        <v>13.50395709557846</v>
      </c>
      <c r="K197" s="29">
        <f t="shared" si="34"/>
        <v>0</v>
      </c>
      <c r="L197" s="29"/>
      <c r="M197" s="29">
        <f t="shared" si="41"/>
        <v>1472732.47</v>
      </c>
      <c r="O197" s="74">
        <f t="shared" si="42"/>
        <v>184</v>
      </c>
      <c r="P197" s="74">
        <f t="shared" si="43"/>
        <v>0</v>
      </c>
      <c r="Q197" s="74">
        <f t="shared" si="35"/>
        <v>13.611111111111111</v>
      </c>
      <c r="R197" s="78">
        <f t="shared" si="44"/>
        <v>17.555555555554982</v>
      </c>
      <c r="S197" s="74">
        <f t="shared" si="36"/>
        <v>3.5111111111109961</v>
      </c>
      <c r="T197" s="74">
        <f t="shared" si="37"/>
        <v>0</v>
      </c>
      <c r="U197" s="74"/>
      <c r="V197" s="74">
        <f t="shared" si="45"/>
        <v>1324986.0777777778</v>
      </c>
    </row>
    <row r="198" spans="1:22" x14ac:dyDescent="0.25">
      <c r="A198">
        <f t="shared" si="47"/>
        <v>179</v>
      </c>
      <c r="B198" s="80">
        <f t="shared" si="46"/>
        <v>10550.145251396647</v>
      </c>
      <c r="C198" s="84">
        <f t="shared" si="48"/>
        <v>9905.7452513966473</v>
      </c>
      <c r="D198" t="str">
        <f t="shared" si="49"/>
        <v/>
      </c>
      <c r="F198" s="29">
        <f t="shared" si="38"/>
        <v>185</v>
      </c>
      <c r="G198" s="29">
        <f t="shared" si="39"/>
        <v>0</v>
      </c>
      <c r="H198" s="29">
        <f t="shared" si="32"/>
        <v>13.611111111111111</v>
      </c>
      <c r="I198" s="77">
        <f t="shared" si="40"/>
        <v>53.908674366781185</v>
      </c>
      <c r="J198" s="29">
        <f t="shared" si="33"/>
        <v>10.781734873356237</v>
      </c>
      <c r="K198" s="29">
        <f t="shared" si="34"/>
        <v>0</v>
      </c>
      <c r="L198" s="29"/>
      <c r="M198" s="29">
        <f t="shared" si="41"/>
        <v>1472732.47</v>
      </c>
      <c r="O198" s="74">
        <f t="shared" si="42"/>
        <v>185</v>
      </c>
      <c r="P198" s="74">
        <f t="shared" si="43"/>
        <v>0</v>
      </c>
      <c r="Q198" s="74">
        <f t="shared" si="35"/>
        <v>13.611111111111111</v>
      </c>
      <c r="R198" s="78">
        <f t="shared" si="44"/>
        <v>3.9444444444438709</v>
      </c>
      <c r="S198" s="74">
        <f t="shared" si="36"/>
        <v>0.78888888888877418</v>
      </c>
      <c r="T198" s="74">
        <f t="shared" si="37"/>
        <v>0</v>
      </c>
      <c r="U198" s="74"/>
      <c r="V198" s="74">
        <f t="shared" si="45"/>
        <v>1324986.0777777778</v>
      </c>
    </row>
    <row r="199" spans="1:22" x14ac:dyDescent="0.25">
      <c r="A199">
        <f t="shared" si="47"/>
        <v>180</v>
      </c>
      <c r="B199" s="80">
        <f t="shared" si="46"/>
        <v>10563.333333333334</v>
      </c>
      <c r="C199" s="84">
        <f t="shared" si="48"/>
        <v>9915.3333333333339</v>
      </c>
      <c r="D199" t="str">
        <f t="shared" si="49"/>
        <v/>
      </c>
      <c r="F199" s="29">
        <f t="shared" si="38"/>
        <v>186</v>
      </c>
      <c r="G199" s="29">
        <f t="shared" si="39"/>
        <v>0</v>
      </c>
      <c r="H199" s="29">
        <f t="shared" si="32"/>
        <v>13.611111111111111</v>
      </c>
      <c r="I199" s="77">
        <f t="shared" si="40"/>
        <v>40.29756325567007</v>
      </c>
      <c r="J199" s="29">
        <f t="shared" si="33"/>
        <v>8.059512651134014</v>
      </c>
      <c r="K199" s="29">
        <f t="shared" si="34"/>
        <v>0</v>
      </c>
      <c r="L199" s="29"/>
      <c r="M199" s="29">
        <f t="shared" si="41"/>
        <v>1472732.47</v>
      </c>
      <c r="O199" s="74">
        <f t="shared" si="42"/>
        <v>186</v>
      </c>
      <c r="P199" s="74">
        <f t="shared" si="43"/>
        <v>194</v>
      </c>
      <c r="Q199" s="74">
        <f t="shared" si="35"/>
        <v>13.611111111111111</v>
      </c>
      <c r="R199" s="78">
        <f t="shared" si="44"/>
        <v>184.33333333333275</v>
      </c>
      <c r="S199" s="74">
        <f t="shared" si="36"/>
        <v>36.866666666666546</v>
      </c>
      <c r="T199" s="74">
        <f t="shared" si="37"/>
        <v>150</v>
      </c>
      <c r="U199" s="74"/>
      <c r="V199" s="74">
        <f t="shared" si="45"/>
        <v>1325136.0777777778</v>
      </c>
    </row>
    <row r="200" spans="1:22" x14ac:dyDescent="0.25">
      <c r="A200">
        <f t="shared" si="47"/>
        <v>181</v>
      </c>
      <c r="B200" s="80">
        <f t="shared" si="46"/>
        <v>10576.773480662983</v>
      </c>
      <c r="C200" s="84">
        <f t="shared" si="48"/>
        <v>9925.1734806629829</v>
      </c>
      <c r="D200" t="str">
        <f t="shared" si="49"/>
        <v/>
      </c>
      <c r="F200" s="29">
        <f t="shared" si="38"/>
        <v>187</v>
      </c>
      <c r="G200" s="29">
        <f t="shared" si="39"/>
        <v>0</v>
      </c>
      <c r="H200" s="29">
        <f t="shared" si="32"/>
        <v>13.611111111111111</v>
      </c>
      <c r="I200" s="77">
        <f t="shared" si="40"/>
        <v>26.68645214455896</v>
      </c>
      <c r="J200" s="29">
        <f t="shared" si="33"/>
        <v>5.3372904289117917</v>
      </c>
      <c r="K200" s="29">
        <f t="shared" si="34"/>
        <v>0</v>
      </c>
      <c r="L200" s="29"/>
      <c r="M200" s="29">
        <f t="shared" si="41"/>
        <v>1472732.47</v>
      </c>
      <c r="O200" s="74">
        <f t="shared" si="42"/>
        <v>187</v>
      </c>
      <c r="P200" s="74">
        <f t="shared" si="43"/>
        <v>0</v>
      </c>
      <c r="Q200" s="74">
        <f t="shared" si="35"/>
        <v>13.611111111111111</v>
      </c>
      <c r="R200" s="78">
        <f t="shared" si="44"/>
        <v>170.72222222222163</v>
      </c>
      <c r="S200" s="74">
        <f t="shared" si="36"/>
        <v>34.144444444444325</v>
      </c>
      <c r="T200" s="74">
        <f t="shared" si="37"/>
        <v>0</v>
      </c>
      <c r="U200" s="74"/>
      <c r="V200" s="74">
        <f t="shared" si="45"/>
        <v>1325136.0777777778</v>
      </c>
    </row>
    <row r="201" spans="1:22" x14ac:dyDescent="0.25">
      <c r="A201">
        <f t="shared" si="47"/>
        <v>182</v>
      </c>
      <c r="B201" s="80">
        <f t="shared" si="46"/>
        <v>10590.461538461539</v>
      </c>
      <c r="C201" s="84">
        <f t="shared" si="48"/>
        <v>9935.2615384615383</v>
      </c>
      <c r="D201" t="str">
        <f t="shared" si="49"/>
        <v/>
      </c>
      <c r="F201" s="29">
        <f t="shared" si="38"/>
        <v>188</v>
      </c>
      <c r="G201" s="29">
        <f t="shared" si="39"/>
        <v>0</v>
      </c>
      <c r="H201" s="29">
        <f t="shared" si="32"/>
        <v>13.611111111111111</v>
      </c>
      <c r="I201" s="77">
        <f t="shared" si="40"/>
        <v>13.075341033447849</v>
      </c>
      <c r="J201" s="29">
        <f t="shared" si="33"/>
        <v>2.6150682066895694</v>
      </c>
      <c r="K201" s="29">
        <f t="shared" si="34"/>
        <v>0</v>
      </c>
      <c r="L201" s="29"/>
      <c r="M201" s="29">
        <f t="shared" si="41"/>
        <v>1472732.47</v>
      </c>
      <c r="O201" s="74">
        <f t="shared" si="42"/>
        <v>188</v>
      </c>
      <c r="P201" s="74">
        <f t="shared" si="43"/>
        <v>0</v>
      </c>
      <c r="Q201" s="74">
        <f t="shared" si="35"/>
        <v>13.611111111111111</v>
      </c>
      <c r="R201" s="78">
        <f t="shared" si="44"/>
        <v>157.11111111111052</v>
      </c>
      <c r="S201" s="74">
        <f t="shared" si="36"/>
        <v>31.4222222222221</v>
      </c>
      <c r="T201" s="74">
        <f t="shared" si="37"/>
        <v>0</v>
      </c>
      <c r="U201" s="74"/>
      <c r="V201" s="74">
        <f t="shared" si="45"/>
        <v>1325136.0777777778</v>
      </c>
    </row>
    <row r="202" spans="1:22" x14ac:dyDescent="0.25">
      <c r="A202">
        <f t="shared" si="47"/>
        <v>183</v>
      </c>
      <c r="B202" s="80">
        <f t="shared" si="46"/>
        <v>10604.39344262295</v>
      </c>
      <c r="C202" s="84">
        <f t="shared" si="48"/>
        <v>9945.5934426229505</v>
      </c>
      <c r="D202" t="str">
        <f t="shared" si="49"/>
        <v/>
      </c>
      <c r="F202" s="29">
        <f t="shared" si="38"/>
        <v>189</v>
      </c>
      <c r="G202" s="29">
        <f t="shared" si="39"/>
        <v>142.88690166235207</v>
      </c>
      <c r="H202" s="29">
        <f t="shared" si="32"/>
        <v>13.611111111111111</v>
      </c>
      <c r="I202" s="77">
        <f t="shared" si="40"/>
        <v>142.3511315846888</v>
      </c>
      <c r="J202" s="29">
        <f t="shared" si="33"/>
        <v>28.470226316937758</v>
      </c>
      <c r="K202" s="29">
        <f t="shared" si="34"/>
        <v>150</v>
      </c>
      <c r="L202" s="29"/>
      <c r="M202" s="29">
        <f t="shared" si="41"/>
        <v>1472882.47</v>
      </c>
      <c r="O202" s="74">
        <f t="shared" si="42"/>
        <v>189</v>
      </c>
      <c r="P202" s="74">
        <f t="shared" si="43"/>
        <v>0</v>
      </c>
      <c r="Q202" s="74">
        <f t="shared" si="35"/>
        <v>13.611111111111111</v>
      </c>
      <c r="R202" s="78">
        <f t="shared" si="44"/>
        <v>143.4999999999994</v>
      </c>
      <c r="S202" s="74">
        <f t="shared" si="36"/>
        <v>28.699999999999878</v>
      </c>
      <c r="T202" s="74">
        <f t="shared" si="37"/>
        <v>0</v>
      </c>
      <c r="U202" s="74"/>
      <c r="V202" s="74">
        <f t="shared" si="45"/>
        <v>1325136.0777777778</v>
      </c>
    </row>
    <row r="203" spans="1:22" x14ac:dyDescent="0.25">
      <c r="A203">
        <f t="shared" si="47"/>
        <v>184</v>
      </c>
      <c r="B203" s="80">
        <f t="shared" si="46"/>
        <v>10618.565217391304</v>
      </c>
      <c r="C203" s="84">
        <f t="shared" si="48"/>
        <v>9956.1652173913044</v>
      </c>
      <c r="D203" t="str">
        <f t="shared" si="49"/>
        <v/>
      </c>
      <c r="F203" s="29">
        <f t="shared" si="38"/>
        <v>190</v>
      </c>
      <c r="G203" s="29">
        <f t="shared" si="39"/>
        <v>0</v>
      </c>
      <c r="H203" s="29">
        <f t="shared" si="32"/>
        <v>13.611111111111111</v>
      </c>
      <c r="I203" s="77">
        <f t="shared" si="40"/>
        <v>128.74002047357769</v>
      </c>
      <c r="J203" s="29">
        <f t="shared" si="33"/>
        <v>25.748004094715537</v>
      </c>
      <c r="K203" s="29">
        <f t="shared" si="34"/>
        <v>0</v>
      </c>
      <c r="L203" s="29"/>
      <c r="M203" s="29">
        <f t="shared" si="41"/>
        <v>1472882.47</v>
      </c>
      <c r="O203" s="74">
        <f t="shared" si="42"/>
        <v>190</v>
      </c>
      <c r="P203" s="74">
        <f t="shared" si="43"/>
        <v>0</v>
      </c>
      <c r="Q203" s="74">
        <f t="shared" si="35"/>
        <v>13.611111111111111</v>
      </c>
      <c r="R203" s="78">
        <f t="shared" si="44"/>
        <v>129.88888888888829</v>
      </c>
      <c r="S203" s="74">
        <f t="shared" si="36"/>
        <v>25.977777777777661</v>
      </c>
      <c r="T203" s="74">
        <f t="shared" si="37"/>
        <v>0</v>
      </c>
      <c r="U203" s="74"/>
      <c r="V203" s="74">
        <f t="shared" si="45"/>
        <v>1325136.0777777778</v>
      </c>
    </row>
    <row r="204" spans="1:22" x14ac:dyDescent="0.25">
      <c r="A204">
        <f t="shared" si="47"/>
        <v>185</v>
      </c>
      <c r="B204" s="80">
        <f t="shared" si="46"/>
        <v>10632.972972972973</v>
      </c>
      <c r="C204" s="84">
        <f t="shared" si="48"/>
        <v>9966.9729729729734</v>
      </c>
      <c r="D204" t="str">
        <f t="shared" si="49"/>
        <v/>
      </c>
      <c r="F204" s="29">
        <f t="shared" si="38"/>
        <v>191</v>
      </c>
      <c r="G204" s="29">
        <f t="shared" si="39"/>
        <v>0</v>
      </c>
      <c r="H204" s="29">
        <f t="shared" si="32"/>
        <v>13.611111111111111</v>
      </c>
      <c r="I204" s="77">
        <f t="shared" si="40"/>
        <v>115.12890936246657</v>
      </c>
      <c r="J204" s="29">
        <f t="shared" si="33"/>
        <v>23.025781872493315</v>
      </c>
      <c r="K204" s="29">
        <f t="shared" si="34"/>
        <v>0</v>
      </c>
      <c r="L204" s="29"/>
      <c r="M204" s="29">
        <f t="shared" si="41"/>
        <v>1472882.47</v>
      </c>
      <c r="O204" s="74">
        <f t="shared" si="42"/>
        <v>191</v>
      </c>
      <c r="P204" s="74">
        <f t="shared" si="43"/>
        <v>0</v>
      </c>
      <c r="Q204" s="74">
        <f t="shared" si="35"/>
        <v>13.611111111111111</v>
      </c>
      <c r="R204" s="78">
        <f t="shared" si="44"/>
        <v>116.27777777777717</v>
      </c>
      <c r="S204" s="74">
        <f t="shared" si="36"/>
        <v>23.255555555555436</v>
      </c>
      <c r="T204" s="74">
        <f t="shared" si="37"/>
        <v>0</v>
      </c>
      <c r="U204" s="74"/>
      <c r="V204" s="74">
        <f t="shared" si="45"/>
        <v>1325136.0777777778</v>
      </c>
    </row>
    <row r="205" spans="1:22" x14ac:dyDescent="0.25">
      <c r="A205">
        <f t="shared" si="47"/>
        <v>186</v>
      </c>
      <c r="B205" s="80">
        <f t="shared" si="46"/>
        <v>10647.612903225807</v>
      </c>
      <c r="C205" s="84">
        <f t="shared" si="48"/>
        <v>9978.0129032258064</v>
      </c>
      <c r="D205" t="str">
        <f t="shared" si="49"/>
        <v/>
      </c>
      <c r="F205" s="29">
        <f t="shared" si="38"/>
        <v>192</v>
      </c>
      <c r="G205" s="29">
        <f t="shared" si="39"/>
        <v>0</v>
      </c>
      <c r="H205" s="29">
        <f t="shared" si="32"/>
        <v>13.611111111111111</v>
      </c>
      <c r="I205" s="77">
        <f t="shared" si="40"/>
        <v>101.51779825135546</v>
      </c>
      <c r="J205" s="29">
        <f t="shared" si="33"/>
        <v>20.30355965027109</v>
      </c>
      <c r="K205" s="29">
        <f t="shared" si="34"/>
        <v>0</v>
      </c>
      <c r="L205" s="29"/>
      <c r="M205" s="29">
        <f t="shared" si="41"/>
        <v>1472882.47</v>
      </c>
      <c r="O205" s="74">
        <f t="shared" si="42"/>
        <v>192</v>
      </c>
      <c r="P205" s="74">
        <f t="shared" si="43"/>
        <v>0</v>
      </c>
      <c r="Q205" s="74">
        <f t="shared" si="35"/>
        <v>13.611111111111111</v>
      </c>
      <c r="R205" s="78">
        <f t="shared" si="44"/>
        <v>102.66666666666606</v>
      </c>
      <c r="S205" s="74">
        <f t="shared" si="36"/>
        <v>20.533333333333211</v>
      </c>
      <c r="T205" s="74">
        <f t="shared" si="37"/>
        <v>0</v>
      </c>
      <c r="U205" s="74"/>
      <c r="V205" s="74">
        <f t="shared" si="45"/>
        <v>1325136.0777777778</v>
      </c>
    </row>
    <row r="206" spans="1:22" x14ac:dyDescent="0.25">
      <c r="A206">
        <f t="shared" si="47"/>
        <v>187</v>
      </c>
      <c r="B206" s="80">
        <f t="shared" si="46"/>
        <v>10662.481283422459</v>
      </c>
      <c r="C206" s="84">
        <f t="shared" si="48"/>
        <v>9989.2812834224605</v>
      </c>
      <c r="D206" t="str">
        <f t="shared" si="49"/>
        <v/>
      </c>
      <c r="F206" s="29">
        <f t="shared" si="38"/>
        <v>193</v>
      </c>
      <c r="G206" s="29">
        <f t="shared" si="39"/>
        <v>0</v>
      </c>
      <c r="H206" s="29">
        <f t="shared" si="32"/>
        <v>13.611111111111111</v>
      </c>
      <c r="I206" s="77">
        <f t="shared" si="40"/>
        <v>87.906687140244344</v>
      </c>
      <c r="J206" s="29">
        <f t="shared" si="33"/>
        <v>17.581337428048869</v>
      </c>
      <c r="K206" s="29">
        <f t="shared" si="34"/>
        <v>0</v>
      </c>
      <c r="L206" s="29"/>
      <c r="M206" s="29">
        <f t="shared" si="41"/>
        <v>1472882.47</v>
      </c>
      <c r="O206" s="74">
        <f t="shared" si="42"/>
        <v>193</v>
      </c>
      <c r="P206" s="74">
        <f t="shared" si="43"/>
        <v>0</v>
      </c>
      <c r="Q206" s="74">
        <f t="shared" si="35"/>
        <v>13.611111111111111</v>
      </c>
      <c r="R206" s="78">
        <f t="shared" si="44"/>
        <v>89.055555555554946</v>
      </c>
      <c r="S206" s="74">
        <f t="shared" si="36"/>
        <v>17.811111111110989</v>
      </c>
      <c r="T206" s="74">
        <f t="shared" si="37"/>
        <v>0</v>
      </c>
      <c r="U206" s="74"/>
      <c r="V206" s="74">
        <f t="shared" si="45"/>
        <v>1325136.0777777778</v>
      </c>
    </row>
    <row r="207" spans="1:22" x14ac:dyDescent="0.25">
      <c r="A207">
        <f t="shared" si="47"/>
        <v>188</v>
      </c>
      <c r="B207" s="80">
        <f t="shared" si="46"/>
        <v>10677.574468085106</v>
      </c>
      <c r="C207" s="84">
        <f t="shared" si="48"/>
        <v>10000.774468085106</v>
      </c>
      <c r="D207" t="str">
        <f t="shared" si="49"/>
        <v/>
      </c>
      <c r="F207" s="29">
        <f t="shared" si="38"/>
        <v>194</v>
      </c>
      <c r="G207" s="29">
        <f t="shared" si="39"/>
        <v>0</v>
      </c>
      <c r="H207" s="29">
        <f t="shared" ref="H207:H270" si="50">+$B$7/360</f>
        <v>13.611111111111111</v>
      </c>
      <c r="I207" s="77">
        <f t="shared" si="40"/>
        <v>74.29557602913323</v>
      </c>
      <c r="J207" s="29">
        <f t="shared" ref="J207:J270" si="51">+I207*$B$8*($B$10/360)</f>
        <v>14.859115205826646</v>
      </c>
      <c r="K207" s="29">
        <f t="shared" ref="K207:K270" si="52">+IF(G207&gt;0,$B$9,0)</f>
        <v>0</v>
      </c>
      <c r="L207" s="29"/>
      <c r="M207" s="29">
        <f t="shared" si="41"/>
        <v>1472882.47</v>
      </c>
      <c r="O207" s="74">
        <f t="shared" si="42"/>
        <v>194</v>
      </c>
      <c r="P207" s="74">
        <f t="shared" si="43"/>
        <v>0</v>
      </c>
      <c r="Q207" s="74">
        <f t="shared" ref="Q207:Q270" si="53">+$B$7/360</f>
        <v>13.611111111111111</v>
      </c>
      <c r="R207" s="78">
        <f t="shared" si="44"/>
        <v>75.444444444443832</v>
      </c>
      <c r="S207" s="74">
        <f t="shared" ref="S207:S270" si="54">+R207*$B$8*($B$10/360)</f>
        <v>15.088888888888766</v>
      </c>
      <c r="T207" s="74">
        <f t="shared" ref="T207:T270" si="55">+IF(P207&gt;0,$B$9,0)</f>
        <v>0</v>
      </c>
      <c r="U207" s="74"/>
      <c r="V207" s="74">
        <f t="shared" si="45"/>
        <v>1325136.0777777778</v>
      </c>
    </row>
    <row r="208" spans="1:22" x14ac:dyDescent="0.25">
      <c r="A208">
        <f t="shared" si="47"/>
        <v>189</v>
      </c>
      <c r="B208" s="80">
        <f t="shared" si="46"/>
        <v>10692.888888888889</v>
      </c>
      <c r="C208" s="84">
        <f t="shared" si="48"/>
        <v>10012.488888888889</v>
      </c>
      <c r="D208" t="str">
        <f t="shared" si="49"/>
        <v/>
      </c>
      <c r="F208" s="29">
        <f t="shared" ref="F208:F271" si="56">+F207+1</f>
        <v>195</v>
      </c>
      <c r="G208" s="29">
        <f t="shared" ref="G208:G271" si="57">+IF(I207&lt;H208,$E$8,0)</f>
        <v>0</v>
      </c>
      <c r="H208" s="29">
        <f t="shared" si="50"/>
        <v>13.611111111111111</v>
      </c>
      <c r="I208" s="77">
        <f t="shared" ref="I208:I271" si="58">+I207+G208-H208</f>
        <v>60.684464918022115</v>
      </c>
      <c r="J208" s="29">
        <f t="shared" si="51"/>
        <v>12.136892983604424</v>
      </c>
      <c r="K208" s="29">
        <f t="shared" si="52"/>
        <v>0</v>
      </c>
      <c r="L208" s="29"/>
      <c r="M208" s="29">
        <f t="shared" ref="M208:M271" si="59">+M207+L208+K208</f>
        <v>1472882.47</v>
      </c>
      <c r="O208" s="74">
        <f t="shared" ref="O208:O271" si="60">+O207+1</f>
        <v>195</v>
      </c>
      <c r="P208" s="74">
        <f t="shared" ref="P208:P271" si="61">+IF(R207&lt;Q208,$P$8,0)</f>
        <v>0</v>
      </c>
      <c r="Q208" s="74">
        <f t="shared" si="53"/>
        <v>13.611111111111111</v>
      </c>
      <c r="R208" s="78">
        <f t="shared" ref="R208:R271" si="62">+R207+P208-Q208</f>
        <v>61.833333333332718</v>
      </c>
      <c r="S208" s="74">
        <f t="shared" si="54"/>
        <v>12.366666666666543</v>
      </c>
      <c r="T208" s="74">
        <f t="shared" si="55"/>
        <v>0</v>
      </c>
      <c r="U208" s="74"/>
      <c r="V208" s="74">
        <f t="shared" ref="V208:V271" si="63">+V207+U208+T208</f>
        <v>1325136.0777777778</v>
      </c>
    </row>
    <row r="209" spans="1:22" x14ac:dyDescent="0.25">
      <c r="A209">
        <f t="shared" si="47"/>
        <v>190</v>
      </c>
      <c r="B209" s="80">
        <f t="shared" si="46"/>
        <v>10708.421052631578</v>
      </c>
      <c r="C209" s="84">
        <f t="shared" si="48"/>
        <v>10024.421052631578</v>
      </c>
      <c r="D209" t="str">
        <f t="shared" si="49"/>
        <v/>
      </c>
      <c r="F209" s="29">
        <f t="shared" si="56"/>
        <v>196</v>
      </c>
      <c r="G209" s="29">
        <f t="shared" si="57"/>
        <v>0</v>
      </c>
      <c r="H209" s="29">
        <f t="shared" si="50"/>
        <v>13.611111111111111</v>
      </c>
      <c r="I209" s="77">
        <f t="shared" si="58"/>
        <v>47.073353806911001</v>
      </c>
      <c r="J209" s="29">
        <f t="shared" si="51"/>
        <v>9.4146707613821992</v>
      </c>
      <c r="K209" s="29">
        <f t="shared" si="52"/>
        <v>0</v>
      </c>
      <c r="L209" s="29"/>
      <c r="M209" s="29">
        <f t="shared" si="59"/>
        <v>1472882.47</v>
      </c>
      <c r="O209" s="74">
        <f t="shared" si="60"/>
        <v>196</v>
      </c>
      <c r="P209" s="74">
        <f t="shared" si="61"/>
        <v>0</v>
      </c>
      <c r="Q209" s="74">
        <f t="shared" si="53"/>
        <v>13.611111111111111</v>
      </c>
      <c r="R209" s="78">
        <f t="shared" si="62"/>
        <v>48.222222222221603</v>
      </c>
      <c r="S209" s="74">
        <f t="shared" si="54"/>
        <v>9.6444444444443196</v>
      </c>
      <c r="T209" s="74">
        <f t="shared" si="55"/>
        <v>0</v>
      </c>
      <c r="U209" s="74"/>
      <c r="V209" s="74">
        <f t="shared" si="63"/>
        <v>1325136.0777777778</v>
      </c>
    </row>
    <row r="210" spans="1:22" x14ac:dyDescent="0.25">
      <c r="A210">
        <f t="shared" si="47"/>
        <v>191</v>
      </c>
      <c r="B210" s="80">
        <f t="shared" si="46"/>
        <v>10724.167539267015</v>
      </c>
      <c r="C210" s="84">
        <f t="shared" si="48"/>
        <v>10036.567539267016</v>
      </c>
      <c r="D210" t="str">
        <f t="shared" si="49"/>
        <v/>
      </c>
      <c r="F210" s="29">
        <f t="shared" si="56"/>
        <v>197</v>
      </c>
      <c r="G210" s="29">
        <f t="shared" si="57"/>
        <v>0</v>
      </c>
      <c r="H210" s="29">
        <f t="shared" si="50"/>
        <v>13.611111111111111</v>
      </c>
      <c r="I210" s="77">
        <f t="shared" si="58"/>
        <v>33.462242695799887</v>
      </c>
      <c r="J210" s="29">
        <f t="shared" si="51"/>
        <v>6.6924485391599768</v>
      </c>
      <c r="K210" s="29">
        <f t="shared" si="52"/>
        <v>0</v>
      </c>
      <c r="L210" s="29"/>
      <c r="M210" s="29">
        <f t="shared" si="59"/>
        <v>1472882.47</v>
      </c>
      <c r="O210" s="74">
        <f t="shared" si="60"/>
        <v>197</v>
      </c>
      <c r="P210" s="74">
        <f t="shared" si="61"/>
        <v>0</v>
      </c>
      <c r="Q210" s="74">
        <f t="shared" si="53"/>
        <v>13.611111111111111</v>
      </c>
      <c r="R210" s="78">
        <f t="shared" si="62"/>
        <v>34.611111111110489</v>
      </c>
      <c r="S210" s="74">
        <f t="shared" si="54"/>
        <v>6.9222222222220973</v>
      </c>
      <c r="T210" s="74">
        <f t="shared" si="55"/>
        <v>0</v>
      </c>
      <c r="U210" s="74"/>
      <c r="V210" s="74">
        <f t="shared" si="63"/>
        <v>1325136.0777777778</v>
      </c>
    </row>
    <row r="211" spans="1:22" x14ac:dyDescent="0.25">
      <c r="A211">
        <f t="shared" si="47"/>
        <v>192</v>
      </c>
      <c r="B211" s="80">
        <f t="shared" si="46"/>
        <v>10740.125</v>
      </c>
      <c r="C211" s="84">
        <f t="shared" si="48"/>
        <v>10048.924999999999</v>
      </c>
      <c r="D211" t="str">
        <f t="shared" si="49"/>
        <v/>
      </c>
      <c r="F211" s="29">
        <f t="shared" si="56"/>
        <v>198</v>
      </c>
      <c r="G211" s="29">
        <f t="shared" si="57"/>
        <v>0</v>
      </c>
      <c r="H211" s="29">
        <f t="shared" si="50"/>
        <v>13.611111111111111</v>
      </c>
      <c r="I211" s="77">
        <f t="shared" si="58"/>
        <v>19.851131584688776</v>
      </c>
      <c r="J211" s="29">
        <f t="shared" si="51"/>
        <v>3.9702263169377554</v>
      </c>
      <c r="K211" s="29">
        <f t="shared" si="52"/>
        <v>0</v>
      </c>
      <c r="L211" s="29"/>
      <c r="M211" s="29">
        <f t="shared" si="59"/>
        <v>1472882.47</v>
      </c>
      <c r="O211" s="74">
        <f t="shared" si="60"/>
        <v>198</v>
      </c>
      <c r="P211" s="74">
        <f t="shared" si="61"/>
        <v>0</v>
      </c>
      <c r="Q211" s="74">
        <f t="shared" si="53"/>
        <v>13.611111111111111</v>
      </c>
      <c r="R211" s="78">
        <f t="shared" si="62"/>
        <v>20.999999999999378</v>
      </c>
      <c r="S211" s="74">
        <f t="shared" si="54"/>
        <v>4.1999999999998758</v>
      </c>
      <c r="T211" s="74">
        <f t="shared" si="55"/>
        <v>0</v>
      </c>
      <c r="U211" s="74"/>
      <c r="V211" s="74">
        <f t="shared" si="63"/>
        <v>1325136.0777777778</v>
      </c>
    </row>
    <row r="212" spans="1:22" x14ac:dyDescent="0.25">
      <c r="A212">
        <f t="shared" si="47"/>
        <v>193</v>
      </c>
      <c r="B212" s="80">
        <f t="shared" ref="B212:B229" si="64">+(($B$9*$B$7)/A212)+(($B$11*A212)/2)</f>
        <v>10756.290155440414</v>
      </c>
      <c r="C212" s="84">
        <f t="shared" si="48"/>
        <v>10061.490155440413</v>
      </c>
      <c r="D212" t="str">
        <f t="shared" si="49"/>
        <v/>
      </c>
      <c r="F212" s="29">
        <f t="shared" si="56"/>
        <v>199</v>
      </c>
      <c r="G212" s="29">
        <f t="shared" si="57"/>
        <v>0</v>
      </c>
      <c r="H212" s="29">
        <f t="shared" si="50"/>
        <v>13.611111111111111</v>
      </c>
      <c r="I212" s="77">
        <f t="shared" si="58"/>
        <v>6.2400204735776654</v>
      </c>
      <c r="J212" s="29">
        <f t="shared" si="51"/>
        <v>1.2480040947155331</v>
      </c>
      <c r="K212" s="29">
        <f t="shared" si="52"/>
        <v>0</v>
      </c>
      <c r="L212" s="29"/>
      <c r="M212" s="29">
        <f t="shared" si="59"/>
        <v>1472882.47</v>
      </c>
      <c r="O212" s="74">
        <f t="shared" si="60"/>
        <v>199</v>
      </c>
      <c r="P212" s="74">
        <f t="shared" si="61"/>
        <v>0</v>
      </c>
      <c r="Q212" s="74">
        <f t="shared" si="53"/>
        <v>13.611111111111111</v>
      </c>
      <c r="R212" s="78">
        <f t="shared" si="62"/>
        <v>7.3888888888882676</v>
      </c>
      <c r="S212" s="74">
        <f t="shared" si="54"/>
        <v>1.4777777777776533</v>
      </c>
      <c r="T212" s="74">
        <f t="shared" si="55"/>
        <v>0</v>
      </c>
      <c r="U212" s="74"/>
      <c r="V212" s="74">
        <f t="shared" si="63"/>
        <v>1325136.0777777778</v>
      </c>
    </row>
    <row r="213" spans="1:22" x14ac:dyDescent="0.25">
      <c r="A213" s="85">
        <f t="shared" ref="A213:A229" si="65">+A212+1</f>
        <v>194</v>
      </c>
      <c r="B213" s="86">
        <f t="shared" si="64"/>
        <v>10772.659793814433</v>
      </c>
      <c r="C213" s="86">
        <f t="shared" si="48"/>
        <v>10074.259793814432</v>
      </c>
      <c r="D213" t="str">
        <f t="shared" si="49"/>
        <v/>
      </c>
      <c r="F213" s="29">
        <f t="shared" si="56"/>
        <v>200</v>
      </c>
      <c r="G213" s="29">
        <f t="shared" si="57"/>
        <v>142.88690166235207</v>
      </c>
      <c r="H213" s="29">
        <f t="shared" si="50"/>
        <v>13.611111111111111</v>
      </c>
      <c r="I213" s="77">
        <f t="shared" si="58"/>
        <v>135.51581102481862</v>
      </c>
      <c r="J213" s="29">
        <f t="shared" si="51"/>
        <v>27.10316220496372</v>
      </c>
      <c r="K213" s="29">
        <f t="shared" si="52"/>
        <v>150</v>
      </c>
      <c r="L213" s="29"/>
      <c r="M213" s="29">
        <f t="shared" si="59"/>
        <v>1473032.47</v>
      </c>
      <c r="O213" s="74">
        <f t="shared" si="60"/>
        <v>200</v>
      </c>
      <c r="P213" s="74">
        <f t="shared" si="61"/>
        <v>194</v>
      </c>
      <c r="Q213" s="74">
        <f t="shared" si="53"/>
        <v>13.611111111111111</v>
      </c>
      <c r="R213" s="78">
        <f t="shared" si="62"/>
        <v>187.77777777777715</v>
      </c>
      <c r="S213" s="74">
        <f t="shared" si="54"/>
        <v>37.555555555555429</v>
      </c>
      <c r="T213" s="74">
        <f t="shared" si="55"/>
        <v>150</v>
      </c>
      <c r="U213" s="74"/>
      <c r="V213" s="74">
        <f t="shared" si="63"/>
        <v>1325286.0777777778</v>
      </c>
    </row>
    <row r="214" spans="1:22" x14ac:dyDescent="0.25">
      <c r="A214">
        <f t="shared" si="65"/>
        <v>195</v>
      </c>
      <c r="B214" s="80">
        <f t="shared" si="64"/>
        <v>10789.23076923077</v>
      </c>
      <c r="C214" s="84">
        <f t="shared" si="48"/>
        <v>10087.23076923077</v>
      </c>
      <c r="D214" t="str">
        <f t="shared" si="49"/>
        <v/>
      </c>
      <c r="F214" s="29">
        <f t="shared" si="56"/>
        <v>201</v>
      </c>
      <c r="G214" s="29">
        <f t="shared" si="57"/>
        <v>0</v>
      </c>
      <c r="H214" s="29">
        <f t="shared" si="50"/>
        <v>13.611111111111111</v>
      </c>
      <c r="I214" s="77">
        <f t="shared" si="58"/>
        <v>121.9046999137075</v>
      </c>
      <c r="J214" s="29">
        <f t="shared" si="51"/>
        <v>24.380939982741499</v>
      </c>
      <c r="K214" s="29">
        <f t="shared" si="52"/>
        <v>0</v>
      </c>
      <c r="L214" s="29"/>
      <c r="M214" s="29">
        <f t="shared" si="59"/>
        <v>1473032.47</v>
      </c>
      <c r="O214" s="74">
        <f t="shared" si="60"/>
        <v>201</v>
      </c>
      <c r="P214" s="74">
        <f t="shared" si="61"/>
        <v>0</v>
      </c>
      <c r="Q214" s="74">
        <f t="shared" si="53"/>
        <v>13.611111111111111</v>
      </c>
      <c r="R214" s="78">
        <f t="shared" si="62"/>
        <v>174.16666666666603</v>
      </c>
      <c r="S214" s="74">
        <f t="shared" si="54"/>
        <v>34.833333333333208</v>
      </c>
      <c r="T214" s="74">
        <f t="shared" si="55"/>
        <v>0</v>
      </c>
      <c r="U214" s="74"/>
      <c r="V214" s="74">
        <f t="shared" si="63"/>
        <v>1325286.0777777778</v>
      </c>
    </row>
    <row r="215" spans="1:22" x14ac:dyDescent="0.25">
      <c r="A215">
        <f t="shared" si="65"/>
        <v>196</v>
      </c>
      <c r="B215" s="80">
        <f t="shared" si="64"/>
        <v>10806</v>
      </c>
      <c r="C215" s="84">
        <f t="shared" si="48"/>
        <v>10100.4</v>
      </c>
      <c r="D215" t="str">
        <f t="shared" si="49"/>
        <v/>
      </c>
      <c r="F215" s="29">
        <f t="shared" si="56"/>
        <v>202</v>
      </c>
      <c r="G215" s="29">
        <f t="shared" si="57"/>
        <v>0</v>
      </c>
      <c r="H215" s="29">
        <f t="shared" si="50"/>
        <v>13.611111111111111</v>
      </c>
      <c r="I215" s="77">
        <f t="shared" si="58"/>
        <v>108.29358880259639</v>
      </c>
      <c r="J215" s="29">
        <f t="shared" si="51"/>
        <v>21.658717760519277</v>
      </c>
      <c r="K215" s="29">
        <f t="shared" si="52"/>
        <v>0</v>
      </c>
      <c r="L215" s="29"/>
      <c r="M215" s="29">
        <f t="shared" si="59"/>
        <v>1473032.47</v>
      </c>
      <c r="O215" s="74">
        <f t="shared" si="60"/>
        <v>202</v>
      </c>
      <c r="P215" s="74">
        <f t="shared" si="61"/>
        <v>0</v>
      </c>
      <c r="Q215" s="74">
        <f t="shared" si="53"/>
        <v>13.611111111111111</v>
      </c>
      <c r="R215" s="78">
        <f t="shared" si="62"/>
        <v>160.55555555555492</v>
      </c>
      <c r="S215" s="74">
        <f t="shared" si="54"/>
        <v>32.111111111110979</v>
      </c>
      <c r="T215" s="74">
        <f t="shared" si="55"/>
        <v>0</v>
      </c>
      <c r="U215" s="74"/>
      <c r="V215" s="74">
        <f t="shared" si="63"/>
        <v>1325286.0777777778</v>
      </c>
    </row>
    <row r="216" spans="1:22" x14ac:dyDescent="0.25">
      <c r="A216">
        <f t="shared" si="65"/>
        <v>197</v>
      </c>
      <c r="B216" s="80">
        <f t="shared" si="64"/>
        <v>10822.964467005077</v>
      </c>
      <c r="C216" s="84">
        <f t="shared" si="48"/>
        <v>10113.764467005076</v>
      </c>
      <c r="D216" t="str">
        <f t="shared" si="49"/>
        <v/>
      </c>
      <c r="F216" s="29">
        <f t="shared" si="56"/>
        <v>203</v>
      </c>
      <c r="G216" s="29">
        <f t="shared" si="57"/>
        <v>0</v>
      </c>
      <c r="H216" s="29">
        <f t="shared" si="50"/>
        <v>13.611111111111111</v>
      </c>
      <c r="I216" s="77">
        <f t="shared" si="58"/>
        <v>94.682477691485275</v>
      </c>
      <c r="J216" s="29">
        <f t="shared" si="51"/>
        <v>18.936495538297056</v>
      </c>
      <c r="K216" s="29">
        <f t="shared" si="52"/>
        <v>0</v>
      </c>
      <c r="L216" s="29"/>
      <c r="M216" s="29">
        <f t="shared" si="59"/>
        <v>1473032.47</v>
      </c>
      <c r="O216" s="74">
        <f t="shared" si="60"/>
        <v>203</v>
      </c>
      <c r="P216" s="74">
        <f t="shared" si="61"/>
        <v>0</v>
      </c>
      <c r="Q216" s="74">
        <f t="shared" si="53"/>
        <v>13.611111111111111</v>
      </c>
      <c r="R216" s="78">
        <f t="shared" si="62"/>
        <v>146.9444444444438</v>
      </c>
      <c r="S216" s="74">
        <f t="shared" si="54"/>
        <v>29.388888888888758</v>
      </c>
      <c r="T216" s="74">
        <f t="shared" si="55"/>
        <v>0</v>
      </c>
      <c r="U216" s="74"/>
      <c r="V216" s="74">
        <f t="shared" si="63"/>
        <v>1325286.0777777778</v>
      </c>
    </row>
    <row r="217" spans="1:22" x14ac:dyDescent="0.25">
      <c r="A217">
        <f t="shared" si="65"/>
        <v>198</v>
      </c>
      <c r="B217" s="80">
        <f t="shared" si="64"/>
        <v>10840.121212121212</v>
      </c>
      <c r="C217" s="84">
        <f t="shared" si="48"/>
        <v>10127.321212121213</v>
      </c>
      <c r="D217" t="str">
        <f t="shared" si="49"/>
        <v/>
      </c>
      <c r="F217" s="29">
        <f t="shared" si="56"/>
        <v>204</v>
      </c>
      <c r="G217" s="29">
        <f t="shared" si="57"/>
        <v>0</v>
      </c>
      <c r="H217" s="29">
        <f t="shared" si="50"/>
        <v>13.611111111111111</v>
      </c>
      <c r="I217" s="77">
        <f t="shared" si="58"/>
        <v>81.071366580374161</v>
      </c>
      <c r="J217" s="29">
        <f t="shared" si="51"/>
        <v>16.214273316074831</v>
      </c>
      <c r="K217" s="29">
        <f t="shared" si="52"/>
        <v>0</v>
      </c>
      <c r="L217" s="29"/>
      <c r="M217" s="29">
        <f t="shared" si="59"/>
        <v>1473032.47</v>
      </c>
      <c r="O217" s="74">
        <f t="shared" si="60"/>
        <v>204</v>
      </c>
      <c r="P217" s="74">
        <f t="shared" si="61"/>
        <v>0</v>
      </c>
      <c r="Q217" s="74">
        <f t="shared" si="53"/>
        <v>13.611111111111111</v>
      </c>
      <c r="R217" s="78">
        <f t="shared" si="62"/>
        <v>133.33333333333269</v>
      </c>
      <c r="S217" s="74">
        <f t="shared" si="54"/>
        <v>26.666666666666536</v>
      </c>
      <c r="T217" s="74">
        <f t="shared" si="55"/>
        <v>0</v>
      </c>
      <c r="U217" s="74"/>
      <c r="V217" s="74">
        <f t="shared" si="63"/>
        <v>1325286.0777777778</v>
      </c>
    </row>
    <row r="218" spans="1:22" x14ac:dyDescent="0.25">
      <c r="A218">
        <f t="shared" si="65"/>
        <v>199</v>
      </c>
      <c r="B218" s="80">
        <f t="shared" si="64"/>
        <v>10857.467336683418</v>
      </c>
      <c r="C218" s="84">
        <f t="shared" si="48"/>
        <v>10141.067336683416</v>
      </c>
      <c r="D218" t="str">
        <f t="shared" si="49"/>
        <v/>
      </c>
      <c r="F218" s="29">
        <f t="shared" si="56"/>
        <v>205</v>
      </c>
      <c r="G218" s="29">
        <f t="shared" si="57"/>
        <v>0</v>
      </c>
      <c r="H218" s="29">
        <f t="shared" si="50"/>
        <v>13.611111111111111</v>
      </c>
      <c r="I218" s="77">
        <f t="shared" si="58"/>
        <v>67.460255469263046</v>
      </c>
      <c r="J218" s="29">
        <f t="shared" si="51"/>
        <v>13.492051093852607</v>
      </c>
      <c r="K218" s="29">
        <f t="shared" si="52"/>
        <v>0</v>
      </c>
      <c r="L218" s="29"/>
      <c r="M218" s="29">
        <f t="shared" si="59"/>
        <v>1473032.47</v>
      </c>
      <c r="O218" s="74">
        <f t="shared" si="60"/>
        <v>205</v>
      </c>
      <c r="P218" s="74">
        <f t="shared" si="61"/>
        <v>0</v>
      </c>
      <c r="Q218" s="74">
        <f t="shared" si="53"/>
        <v>13.611111111111111</v>
      </c>
      <c r="R218" s="78">
        <f t="shared" si="62"/>
        <v>119.72222222222157</v>
      </c>
      <c r="S218" s="74">
        <f t="shared" si="54"/>
        <v>23.944444444444315</v>
      </c>
      <c r="T218" s="74">
        <f t="shared" si="55"/>
        <v>0</v>
      </c>
      <c r="U218" s="74"/>
      <c r="V218" s="74">
        <f t="shared" si="63"/>
        <v>1325286.0777777778</v>
      </c>
    </row>
    <row r="219" spans="1:22" x14ac:dyDescent="0.25">
      <c r="A219">
        <f t="shared" si="65"/>
        <v>200</v>
      </c>
      <c r="B219" s="80">
        <f t="shared" si="64"/>
        <v>10875</v>
      </c>
      <c r="C219" s="84">
        <f t="shared" si="48"/>
        <v>10155</v>
      </c>
      <c r="D219" t="str">
        <f t="shared" si="49"/>
        <v/>
      </c>
      <c r="F219" s="29">
        <f t="shared" si="56"/>
        <v>206</v>
      </c>
      <c r="G219" s="29">
        <f t="shared" si="57"/>
        <v>0</v>
      </c>
      <c r="H219" s="29">
        <f t="shared" si="50"/>
        <v>13.611111111111111</v>
      </c>
      <c r="I219" s="77">
        <f t="shared" si="58"/>
        <v>53.849144358151932</v>
      </c>
      <c r="J219" s="29">
        <f t="shared" si="51"/>
        <v>10.769828871630386</v>
      </c>
      <c r="K219" s="29">
        <f t="shared" si="52"/>
        <v>0</v>
      </c>
      <c r="L219" s="29"/>
      <c r="M219" s="29">
        <f t="shared" si="59"/>
        <v>1473032.47</v>
      </c>
      <c r="O219" s="74">
        <f t="shared" si="60"/>
        <v>206</v>
      </c>
      <c r="P219" s="74">
        <f t="shared" si="61"/>
        <v>0</v>
      </c>
      <c r="Q219" s="74">
        <f t="shared" si="53"/>
        <v>13.611111111111111</v>
      </c>
      <c r="R219" s="78">
        <f t="shared" si="62"/>
        <v>106.11111111111046</v>
      </c>
      <c r="S219" s="74">
        <f t="shared" si="54"/>
        <v>21.222222222222094</v>
      </c>
      <c r="T219" s="74">
        <f t="shared" si="55"/>
        <v>0</v>
      </c>
      <c r="U219" s="74"/>
      <c r="V219" s="74">
        <f t="shared" si="63"/>
        <v>1325286.0777777778</v>
      </c>
    </row>
    <row r="220" spans="1:22" x14ac:dyDescent="0.25">
      <c r="A220">
        <f t="shared" si="65"/>
        <v>201</v>
      </c>
      <c r="B220" s="80">
        <f t="shared" si="64"/>
        <v>10892.716417910447</v>
      </c>
      <c r="C220" s="84">
        <f t="shared" si="48"/>
        <v>10169.116417910447</v>
      </c>
      <c r="D220" t="str">
        <f t="shared" si="49"/>
        <v/>
      </c>
      <c r="F220" s="29">
        <f t="shared" si="56"/>
        <v>207</v>
      </c>
      <c r="G220" s="29">
        <f t="shared" si="57"/>
        <v>0</v>
      </c>
      <c r="H220" s="29">
        <f t="shared" si="50"/>
        <v>13.611111111111111</v>
      </c>
      <c r="I220" s="77">
        <f t="shared" si="58"/>
        <v>40.238033247040818</v>
      </c>
      <c r="J220" s="29">
        <f t="shared" si="51"/>
        <v>8.0476066494081628</v>
      </c>
      <c r="K220" s="29">
        <f t="shared" si="52"/>
        <v>0</v>
      </c>
      <c r="L220" s="29"/>
      <c r="M220" s="29">
        <f t="shared" si="59"/>
        <v>1473032.47</v>
      </c>
      <c r="O220" s="74">
        <f t="shared" si="60"/>
        <v>207</v>
      </c>
      <c r="P220" s="74">
        <f t="shared" si="61"/>
        <v>0</v>
      </c>
      <c r="Q220" s="74">
        <f t="shared" si="53"/>
        <v>13.611111111111111</v>
      </c>
      <c r="R220" s="78">
        <f t="shared" si="62"/>
        <v>92.499999999999346</v>
      </c>
      <c r="S220" s="74">
        <f t="shared" si="54"/>
        <v>18.499999999999869</v>
      </c>
      <c r="T220" s="74">
        <f t="shared" si="55"/>
        <v>0</v>
      </c>
      <c r="U220" s="74"/>
      <c r="V220" s="74">
        <f t="shared" si="63"/>
        <v>1325286.0777777778</v>
      </c>
    </row>
    <row r="221" spans="1:22" x14ac:dyDescent="0.25">
      <c r="A221">
        <f t="shared" si="65"/>
        <v>202</v>
      </c>
      <c r="B221" s="80">
        <f t="shared" si="64"/>
        <v>10910.613861386139</v>
      </c>
      <c r="C221" s="84">
        <f t="shared" si="48"/>
        <v>10183.41386138614</v>
      </c>
      <c r="D221" t="str">
        <f t="shared" si="49"/>
        <v/>
      </c>
      <c r="F221" s="29">
        <f t="shared" si="56"/>
        <v>208</v>
      </c>
      <c r="G221" s="29">
        <f t="shared" si="57"/>
        <v>0</v>
      </c>
      <c r="H221" s="29">
        <f t="shared" si="50"/>
        <v>13.611111111111111</v>
      </c>
      <c r="I221" s="77">
        <f t="shared" si="58"/>
        <v>26.626922135929707</v>
      </c>
      <c r="J221" s="29">
        <f t="shared" si="51"/>
        <v>5.3253844271859414</v>
      </c>
      <c r="K221" s="29">
        <f t="shared" si="52"/>
        <v>0</v>
      </c>
      <c r="L221" s="29"/>
      <c r="M221" s="29">
        <f t="shared" si="59"/>
        <v>1473032.47</v>
      </c>
      <c r="O221" s="74">
        <f t="shared" si="60"/>
        <v>208</v>
      </c>
      <c r="P221" s="74">
        <f t="shared" si="61"/>
        <v>0</v>
      </c>
      <c r="Q221" s="74">
        <f t="shared" si="53"/>
        <v>13.611111111111111</v>
      </c>
      <c r="R221" s="78">
        <f t="shared" si="62"/>
        <v>78.888888888888232</v>
      </c>
      <c r="S221" s="74">
        <f t="shared" si="54"/>
        <v>15.777777777777645</v>
      </c>
      <c r="T221" s="74">
        <f t="shared" si="55"/>
        <v>0</v>
      </c>
      <c r="U221" s="74"/>
      <c r="V221" s="74">
        <f t="shared" si="63"/>
        <v>1325286.0777777778</v>
      </c>
    </row>
    <row r="222" spans="1:22" x14ac:dyDescent="0.25">
      <c r="A222">
        <f t="shared" si="65"/>
        <v>203</v>
      </c>
      <c r="B222" s="80">
        <f t="shared" si="64"/>
        <v>10928.689655172413</v>
      </c>
      <c r="C222" s="84">
        <f t="shared" si="48"/>
        <v>10197.889655172414</v>
      </c>
      <c r="D222" t="str">
        <f t="shared" si="49"/>
        <v/>
      </c>
      <c r="F222" s="29">
        <f t="shared" si="56"/>
        <v>209</v>
      </c>
      <c r="G222" s="29">
        <f t="shared" si="57"/>
        <v>0</v>
      </c>
      <c r="H222" s="29">
        <f t="shared" si="50"/>
        <v>13.611111111111111</v>
      </c>
      <c r="I222" s="77">
        <f t="shared" si="58"/>
        <v>13.015811024818596</v>
      </c>
      <c r="J222" s="29">
        <f t="shared" si="51"/>
        <v>2.6031622049637191</v>
      </c>
      <c r="K222" s="29">
        <f t="shared" si="52"/>
        <v>0</v>
      </c>
      <c r="L222" s="29"/>
      <c r="M222" s="29">
        <f t="shared" si="59"/>
        <v>1473032.47</v>
      </c>
      <c r="O222" s="74">
        <f t="shared" si="60"/>
        <v>209</v>
      </c>
      <c r="P222" s="74">
        <f t="shared" si="61"/>
        <v>0</v>
      </c>
      <c r="Q222" s="74">
        <f t="shared" si="53"/>
        <v>13.611111111111111</v>
      </c>
      <c r="R222" s="78">
        <f t="shared" si="62"/>
        <v>65.277777777777118</v>
      </c>
      <c r="S222" s="74">
        <f t="shared" si="54"/>
        <v>13.055555555555424</v>
      </c>
      <c r="T222" s="74">
        <f t="shared" si="55"/>
        <v>0</v>
      </c>
      <c r="U222" s="74"/>
      <c r="V222" s="74">
        <f t="shared" si="63"/>
        <v>1325286.0777777778</v>
      </c>
    </row>
    <row r="223" spans="1:22" x14ac:dyDescent="0.25">
      <c r="A223">
        <f t="shared" si="65"/>
        <v>204</v>
      </c>
      <c r="B223" s="80">
        <f t="shared" si="64"/>
        <v>10946.941176470587</v>
      </c>
      <c r="C223" s="84">
        <f t="shared" si="48"/>
        <v>10212.541176470588</v>
      </c>
      <c r="D223" t="str">
        <f t="shared" si="49"/>
        <v/>
      </c>
      <c r="F223" s="29">
        <f t="shared" si="56"/>
        <v>210</v>
      </c>
      <c r="G223" s="29">
        <f t="shared" si="57"/>
        <v>142.88690166235207</v>
      </c>
      <c r="H223" s="29">
        <f t="shared" si="50"/>
        <v>13.611111111111111</v>
      </c>
      <c r="I223" s="77">
        <f t="shared" si="58"/>
        <v>142.29160157605955</v>
      </c>
      <c r="J223" s="29">
        <f t="shared" si="51"/>
        <v>28.458320315211907</v>
      </c>
      <c r="K223" s="29">
        <f t="shared" si="52"/>
        <v>150</v>
      </c>
      <c r="L223" s="29"/>
      <c r="M223" s="29">
        <f t="shared" si="59"/>
        <v>1473182.47</v>
      </c>
      <c r="O223" s="74">
        <f t="shared" si="60"/>
        <v>210</v>
      </c>
      <c r="P223" s="74">
        <f t="shared" si="61"/>
        <v>0</v>
      </c>
      <c r="Q223" s="74">
        <f t="shared" si="53"/>
        <v>13.611111111111111</v>
      </c>
      <c r="R223" s="78">
        <f t="shared" si="62"/>
        <v>51.666666666666003</v>
      </c>
      <c r="S223" s="74">
        <f t="shared" si="54"/>
        <v>10.333333333333201</v>
      </c>
      <c r="T223" s="74">
        <f t="shared" si="55"/>
        <v>0</v>
      </c>
      <c r="U223" s="74"/>
      <c r="V223" s="74">
        <f t="shared" si="63"/>
        <v>1325286.0777777778</v>
      </c>
    </row>
    <row r="224" spans="1:22" x14ac:dyDescent="0.25">
      <c r="A224">
        <f t="shared" si="65"/>
        <v>205</v>
      </c>
      <c r="B224" s="80">
        <f t="shared" si="64"/>
        <v>10965.365853658537</v>
      </c>
      <c r="C224" s="84">
        <f t="shared" si="48"/>
        <v>10227.365853658537</v>
      </c>
      <c r="D224" t="str">
        <f t="shared" si="49"/>
        <v/>
      </c>
      <c r="F224" s="29">
        <f t="shared" si="56"/>
        <v>211</v>
      </c>
      <c r="G224" s="29">
        <f t="shared" si="57"/>
        <v>0</v>
      </c>
      <c r="H224" s="29">
        <f t="shared" si="50"/>
        <v>13.611111111111111</v>
      </c>
      <c r="I224" s="77">
        <f t="shared" si="58"/>
        <v>128.68049046494843</v>
      </c>
      <c r="J224" s="29">
        <f t="shared" si="51"/>
        <v>25.736098092989685</v>
      </c>
      <c r="K224" s="29">
        <f t="shared" si="52"/>
        <v>0</v>
      </c>
      <c r="L224" s="29"/>
      <c r="M224" s="29">
        <f t="shared" si="59"/>
        <v>1473182.47</v>
      </c>
      <c r="O224" s="74">
        <f t="shared" si="60"/>
        <v>211</v>
      </c>
      <c r="P224" s="74">
        <f t="shared" si="61"/>
        <v>0</v>
      </c>
      <c r="Q224" s="74">
        <f t="shared" si="53"/>
        <v>13.611111111111111</v>
      </c>
      <c r="R224" s="78">
        <f t="shared" si="62"/>
        <v>38.055555555554889</v>
      </c>
      <c r="S224" s="74">
        <f t="shared" si="54"/>
        <v>7.6111111111109775</v>
      </c>
      <c r="T224" s="74">
        <f t="shared" si="55"/>
        <v>0</v>
      </c>
      <c r="U224" s="74"/>
      <c r="V224" s="74">
        <f t="shared" si="63"/>
        <v>1325286.0777777778</v>
      </c>
    </row>
    <row r="225" spans="1:22" x14ac:dyDescent="0.25">
      <c r="A225">
        <f t="shared" si="65"/>
        <v>206</v>
      </c>
      <c r="B225" s="80">
        <f t="shared" si="64"/>
        <v>10983.961165048544</v>
      </c>
      <c r="C225" s="84">
        <f t="shared" si="48"/>
        <v>10242.361165048544</v>
      </c>
      <c r="D225" t="str">
        <f t="shared" si="49"/>
        <v/>
      </c>
      <c r="F225" s="29">
        <f t="shared" si="56"/>
        <v>212</v>
      </c>
      <c r="G225" s="29">
        <f t="shared" si="57"/>
        <v>0</v>
      </c>
      <c r="H225" s="29">
        <f t="shared" si="50"/>
        <v>13.611111111111111</v>
      </c>
      <c r="I225" s="77">
        <f t="shared" si="58"/>
        <v>115.06937935383732</v>
      </c>
      <c r="J225" s="29">
        <f t="shared" si="51"/>
        <v>23.01387587076746</v>
      </c>
      <c r="K225" s="29">
        <f t="shared" si="52"/>
        <v>0</v>
      </c>
      <c r="L225" s="29"/>
      <c r="M225" s="29">
        <f t="shared" si="59"/>
        <v>1473182.47</v>
      </c>
      <c r="O225" s="74">
        <f t="shared" si="60"/>
        <v>212</v>
      </c>
      <c r="P225" s="74">
        <f t="shared" si="61"/>
        <v>0</v>
      </c>
      <c r="Q225" s="74">
        <f t="shared" si="53"/>
        <v>13.611111111111111</v>
      </c>
      <c r="R225" s="78">
        <f t="shared" si="62"/>
        <v>24.444444444443779</v>
      </c>
      <c r="S225" s="74">
        <f t="shared" si="54"/>
        <v>4.8888888888887561</v>
      </c>
      <c r="T225" s="74">
        <f t="shared" si="55"/>
        <v>0</v>
      </c>
      <c r="U225" s="74"/>
      <c r="V225" s="74">
        <f t="shared" si="63"/>
        <v>1325286.0777777778</v>
      </c>
    </row>
    <row r="226" spans="1:22" x14ac:dyDescent="0.25">
      <c r="A226">
        <f t="shared" si="65"/>
        <v>207</v>
      </c>
      <c r="B226" s="80">
        <f t="shared" si="64"/>
        <v>11002.72463768116</v>
      </c>
      <c r="C226" s="84">
        <f t="shared" si="48"/>
        <v>10257.524637681159</v>
      </c>
      <c r="D226" t="str">
        <f t="shared" si="49"/>
        <v/>
      </c>
      <c r="F226" s="29">
        <f t="shared" si="56"/>
        <v>213</v>
      </c>
      <c r="G226" s="29">
        <f t="shared" si="57"/>
        <v>0</v>
      </c>
      <c r="H226" s="29">
        <f t="shared" si="50"/>
        <v>13.611111111111111</v>
      </c>
      <c r="I226" s="77">
        <f t="shared" si="58"/>
        <v>101.45826824272621</v>
      </c>
      <c r="J226" s="29">
        <f t="shared" si="51"/>
        <v>20.291653648545239</v>
      </c>
      <c r="K226" s="29">
        <f t="shared" si="52"/>
        <v>0</v>
      </c>
      <c r="L226" s="29"/>
      <c r="M226" s="29">
        <f t="shared" si="59"/>
        <v>1473182.47</v>
      </c>
      <c r="O226" s="74">
        <f t="shared" si="60"/>
        <v>213</v>
      </c>
      <c r="P226" s="74">
        <f t="shared" si="61"/>
        <v>0</v>
      </c>
      <c r="Q226" s="74">
        <f t="shared" si="53"/>
        <v>13.611111111111111</v>
      </c>
      <c r="R226" s="78">
        <f t="shared" si="62"/>
        <v>10.833333333332668</v>
      </c>
      <c r="S226" s="74">
        <f t="shared" si="54"/>
        <v>2.1666666666665333</v>
      </c>
      <c r="T226" s="74">
        <f t="shared" si="55"/>
        <v>0</v>
      </c>
      <c r="U226" s="74"/>
      <c r="V226" s="74">
        <f t="shared" si="63"/>
        <v>1325286.0777777778</v>
      </c>
    </row>
    <row r="227" spans="1:22" x14ac:dyDescent="0.25">
      <c r="A227">
        <f t="shared" si="65"/>
        <v>208</v>
      </c>
      <c r="B227" s="80">
        <f t="shared" si="64"/>
        <v>11021.653846153846</v>
      </c>
      <c r="C227" s="84">
        <f t="shared" si="48"/>
        <v>10272.853846153846</v>
      </c>
      <c r="D227" t="str">
        <f t="shared" si="49"/>
        <v/>
      </c>
      <c r="F227" s="29">
        <f t="shared" si="56"/>
        <v>214</v>
      </c>
      <c r="G227" s="29">
        <f t="shared" si="57"/>
        <v>0</v>
      </c>
      <c r="H227" s="29">
        <f t="shared" si="50"/>
        <v>13.611111111111111</v>
      </c>
      <c r="I227" s="77">
        <f t="shared" si="58"/>
        <v>87.847157131615091</v>
      </c>
      <c r="J227" s="29">
        <f t="shared" si="51"/>
        <v>17.569431426323018</v>
      </c>
      <c r="K227" s="29">
        <f t="shared" si="52"/>
        <v>0</v>
      </c>
      <c r="L227" s="29"/>
      <c r="M227" s="29">
        <f t="shared" si="59"/>
        <v>1473182.47</v>
      </c>
      <c r="O227" s="74">
        <f t="shared" si="60"/>
        <v>214</v>
      </c>
      <c r="P227" s="74">
        <f t="shared" si="61"/>
        <v>194</v>
      </c>
      <c r="Q227" s="74">
        <f t="shared" si="53"/>
        <v>13.611111111111111</v>
      </c>
      <c r="R227" s="78">
        <f t="shared" si="62"/>
        <v>191.22222222222155</v>
      </c>
      <c r="S227" s="74">
        <f t="shared" si="54"/>
        <v>38.244444444444305</v>
      </c>
      <c r="T227" s="74">
        <f t="shared" si="55"/>
        <v>150</v>
      </c>
      <c r="U227" s="74"/>
      <c r="V227" s="74">
        <f t="shared" si="63"/>
        <v>1325436.0777777778</v>
      </c>
    </row>
    <row r="228" spans="1:22" x14ac:dyDescent="0.25">
      <c r="A228">
        <f t="shared" si="65"/>
        <v>209</v>
      </c>
      <c r="B228" s="80">
        <f t="shared" si="64"/>
        <v>11040.746411483255</v>
      </c>
      <c r="C228" s="84">
        <f t="shared" si="48"/>
        <v>10288.346411483253</v>
      </c>
      <c r="D228" t="str">
        <f t="shared" si="49"/>
        <v>CANT MAX A COMPRAR</v>
      </c>
      <c r="F228" s="29">
        <f t="shared" si="56"/>
        <v>215</v>
      </c>
      <c r="G228" s="29">
        <f t="shared" si="57"/>
        <v>0</v>
      </c>
      <c r="H228" s="29">
        <f t="shared" si="50"/>
        <v>13.611111111111111</v>
      </c>
      <c r="I228" s="77">
        <f t="shared" si="58"/>
        <v>74.236046020503977</v>
      </c>
      <c r="J228" s="29">
        <f t="shared" si="51"/>
        <v>14.847209204100794</v>
      </c>
      <c r="K228" s="29">
        <f t="shared" si="52"/>
        <v>0</v>
      </c>
      <c r="L228" s="29"/>
      <c r="M228" s="29">
        <f t="shared" si="59"/>
        <v>1473182.47</v>
      </c>
      <c r="O228" s="74">
        <f t="shared" si="60"/>
        <v>215</v>
      </c>
      <c r="P228" s="74">
        <f t="shared" si="61"/>
        <v>0</v>
      </c>
      <c r="Q228" s="74">
        <f t="shared" si="53"/>
        <v>13.611111111111111</v>
      </c>
      <c r="R228" s="78">
        <f t="shared" si="62"/>
        <v>177.61111111111043</v>
      </c>
      <c r="S228" s="74">
        <f t="shared" si="54"/>
        <v>35.522222222222084</v>
      </c>
      <c r="T228" s="74">
        <f t="shared" si="55"/>
        <v>0</v>
      </c>
      <c r="U228" s="74"/>
      <c r="V228" s="74">
        <f t="shared" si="63"/>
        <v>1325436.0777777778</v>
      </c>
    </row>
    <row r="229" spans="1:22" x14ac:dyDescent="0.25">
      <c r="A229">
        <f t="shared" si="65"/>
        <v>210</v>
      </c>
      <c r="B229" s="80">
        <f t="shared" si="64"/>
        <v>11060</v>
      </c>
      <c r="C229" s="84">
        <f t="shared" si="48"/>
        <v>10304</v>
      </c>
      <c r="D229" t="str">
        <f t="shared" si="49"/>
        <v>CANT MAX A COMPRAR</v>
      </c>
      <c r="F229" s="29">
        <f t="shared" si="56"/>
        <v>216</v>
      </c>
      <c r="G229" s="29">
        <f t="shared" si="57"/>
        <v>0</v>
      </c>
      <c r="H229" s="29">
        <f t="shared" si="50"/>
        <v>13.611111111111111</v>
      </c>
      <c r="I229" s="77">
        <f t="shared" si="58"/>
        <v>60.624934909392863</v>
      </c>
      <c r="J229" s="29">
        <f t="shared" si="51"/>
        <v>12.124986981878573</v>
      </c>
      <c r="K229" s="29">
        <f t="shared" si="52"/>
        <v>0</v>
      </c>
      <c r="L229" s="29"/>
      <c r="M229" s="29">
        <f t="shared" si="59"/>
        <v>1473182.47</v>
      </c>
      <c r="O229" s="74">
        <f t="shared" si="60"/>
        <v>216</v>
      </c>
      <c r="P229" s="74">
        <f t="shared" si="61"/>
        <v>0</v>
      </c>
      <c r="Q229" s="74">
        <f t="shared" si="53"/>
        <v>13.611111111111111</v>
      </c>
      <c r="R229" s="78">
        <f t="shared" si="62"/>
        <v>163.99999999999932</v>
      </c>
      <c r="S229" s="74">
        <f t="shared" si="54"/>
        <v>32.799999999999862</v>
      </c>
      <c r="T229" s="74">
        <f t="shared" si="55"/>
        <v>0</v>
      </c>
      <c r="U229" s="74"/>
      <c r="V229" s="74">
        <f t="shared" si="63"/>
        <v>1325436.0777777778</v>
      </c>
    </row>
    <row r="230" spans="1:22" x14ac:dyDescent="0.25">
      <c r="B230" s="80"/>
      <c r="C230" s="80"/>
      <c r="F230" s="29">
        <f t="shared" si="56"/>
        <v>217</v>
      </c>
      <c r="G230" s="29">
        <f t="shared" si="57"/>
        <v>0</v>
      </c>
      <c r="H230" s="29">
        <f t="shared" si="50"/>
        <v>13.611111111111111</v>
      </c>
      <c r="I230" s="77">
        <f t="shared" si="58"/>
        <v>47.013823798281749</v>
      </c>
      <c r="J230" s="29">
        <f t="shared" si="51"/>
        <v>9.4027647596563497</v>
      </c>
      <c r="K230" s="29">
        <f t="shared" si="52"/>
        <v>0</v>
      </c>
      <c r="L230" s="29"/>
      <c r="M230" s="29">
        <f t="shared" si="59"/>
        <v>1473182.47</v>
      </c>
      <c r="O230" s="74">
        <f t="shared" si="60"/>
        <v>217</v>
      </c>
      <c r="P230" s="74">
        <f t="shared" si="61"/>
        <v>0</v>
      </c>
      <c r="Q230" s="74">
        <f t="shared" si="53"/>
        <v>13.611111111111111</v>
      </c>
      <c r="R230" s="78">
        <f t="shared" si="62"/>
        <v>150.3888888888882</v>
      </c>
      <c r="S230" s="74">
        <f t="shared" si="54"/>
        <v>30.077777777777641</v>
      </c>
      <c r="T230" s="74">
        <f t="shared" si="55"/>
        <v>0</v>
      </c>
      <c r="U230" s="74"/>
      <c r="V230" s="74">
        <f t="shared" si="63"/>
        <v>1325436.0777777778</v>
      </c>
    </row>
    <row r="231" spans="1:22" x14ac:dyDescent="0.25">
      <c r="B231" s="80"/>
      <c r="C231" s="80"/>
      <c r="F231" s="29">
        <f t="shared" si="56"/>
        <v>218</v>
      </c>
      <c r="G231" s="29">
        <f t="shared" si="57"/>
        <v>0</v>
      </c>
      <c r="H231" s="29">
        <f t="shared" si="50"/>
        <v>13.611111111111111</v>
      </c>
      <c r="I231" s="77">
        <f t="shared" si="58"/>
        <v>33.402712687170634</v>
      </c>
      <c r="J231" s="29">
        <f t="shared" si="51"/>
        <v>6.6805425374341274</v>
      </c>
      <c r="K231" s="29">
        <f t="shared" si="52"/>
        <v>0</v>
      </c>
      <c r="L231" s="29"/>
      <c r="M231" s="29">
        <f t="shared" si="59"/>
        <v>1473182.47</v>
      </c>
      <c r="O231" s="74">
        <f t="shared" si="60"/>
        <v>218</v>
      </c>
      <c r="P231" s="74">
        <f t="shared" si="61"/>
        <v>0</v>
      </c>
      <c r="Q231" s="74">
        <f t="shared" si="53"/>
        <v>13.611111111111111</v>
      </c>
      <c r="R231" s="78">
        <f t="shared" si="62"/>
        <v>136.77777777777709</v>
      </c>
      <c r="S231" s="74">
        <f t="shared" si="54"/>
        <v>27.355555555555416</v>
      </c>
      <c r="T231" s="74">
        <f t="shared" si="55"/>
        <v>0</v>
      </c>
      <c r="U231" s="74"/>
      <c r="V231" s="74">
        <f t="shared" si="63"/>
        <v>1325436.0777777778</v>
      </c>
    </row>
    <row r="232" spans="1:22" x14ac:dyDescent="0.25">
      <c r="B232" s="80"/>
      <c r="C232" s="80"/>
      <c r="F232" s="29">
        <f t="shared" si="56"/>
        <v>219</v>
      </c>
      <c r="G232" s="29">
        <f t="shared" si="57"/>
        <v>0</v>
      </c>
      <c r="H232" s="29">
        <f t="shared" si="50"/>
        <v>13.611111111111111</v>
      </c>
      <c r="I232" s="77">
        <f t="shared" si="58"/>
        <v>19.791601576059524</v>
      </c>
      <c r="J232" s="29">
        <f t="shared" si="51"/>
        <v>3.9583203152119046</v>
      </c>
      <c r="K232" s="29">
        <f t="shared" si="52"/>
        <v>0</v>
      </c>
      <c r="L232" s="29"/>
      <c r="M232" s="29">
        <f t="shared" si="59"/>
        <v>1473182.47</v>
      </c>
      <c r="O232" s="74">
        <f t="shared" si="60"/>
        <v>219</v>
      </c>
      <c r="P232" s="74">
        <f t="shared" si="61"/>
        <v>0</v>
      </c>
      <c r="Q232" s="74">
        <f t="shared" si="53"/>
        <v>13.611111111111111</v>
      </c>
      <c r="R232" s="78">
        <f t="shared" si="62"/>
        <v>123.16666666666598</v>
      </c>
      <c r="S232" s="74">
        <f t="shared" si="54"/>
        <v>24.633333333333191</v>
      </c>
      <c r="T232" s="74">
        <f t="shared" si="55"/>
        <v>0</v>
      </c>
      <c r="U232" s="74"/>
      <c r="V232" s="74">
        <f t="shared" si="63"/>
        <v>1325436.0777777778</v>
      </c>
    </row>
    <row r="233" spans="1:22" x14ac:dyDescent="0.25">
      <c r="B233" s="80"/>
      <c r="C233" s="80"/>
      <c r="F233" s="29">
        <f t="shared" si="56"/>
        <v>220</v>
      </c>
      <c r="G233" s="29">
        <f t="shared" si="57"/>
        <v>0</v>
      </c>
      <c r="H233" s="29">
        <f t="shared" si="50"/>
        <v>13.611111111111111</v>
      </c>
      <c r="I233" s="77">
        <f t="shared" si="58"/>
        <v>6.1804904649484129</v>
      </c>
      <c r="J233" s="29">
        <f t="shared" si="51"/>
        <v>1.2360980929896825</v>
      </c>
      <c r="K233" s="29">
        <f t="shared" si="52"/>
        <v>0</v>
      </c>
      <c r="L233" s="29"/>
      <c r="M233" s="29">
        <f t="shared" si="59"/>
        <v>1473182.47</v>
      </c>
      <c r="O233" s="74">
        <f t="shared" si="60"/>
        <v>220</v>
      </c>
      <c r="P233" s="74">
        <f t="shared" si="61"/>
        <v>0</v>
      </c>
      <c r="Q233" s="74">
        <f t="shared" si="53"/>
        <v>13.611111111111111</v>
      </c>
      <c r="R233" s="78">
        <f t="shared" si="62"/>
        <v>109.55555555555486</v>
      </c>
      <c r="S233" s="74">
        <f t="shared" si="54"/>
        <v>21.911111111110973</v>
      </c>
      <c r="T233" s="74">
        <f t="shared" si="55"/>
        <v>0</v>
      </c>
      <c r="U233" s="74"/>
      <c r="V233" s="74">
        <f t="shared" si="63"/>
        <v>1325436.0777777778</v>
      </c>
    </row>
    <row r="234" spans="1:22" x14ac:dyDescent="0.25">
      <c r="B234" s="80"/>
      <c r="C234" s="80"/>
      <c r="F234" s="29">
        <f t="shared" si="56"/>
        <v>221</v>
      </c>
      <c r="G234" s="29">
        <f t="shared" si="57"/>
        <v>142.88690166235207</v>
      </c>
      <c r="H234" s="29">
        <f t="shared" si="50"/>
        <v>13.611111111111111</v>
      </c>
      <c r="I234" s="77">
        <f t="shared" si="58"/>
        <v>135.45628101618937</v>
      </c>
      <c r="J234" s="29">
        <f t="shared" si="51"/>
        <v>27.091256203237872</v>
      </c>
      <c r="K234" s="29">
        <f t="shared" si="52"/>
        <v>150</v>
      </c>
      <c r="L234" s="29"/>
      <c r="M234" s="29">
        <f t="shared" si="59"/>
        <v>1473332.47</v>
      </c>
      <c r="O234" s="74">
        <f t="shared" si="60"/>
        <v>221</v>
      </c>
      <c r="P234" s="74">
        <f t="shared" si="61"/>
        <v>0</v>
      </c>
      <c r="Q234" s="74">
        <f t="shared" si="53"/>
        <v>13.611111111111111</v>
      </c>
      <c r="R234" s="78">
        <f t="shared" si="62"/>
        <v>95.944444444443747</v>
      </c>
      <c r="S234" s="74">
        <f t="shared" si="54"/>
        <v>19.188888888888748</v>
      </c>
      <c r="T234" s="74">
        <f t="shared" si="55"/>
        <v>0</v>
      </c>
      <c r="U234" s="74"/>
      <c r="V234" s="74">
        <f t="shared" si="63"/>
        <v>1325436.0777777778</v>
      </c>
    </row>
    <row r="235" spans="1:22" x14ac:dyDescent="0.25">
      <c r="B235" s="80"/>
      <c r="C235" s="80"/>
      <c r="F235" s="29">
        <f t="shared" si="56"/>
        <v>222</v>
      </c>
      <c r="G235" s="29">
        <f t="shared" si="57"/>
        <v>0</v>
      </c>
      <c r="H235" s="29">
        <f t="shared" si="50"/>
        <v>13.611111111111111</v>
      </c>
      <c r="I235" s="77">
        <f t="shared" si="58"/>
        <v>121.84516990507825</v>
      </c>
      <c r="J235" s="29">
        <f t="shared" si="51"/>
        <v>24.369033981015647</v>
      </c>
      <c r="K235" s="29">
        <f t="shared" si="52"/>
        <v>0</v>
      </c>
      <c r="L235" s="29"/>
      <c r="M235" s="29">
        <f t="shared" si="59"/>
        <v>1473332.47</v>
      </c>
      <c r="O235" s="74">
        <f t="shared" si="60"/>
        <v>222</v>
      </c>
      <c r="P235" s="74">
        <f t="shared" si="61"/>
        <v>0</v>
      </c>
      <c r="Q235" s="74">
        <f t="shared" si="53"/>
        <v>13.611111111111111</v>
      </c>
      <c r="R235" s="78">
        <f t="shared" si="62"/>
        <v>82.333333333332632</v>
      </c>
      <c r="S235" s="74">
        <f t="shared" si="54"/>
        <v>16.466666666666526</v>
      </c>
      <c r="T235" s="74">
        <f t="shared" si="55"/>
        <v>0</v>
      </c>
      <c r="U235" s="74"/>
      <c r="V235" s="74">
        <f t="shared" si="63"/>
        <v>1325436.0777777778</v>
      </c>
    </row>
    <row r="236" spans="1:22" x14ac:dyDescent="0.25">
      <c r="B236" s="80"/>
      <c r="C236" s="80"/>
      <c r="F236" s="29">
        <f t="shared" si="56"/>
        <v>223</v>
      </c>
      <c r="G236" s="29">
        <f t="shared" si="57"/>
        <v>0</v>
      </c>
      <c r="H236" s="29">
        <f t="shared" si="50"/>
        <v>13.611111111111111</v>
      </c>
      <c r="I236" s="77">
        <f t="shared" si="58"/>
        <v>108.23405879396714</v>
      </c>
      <c r="J236" s="29">
        <f t="shared" si="51"/>
        <v>21.646811758793426</v>
      </c>
      <c r="K236" s="29">
        <f t="shared" si="52"/>
        <v>0</v>
      </c>
      <c r="L236" s="29"/>
      <c r="M236" s="29">
        <f t="shared" si="59"/>
        <v>1473332.47</v>
      </c>
      <c r="O236" s="74">
        <f t="shared" si="60"/>
        <v>223</v>
      </c>
      <c r="P236" s="74">
        <f t="shared" si="61"/>
        <v>0</v>
      </c>
      <c r="Q236" s="74">
        <f t="shared" si="53"/>
        <v>13.611111111111111</v>
      </c>
      <c r="R236" s="78">
        <f t="shared" si="62"/>
        <v>68.722222222221518</v>
      </c>
      <c r="S236" s="74">
        <f t="shared" si="54"/>
        <v>13.744444444444303</v>
      </c>
      <c r="T236" s="74">
        <f t="shared" si="55"/>
        <v>0</v>
      </c>
      <c r="U236" s="74"/>
      <c r="V236" s="74">
        <f t="shared" si="63"/>
        <v>1325436.0777777778</v>
      </c>
    </row>
    <row r="237" spans="1:22" x14ac:dyDescent="0.25">
      <c r="B237" s="80"/>
      <c r="C237" s="80"/>
      <c r="F237" s="29">
        <f t="shared" si="56"/>
        <v>224</v>
      </c>
      <c r="G237" s="29">
        <f t="shared" si="57"/>
        <v>0</v>
      </c>
      <c r="H237" s="29">
        <f t="shared" si="50"/>
        <v>13.611111111111111</v>
      </c>
      <c r="I237" s="77">
        <f t="shared" si="58"/>
        <v>94.622947682856022</v>
      </c>
      <c r="J237" s="29">
        <f t="shared" si="51"/>
        <v>18.924589536571204</v>
      </c>
      <c r="K237" s="29">
        <f t="shared" si="52"/>
        <v>0</v>
      </c>
      <c r="L237" s="29"/>
      <c r="M237" s="29">
        <f t="shared" si="59"/>
        <v>1473332.47</v>
      </c>
      <c r="O237" s="74">
        <f t="shared" si="60"/>
        <v>224</v>
      </c>
      <c r="P237" s="74">
        <f t="shared" si="61"/>
        <v>0</v>
      </c>
      <c r="Q237" s="74">
        <f t="shared" si="53"/>
        <v>13.611111111111111</v>
      </c>
      <c r="R237" s="78">
        <f t="shared" si="62"/>
        <v>55.111111111110404</v>
      </c>
      <c r="S237" s="74">
        <f t="shared" si="54"/>
        <v>11.02222222222208</v>
      </c>
      <c r="T237" s="74">
        <f t="shared" si="55"/>
        <v>0</v>
      </c>
      <c r="U237" s="74"/>
      <c r="V237" s="74">
        <f t="shared" si="63"/>
        <v>1325436.0777777778</v>
      </c>
    </row>
    <row r="238" spans="1:22" x14ac:dyDescent="0.25">
      <c r="B238" s="80"/>
      <c r="C238" s="80"/>
      <c r="F238" s="29">
        <f t="shared" si="56"/>
        <v>225</v>
      </c>
      <c r="G238" s="29">
        <f t="shared" si="57"/>
        <v>0</v>
      </c>
      <c r="H238" s="29">
        <f t="shared" si="50"/>
        <v>13.611111111111111</v>
      </c>
      <c r="I238" s="77">
        <f t="shared" si="58"/>
        <v>81.011836571744908</v>
      </c>
      <c r="J238" s="29">
        <f t="shared" si="51"/>
        <v>16.202367314348983</v>
      </c>
      <c r="K238" s="29">
        <f t="shared" si="52"/>
        <v>0</v>
      </c>
      <c r="L238" s="29"/>
      <c r="M238" s="29">
        <f t="shared" si="59"/>
        <v>1473332.47</v>
      </c>
      <c r="O238" s="74">
        <f t="shared" si="60"/>
        <v>225</v>
      </c>
      <c r="P238" s="74">
        <f t="shared" si="61"/>
        <v>0</v>
      </c>
      <c r="Q238" s="74">
        <f t="shared" si="53"/>
        <v>13.611111111111111</v>
      </c>
      <c r="R238" s="78">
        <f t="shared" si="62"/>
        <v>41.499999999999289</v>
      </c>
      <c r="S238" s="74">
        <f t="shared" si="54"/>
        <v>8.2999999999998586</v>
      </c>
      <c r="T238" s="74">
        <f t="shared" si="55"/>
        <v>0</v>
      </c>
      <c r="U238" s="74"/>
      <c r="V238" s="74">
        <f t="shared" si="63"/>
        <v>1325436.0777777778</v>
      </c>
    </row>
    <row r="239" spans="1:22" x14ac:dyDescent="0.25">
      <c r="B239" s="80"/>
      <c r="C239" s="80"/>
      <c r="F239" s="29">
        <f t="shared" si="56"/>
        <v>226</v>
      </c>
      <c r="G239" s="29">
        <f t="shared" si="57"/>
        <v>0</v>
      </c>
      <c r="H239" s="29">
        <f t="shared" si="50"/>
        <v>13.611111111111111</v>
      </c>
      <c r="I239" s="77">
        <f t="shared" si="58"/>
        <v>67.400725460633794</v>
      </c>
      <c r="J239" s="29">
        <f t="shared" si="51"/>
        <v>13.480145092126758</v>
      </c>
      <c r="K239" s="29">
        <f t="shared" si="52"/>
        <v>0</v>
      </c>
      <c r="L239" s="29"/>
      <c r="M239" s="29">
        <f t="shared" si="59"/>
        <v>1473332.47</v>
      </c>
      <c r="O239" s="74">
        <f t="shared" si="60"/>
        <v>226</v>
      </c>
      <c r="P239" s="74">
        <f t="shared" si="61"/>
        <v>0</v>
      </c>
      <c r="Q239" s="74">
        <f t="shared" si="53"/>
        <v>13.611111111111111</v>
      </c>
      <c r="R239" s="78">
        <f t="shared" si="62"/>
        <v>27.888888888888179</v>
      </c>
      <c r="S239" s="74">
        <f t="shared" si="54"/>
        <v>5.5777777777776354</v>
      </c>
      <c r="T239" s="74">
        <f t="shared" si="55"/>
        <v>0</v>
      </c>
      <c r="U239" s="74"/>
      <c r="V239" s="74">
        <f t="shared" si="63"/>
        <v>1325436.0777777778</v>
      </c>
    </row>
    <row r="240" spans="1:22" x14ac:dyDescent="0.25">
      <c r="B240" s="80"/>
      <c r="C240" s="80"/>
      <c r="F240" s="29">
        <f t="shared" si="56"/>
        <v>227</v>
      </c>
      <c r="G240" s="29">
        <f t="shared" si="57"/>
        <v>0</v>
      </c>
      <c r="H240" s="29">
        <f t="shared" si="50"/>
        <v>13.611111111111111</v>
      </c>
      <c r="I240" s="77">
        <f t="shared" si="58"/>
        <v>53.78961434952268</v>
      </c>
      <c r="J240" s="29">
        <f t="shared" si="51"/>
        <v>10.757922869904535</v>
      </c>
      <c r="K240" s="29">
        <f t="shared" si="52"/>
        <v>0</v>
      </c>
      <c r="L240" s="29"/>
      <c r="M240" s="29">
        <f t="shared" si="59"/>
        <v>1473332.47</v>
      </c>
      <c r="O240" s="74">
        <f t="shared" si="60"/>
        <v>227</v>
      </c>
      <c r="P240" s="74">
        <f t="shared" si="61"/>
        <v>0</v>
      </c>
      <c r="Q240" s="74">
        <f t="shared" si="53"/>
        <v>13.611111111111111</v>
      </c>
      <c r="R240" s="78">
        <f t="shared" si="62"/>
        <v>14.277777777777068</v>
      </c>
      <c r="S240" s="74">
        <f t="shared" si="54"/>
        <v>2.8555555555554135</v>
      </c>
      <c r="T240" s="74">
        <f t="shared" si="55"/>
        <v>0</v>
      </c>
      <c r="U240" s="74"/>
      <c r="V240" s="74">
        <f t="shared" si="63"/>
        <v>1325436.0777777778</v>
      </c>
    </row>
    <row r="241" spans="2:22" x14ac:dyDescent="0.25">
      <c r="B241" s="80"/>
      <c r="C241" s="80"/>
      <c r="F241" s="29">
        <f t="shared" si="56"/>
        <v>228</v>
      </c>
      <c r="G241" s="29">
        <f t="shared" si="57"/>
        <v>0</v>
      </c>
      <c r="H241" s="29">
        <f t="shared" si="50"/>
        <v>13.611111111111111</v>
      </c>
      <c r="I241" s="77">
        <f t="shared" si="58"/>
        <v>40.178503238411565</v>
      </c>
      <c r="J241" s="29">
        <f t="shared" si="51"/>
        <v>8.0357006476823134</v>
      </c>
      <c r="K241" s="29">
        <f t="shared" si="52"/>
        <v>0</v>
      </c>
      <c r="L241" s="29"/>
      <c r="M241" s="29">
        <f t="shared" si="59"/>
        <v>1473332.47</v>
      </c>
      <c r="O241" s="74">
        <f t="shared" si="60"/>
        <v>228</v>
      </c>
      <c r="P241" s="74">
        <f t="shared" si="61"/>
        <v>0</v>
      </c>
      <c r="Q241" s="74">
        <f t="shared" si="53"/>
        <v>13.611111111111111</v>
      </c>
      <c r="R241" s="78">
        <f t="shared" si="62"/>
        <v>0.66666666666595731</v>
      </c>
      <c r="S241" s="74">
        <f t="shared" si="54"/>
        <v>0.13333333333319144</v>
      </c>
      <c r="T241" s="74">
        <f t="shared" si="55"/>
        <v>0</v>
      </c>
      <c r="U241" s="74"/>
      <c r="V241" s="74">
        <f t="shared" si="63"/>
        <v>1325436.0777777778</v>
      </c>
    </row>
    <row r="242" spans="2:22" x14ac:dyDescent="0.25">
      <c r="B242" s="80"/>
      <c r="C242" s="80"/>
      <c r="F242" s="29">
        <f t="shared" si="56"/>
        <v>229</v>
      </c>
      <c r="G242" s="29">
        <f t="shared" si="57"/>
        <v>0</v>
      </c>
      <c r="H242" s="29">
        <f t="shared" si="50"/>
        <v>13.611111111111111</v>
      </c>
      <c r="I242" s="77">
        <f t="shared" si="58"/>
        <v>26.567392127300455</v>
      </c>
      <c r="J242" s="29">
        <f t="shared" si="51"/>
        <v>5.3134784254600911</v>
      </c>
      <c r="K242" s="29">
        <f t="shared" si="52"/>
        <v>0</v>
      </c>
      <c r="L242" s="29"/>
      <c r="M242" s="29">
        <f t="shared" si="59"/>
        <v>1473332.47</v>
      </c>
      <c r="O242" s="74">
        <f t="shared" si="60"/>
        <v>229</v>
      </c>
      <c r="P242" s="74">
        <f t="shared" si="61"/>
        <v>194</v>
      </c>
      <c r="Q242" s="74">
        <f t="shared" si="53"/>
        <v>13.611111111111111</v>
      </c>
      <c r="R242" s="78">
        <f t="shared" si="62"/>
        <v>181.05555555555483</v>
      </c>
      <c r="S242" s="74">
        <f t="shared" si="54"/>
        <v>36.211111111110966</v>
      </c>
      <c r="T242" s="74">
        <f t="shared" si="55"/>
        <v>150</v>
      </c>
      <c r="U242" s="74"/>
      <c r="V242" s="74">
        <f t="shared" si="63"/>
        <v>1325586.0777777778</v>
      </c>
    </row>
    <row r="243" spans="2:22" x14ac:dyDescent="0.25">
      <c r="B243" s="80"/>
      <c r="C243" s="80"/>
      <c r="F243" s="29">
        <f t="shared" si="56"/>
        <v>230</v>
      </c>
      <c r="G243" s="29">
        <f t="shared" si="57"/>
        <v>0</v>
      </c>
      <c r="H243" s="29">
        <f t="shared" si="50"/>
        <v>13.611111111111111</v>
      </c>
      <c r="I243" s="77">
        <f t="shared" si="58"/>
        <v>12.956281016189344</v>
      </c>
      <c r="J243" s="29">
        <f t="shared" si="51"/>
        <v>2.5912562032378688</v>
      </c>
      <c r="K243" s="29">
        <f t="shared" si="52"/>
        <v>0</v>
      </c>
      <c r="L243" s="29"/>
      <c r="M243" s="29">
        <f t="shared" si="59"/>
        <v>1473332.47</v>
      </c>
      <c r="O243" s="74">
        <f t="shared" si="60"/>
        <v>230</v>
      </c>
      <c r="P243" s="74">
        <f t="shared" si="61"/>
        <v>0</v>
      </c>
      <c r="Q243" s="74">
        <f t="shared" si="53"/>
        <v>13.611111111111111</v>
      </c>
      <c r="R243" s="78">
        <f t="shared" si="62"/>
        <v>167.44444444444372</v>
      </c>
      <c r="S243" s="74">
        <f t="shared" si="54"/>
        <v>33.488888888888745</v>
      </c>
      <c r="T243" s="74">
        <f t="shared" si="55"/>
        <v>0</v>
      </c>
      <c r="U243" s="74"/>
      <c r="V243" s="74">
        <f t="shared" si="63"/>
        <v>1325586.0777777778</v>
      </c>
    </row>
    <row r="244" spans="2:22" x14ac:dyDescent="0.25">
      <c r="B244" s="80"/>
      <c r="C244" s="80"/>
      <c r="F244" s="29">
        <f t="shared" si="56"/>
        <v>231</v>
      </c>
      <c r="G244" s="29">
        <f t="shared" si="57"/>
        <v>142.88690166235207</v>
      </c>
      <c r="H244" s="29">
        <f t="shared" si="50"/>
        <v>13.611111111111111</v>
      </c>
      <c r="I244" s="77">
        <f t="shared" si="58"/>
        <v>142.2320715674303</v>
      </c>
      <c r="J244" s="29">
        <f t="shared" si="51"/>
        <v>28.446414313486059</v>
      </c>
      <c r="K244" s="29">
        <f t="shared" si="52"/>
        <v>150</v>
      </c>
      <c r="L244" s="29"/>
      <c r="M244" s="29">
        <f t="shared" si="59"/>
        <v>1473482.47</v>
      </c>
      <c r="O244" s="74">
        <f t="shared" si="60"/>
        <v>231</v>
      </c>
      <c r="P244" s="74">
        <f t="shared" si="61"/>
        <v>0</v>
      </c>
      <c r="Q244" s="74">
        <f t="shared" si="53"/>
        <v>13.611111111111111</v>
      </c>
      <c r="R244" s="78">
        <f t="shared" si="62"/>
        <v>153.8333333333326</v>
      </c>
      <c r="S244" s="74">
        <f t="shared" si="54"/>
        <v>30.76666666666652</v>
      </c>
      <c r="T244" s="74">
        <f t="shared" si="55"/>
        <v>0</v>
      </c>
      <c r="U244" s="74"/>
      <c r="V244" s="74">
        <f t="shared" si="63"/>
        <v>1325586.0777777778</v>
      </c>
    </row>
    <row r="245" spans="2:22" x14ac:dyDescent="0.25">
      <c r="B245" s="80"/>
      <c r="C245" s="80"/>
      <c r="F245" s="29">
        <f t="shared" si="56"/>
        <v>232</v>
      </c>
      <c r="G245" s="29">
        <f t="shared" si="57"/>
        <v>0</v>
      </c>
      <c r="H245" s="29">
        <f t="shared" si="50"/>
        <v>13.611111111111111</v>
      </c>
      <c r="I245" s="77">
        <f t="shared" si="58"/>
        <v>128.62096045631918</v>
      </c>
      <c r="J245" s="29">
        <f t="shared" si="51"/>
        <v>25.724192091263834</v>
      </c>
      <c r="K245" s="29">
        <f t="shared" si="52"/>
        <v>0</v>
      </c>
      <c r="L245" s="29"/>
      <c r="M245" s="29">
        <f t="shared" si="59"/>
        <v>1473482.47</v>
      </c>
      <c r="O245" s="74">
        <f t="shared" si="60"/>
        <v>232</v>
      </c>
      <c r="P245" s="74">
        <f t="shared" si="61"/>
        <v>0</v>
      </c>
      <c r="Q245" s="74">
        <f t="shared" si="53"/>
        <v>13.611111111111111</v>
      </c>
      <c r="R245" s="78">
        <f t="shared" si="62"/>
        <v>140.22222222222149</v>
      </c>
      <c r="S245" s="74">
        <f t="shared" si="54"/>
        <v>28.044444444444295</v>
      </c>
      <c r="T245" s="74">
        <f t="shared" si="55"/>
        <v>0</v>
      </c>
      <c r="U245" s="74"/>
      <c r="V245" s="74">
        <f t="shared" si="63"/>
        <v>1325586.0777777778</v>
      </c>
    </row>
    <row r="246" spans="2:22" x14ac:dyDescent="0.25">
      <c r="B246" s="80"/>
      <c r="C246" s="80"/>
      <c r="F246" s="29">
        <f t="shared" si="56"/>
        <v>233</v>
      </c>
      <c r="G246" s="29">
        <f t="shared" si="57"/>
        <v>0</v>
      </c>
      <c r="H246" s="29">
        <f t="shared" si="50"/>
        <v>13.611111111111111</v>
      </c>
      <c r="I246" s="77">
        <f t="shared" si="58"/>
        <v>115.00984934520807</v>
      </c>
      <c r="J246" s="29">
        <f t="shared" si="51"/>
        <v>23.001969869041609</v>
      </c>
      <c r="K246" s="29">
        <f t="shared" si="52"/>
        <v>0</v>
      </c>
      <c r="L246" s="29"/>
      <c r="M246" s="29">
        <f t="shared" si="59"/>
        <v>1473482.47</v>
      </c>
      <c r="O246" s="74">
        <f t="shared" si="60"/>
        <v>233</v>
      </c>
      <c r="P246" s="74">
        <f t="shared" si="61"/>
        <v>0</v>
      </c>
      <c r="Q246" s="74">
        <f t="shared" si="53"/>
        <v>13.611111111111111</v>
      </c>
      <c r="R246" s="78">
        <f t="shared" si="62"/>
        <v>126.61111111111038</v>
      </c>
      <c r="S246" s="74">
        <f t="shared" si="54"/>
        <v>25.322222222222074</v>
      </c>
      <c r="T246" s="74">
        <f t="shared" si="55"/>
        <v>0</v>
      </c>
      <c r="U246" s="74"/>
      <c r="V246" s="74">
        <f t="shared" si="63"/>
        <v>1325586.0777777778</v>
      </c>
    </row>
    <row r="247" spans="2:22" x14ac:dyDescent="0.25">
      <c r="B247" s="80"/>
      <c r="C247" s="80"/>
      <c r="F247" s="29">
        <f t="shared" si="56"/>
        <v>234</v>
      </c>
      <c r="G247" s="29">
        <f t="shared" si="57"/>
        <v>0</v>
      </c>
      <c r="H247" s="29">
        <f t="shared" si="50"/>
        <v>13.611111111111111</v>
      </c>
      <c r="I247" s="77">
        <f t="shared" si="58"/>
        <v>101.39873823409695</v>
      </c>
      <c r="J247" s="29">
        <f t="shared" si="51"/>
        <v>20.279747646819391</v>
      </c>
      <c r="K247" s="29">
        <f t="shared" si="52"/>
        <v>0</v>
      </c>
      <c r="L247" s="29"/>
      <c r="M247" s="29">
        <f t="shared" si="59"/>
        <v>1473482.47</v>
      </c>
      <c r="O247" s="74">
        <f t="shared" si="60"/>
        <v>234</v>
      </c>
      <c r="P247" s="74">
        <f t="shared" si="61"/>
        <v>0</v>
      </c>
      <c r="Q247" s="74">
        <f t="shared" si="53"/>
        <v>13.611111111111111</v>
      </c>
      <c r="R247" s="78">
        <f t="shared" si="62"/>
        <v>112.99999999999926</v>
      </c>
      <c r="S247" s="74">
        <f t="shared" si="54"/>
        <v>22.599999999999852</v>
      </c>
      <c r="T247" s="74">
        <f t="shared" si="55"/>
        <v>0</v>
      </c>
      <c r="U247" s="74"/>
      <c r="V247" s="74">
        <f t="shared" si="63"/>
        <v>1325586.0777777778</v>
      </c>
    </row>
    <row r="248" spans="2:22" x14ac:dyDescent="0.25">
      <c r="B248" s="80"/>
      <c r="C248" s="80"/>
      <c r="F248" s="29">
        <f t="shared" si="56"/>
        <v>235</v>
      </c>
      <c r="G248" s="29">
        <f t="shared" si="57"/>
        <v>0</v>
      </c>
      <c r="H248" s="29">
        <f t="shared" si="50"/>
        <v>13.611111111111111</v>
      </c>
      <c r="I248" s="77">
        <f t="shared" si="58"/>
        <v>87.787627122985839</v>
      </c>
      <c r="J248" s="29">
        <f t="shared" si="51"/>
        <v>17.55752542459717</v>
      </c>
      <c r="K248" s="29">
        <f t="shared" si="52"/>
        <v>0</v>
      </c>
      <c r="L248" s="29"/>
      <c r="M248" s="29">
        <f t="shared" si="59"/>
        <v>1473482.47</v>
      </c>
      <c r="O248" s="74">
        <f t="shared" si="60"/>
        <v>235</v>
      </c>
      <c r="P248" s="74">
        <f t="shared" si="61"/>
        <v>0</v>
      </c>
      <c r="Q248" s="74">
        <f t="shared" si="53"/>
        <v>13.611111111111111</v>
      </c>
      <c r="R248" s="78">
        <f t="shared" si="62"/>
        <v>99.388888888888147</v>
      </c>
      <c r="S248" s="74">
        <f t="shared" si="54"/>
        <v>19.877777777777627</v>
      </c>
      <c r="T248" s="74">
        <f t="shared" si="55"/>
        <v>0</v>
      </c>
      <c r="U248" s="74"/>
      <c r="V248" s="74">
        <f t="shared" si="63"/>
        <v>1325586.0777777778</v>
      </c>
    </row>
    <row r="249" spans="2:22" x14ac:dyDescent="0.25">
      <c r="B249" s="80"/>
      <c r="C249" s="80"/>
      <c r="F249" s="29">
        <f t="shared" si="56"/>
        <v>236</v>
      </c>
      <c r="G249" s="29">
        <f t="shared" si="57"/>
        <v>0</v>
      </c>
      <c r="H249" s="29">
        <f t="shared" si="50"/>
        <v>13.611111111111111</v>
      </c>
      <c r="I249" s="77">
        <f t="shared" si="58"/>
        <v>74.176516011874725</v>
      </c>
      <c r="J249" s="29">
        <f t="shared" si="51"/>
        <v>14.835303202374945</v>
      </c>
      <c r="K249" s="29">
        <f t="shared" si="52"/>
        <v>0</v>
      </c>
      <c r="L249" s="29"/>
      <c r="M249" s="29">
        <f t="shared" si="59"/>
        <v>1473482.47</v>
      </c>
      <c r="O249" s="74">
        <f t="shared" si="60"/>
        <v>236</v>
      </c>
      <c r="P249" s="74">
        <f t="shared" si="61"/>
        <v>0</v>
      </c>
      <c r="Q249" s="74">
        <f t="shared" si="53"/>
        <v>13.611111111111111</v>
      </c>
      <c r="R249" s="78">
        <f t="shared" si="62"/>
        <v>85.777777777777032</v>
      </c>
      <c r="S249" s="74">
        <f t="shared" si="54"/>
        <v>17.155555555555406</v>
      </c>
      <c r="T249" s="74">
        <f t="shared" si="55"/>
        <v>0</v>
      </c>
      <c r="U249" s="74"/>
      <c r="V249" s="74">
        <f t="shared" si="63"/>
        <v>1325586.0777777778</v>
      </c>
    </row>
    <row r="250" spans="2:22" x14ac:dyDescent="0.25">
      <c r="B250" s="80"/>
      <c r="C250" s="80"/>
      <c r="F250" s="29">
        <f t="shared" si="56"/>
        <v>237</v>
      </c>
      <c r="G250" s="29">
        <f t="shared" si="57"/>
        <v>0</v>
      </c>
      <c r="H250" s="29">
        <f t="shared" si="50"/>
        <v>13.611111111111111</v>
      </c>
      <c r="I250" s="77">
        <f t="shared" si="58"/>
        <v>60.56540490076361</v>
      </c>
      <c r="J250" s="29">
        <f t="shared" si="51"/>
        <v>12.11308098015272</v>
      </c>
      <c r="K250" s="29">
        <f t="shared" si="52"/>
        <v>0</v>
      </c>
      <c r="L250" s="29"/>
      <c r="M250" s="29">
        <f t="shared" si="59"/>
        <v>1473482.47</v>
      </c>
      <c r="O250" s="74">
        <f t="shared" si="60"/>
        <v>237</v>
      </c>
      <c r="P250" s="74">
        <f t="shared" si="61"/>
        <v>0</v>
      </c>
      <c r="Q250" s="74">
        <f t="shared" si="53"/>
        <v>13.611111111111111</v>
      </c>
      <c r="R250" s="78">
        <f t="shared" si="62"/>
        <v>72.166666666665918</v>
      </c>
      <c r="S250" s="74">
        <f t="shared" si="54"/>
        <v>14.433333333333183</v>
      </c>
      <c r="T250" s="74">
        <f t="shared" si="55"/>
        <v>0</v>
      </c>
      <c r="U250" s="74"/>
      <c r="V250" s="74">
        <f t="shared" si="63"/>
        <v>1325586.0777777778</v>
      </c>
    </row>
    <row r="251" spans="2:22" x14ac:dyDescent="0.25">
      <c r="B251" s="80"/>
      <c r="C251" s="80"/>
      <c r="F251" s="29">
        <f t="shared" si="56"/>
        <v>238</v>
      </c>
      <c r="G251" s="29">
        <f t="shared" si="57"/>
        <v>0</v>
      </c>
      <c r="H251" s="29">
        <f t="shared" si="50"/>
        <v>13.611111111111111</v>
      </c>
      <c r="I251" s="77">
        <f t="shared" si="58"/>
        <v>46.954293789652496</v>
      </c>
      <c r="J251" s="29">
        <f t="shared" si="51"/>
        <v>9.3908587579305003</v>
      </c>
      <c r="K251" s="29">
        <f t="shared" si="52"/>
        <v>0</v>
      </c>
      <c r="L251" s="29"/>
      <c r="M251" s="29">
        <f t="shared" si="59"/>
        <v>1473482.47</v>
      </c>
      <c r="O251" s="74">
        <f t="shared" si="60"/>
        <v>238</v>
      </c>
      <c r="P251" s="74">
        <f t="shared" si="61"/>
        <v>0</v>
      </c>
      <c r="Q251" s="74">
        <f t="shared" si="53"/>
        <v>13.611111111111111</v>
      </c>
      <c r="R251" s="78">
        <f t="shared" si="62"/>
        <v>58.555555555554804</v>
      </c>
      <c r="S251" s="74">
        <f t="shared" si="54"/>
        <v>11.711111111110961</v>
      </c>
      <c r="T251" s="74">
        <f t="shared" si="55"/>
        <v>0</v>
      </c>
      <c r="U251" s="74"/>
      <c r="V251" s="74">
        <f t="shared" si="63"/>
        <v>1325586.0777777778</v>
      </c>
    </row>
    <row r="252" spans="2:22" x14ac:dyDescent="0.25">
      <c r="B252" s="80"/>
      <c r="C252" s="80"/>
      <c r="F252" s="29">
        <f t="shared" si="56"/>
        <v>239</v>
      </c>
      <c r="G252" s="29">
        <f t="shared" si="57"/>
        <v>0</v>
      </c>
      <c r="H252" s="29">
        <f t="shared" si="50"/>
        <v>13.611111111111111</v>
      </c>
      <c r="I252" s="77">
        <f t="shared" si="58"/>
        <v>33.343182678541382</v>
      </c>
      <c r="J252" s="29">
        <f t="shared" si="51"/>
        <v>6.6686365357082753</v>
      </c>
      <c r="K252" s="29">
        <f t="shared" si="52"/>
        <v>0</v>
      </c>
      <c r="L252" s="29"/>
      <c r="M252" s="29">
        <f t="shared" si="59"/>
        <v>1473482.47</v>
      </c>
      <c r="O252" s="74">
        <f t="shared" si="60"/>
        <v>239</v>
      </c>
      <c r="P252" s="74">
        <f t="shared" si="61"/>
        <v>0</v>
      </c>
      <c r="Q252" s="74">
        <f t="shared" si="53"/>
        <v>13.611111111111111</v>
      </c>
      <c r="R252" s="78">
        <f t="shared" si="62"/>
        <v>44.94444444444369</v>
      </c>
      <c r="S252" s="74">
        <f t="shared" si="54"/>
        <v>8.9888888888887379</v>
      </c>
      <c r="T252" s="74">
        <f t="shared" si="55"/>
        <v>0</v>
      </c>
      <c r="U252" s="74"/>
      <c r="V252" s="74">
        <f t="shared" si="63"/>
        <v>1325586.0777777778</v>
      </c>
    </row>
    <row r="253" spans="2:22" x14ac:dyDescent="0.25">
      <c r="B253" s="80"/>
      <c r="C253" s="80"/>
      <c r="F253" s="29">
        <f t="shared" si="56"/>
        <v>240</v>
      </c>
      <c r="G253" s="29">
        <f t="shared" si="57"/>
        <v>0</v>
      </c>
      <c r="H253" s="29">
        <f t="shared" si="50"/>
        <v>13.611111111111111</v>
      </c>
      <c r="I253" s="77">
        <f t="shared" si="58"/>
        <v>19.732071567430271</v>
      </c>
      <c r="J253" s="29">
        <f t="shared" si="51"/>
        <v>3.9464143134860543</v>
      </c>
      <c r="K253" s="29">
        <f t="shared" si="52"/>
        <v>0</v>
      </c>
      <c r="L253" s="29"/>
      <c r="M253" s="29">
        <f t="shared" si="59"/>
        <v>1473482.47</v>
      </c>
      <c r="O253" s="74">
        <f t="shared" si="60"/>
        <v>240</v>
      </c>
      <c r="P253" s="74">
        <f t="shared" si="61"/>
        <v>0</v>
      </c>
      <c r="Q253" s="74">
        <f t="shared" si="53"/>
        <v>13.611111111111111</v>
      </c>
      <c r="R253" s="78">
        <f t="shared" si="62"/>
        <v>31.333333333332579</v>
      </c>
      <c r="S253" s="74">
        <f t="shared" si="54"/>
        <v>6.2666666666665165</v>
      </c>
      <c r="T253" s="74">
        <f t="shared" si="55"/>
        <v>0</v>
      </c>
      <c r="U253" s="74"/>
      <c r="V253" s="74">
        <f t="shared" si="63"/>
        <v>1325586.0777777778</v>
      </c>
    </row>
    <row r="254" spans="2:22" x14ac:dyDescent="0.25">
      <c r="B254" s="80"/>
      <c r="C254" s="80"/>
      <c r="F254" s="29">
        <f t="shared" si="56"/>
        <v>241</v>
      </c>
      <c r="G254" s="29">
        <f t="shared" si="57"/>
        <v>0</v>
      </c>
      <c r="H254" s="29">
        <f t="shared" si="50"/>
        <v>13.611111111111111</v>
      </c>
      <c r="I254" s="77">
        <f t="shared" si="58"/>
        <v>6.1209604563191604</v>
      </c>
      <c r="J254" s="29">
        <f t="shared" si="51"/>
        <v>1.224192091263832</v>
      </c>
      <c r="K254" s="29">
        <f t="shared" si="52"/>
        <v>0</v>
      </c>
      <c r="L254" s="29"/>
      <c r="M254" s="29">
        <f t="shared" si="59"/>
        <v>1473482.47</v>
      </c>
      <c r="O254" s="74">
        <f t="shared" si="60"/>
        <v>241</v>
      </c>
      <c r="P254" s="74">
        <f t="shared" si="61"/>
        <v>0</v>
      </c>
      <c r="Q254" s="74">
        <f t="shared" si="53"/>
        <v>13.611111111111111</v>
      </c>
      <c r="R254" s="78">
        <f t="shared" si="62"/>
        <v>17.722222222221468</v>
      </c>
      <c r="S254" s="74">
        <f t="shared" si="54"/>
        <v>3.5444444444442937</v>
      </c>
      <c r="T254" s="74">
        <f t="shared" si="55"/>
        <v>0</v>
      </c>
      <c r="U254" s="74"/>
      <c r="V254" s="74">
        <f t="shared" si="63"/>
        <v>1325586.0777777778</v>
      </c>
    </row>
    <row r="255" spans="2:22" x14ac:dyDescent="0.25">
      <c r="B255" s="80"/>
      <c r="C255" s="80"/>
      <c r="F255" s="29">
        <f t="shared" si="56"/>
        <v>242</v>
      </c>
      <c r="G255" s="29">
        <f t="shared" si="57"/>
        <v>142.88690166235207</v>
      </c>
      <c r="H255" s="29">
        <f t="shared" si="50"/>
        <v>13.611111111111111</v>
      </c>
      <c r="I255" s="77">
        <f t="shared" si="58"/>
        <v>135.39675100756011</v>
      </c>
      <c r="J255" s="29">
        <f t="shared" si="51"/>
        <v>27.079350201512021</v>
      </c>
      <c r="K255" s="29">
        <f t="shared" si="52"/>
        <v>150</v>
      </c>
      <c r="L255" s="29"/>
      <c r="M255" s="29">
        <f t="shared" si="59"/>
        <v>1473632.47</v>
      </c>
      <c r="O255" s="74">
        <f t="shared" si="60"/>
        <v>242</v>
      </c>
      <c r="P255" s="74">
        <f t="shared" si="61"/>
        <v>0</v>
      </c>
      <c r="Q255" s="74">
        <f t="shared" si="53"/>
        <v>13.611111111111111</v>
      </c>
      <c r="R255" s="78">
        <f t="shared" si="62"/>
        <v>4.1111111111103575</v>
      </c>
      <c r="S255" s="74">
        <f t="shared" si="54"/>
        <v>0.82222222222207142</v>
      </c>
      <c r="T255" s="74">
        <f t="shared" si="55"/>
        <v>0</v>
      </c>
      <c r="U255" s="74"/>
      <c r="V255" s="74">
        <f t="shared" si="63"/>
        <v>1325586.0777777778</v>
      </c>
    </row>
    <row r="256" spans="2:22" x14ac:dyDescent="0.25">
      <c r="B256" s="80"/>
      <c r="C256" s="80"/>
      <c r="F256" s="29">
        <f t="shared" si="56"/>
        <v>243</v>
      </c>
      <c r="G256" s="29">
        <f t="shared" si="57"/>
        <v>0</v>
      </c>
      <c r="H256" s="29">
        <f t="shared" si="50"/>
        <v>13.611111111111111</v>
      </c>
      <c r="I256" s="77">
        <f t="shared" si="58"/>
        <v>121.785639896449</v>
      </c>
      <c r="J256" s="29">
        <f t="shared" si="51"/>
        <v>24.357127979289796</v>
      </c>
      <c r="K256" s="29">
        <f t="shared" si="52"/>
        <v>0</v>
      </c>
      <c r="L256" s="29"/>
      <c r="M256" s="29">
        <f t="shared" si="59"/>
        <v>1473632.47</v>
      </c>
      <c r="O256" s="74">
        <f t="shared" si="60"/>
        <v>243</v>
      </c>
      <c r="P256" s="74">
        <f t="shared" si="61"/>
        <v>194</v>
      </c>
      <c r="Q256" s="74">
        <f t="shared" si="53"/>
        <v>13.611111111111111</v>
      </c>
      <c r="R256" s="78">
        <f t="shared" si="62"/>
        <v>184.49999999999923</v>
      </c>
      <c r="S256" s="74">
        <f t="shared" si="54"/>
        <v>36.899999999999842</v>
      </c>
      <c r="T256" s="74">
        <f t="shared" si="55"/>
        <v>150</v>
      </c>
      <c r="U256" s="74"/>
      <c r="V256" s="74">
        <f t="shared" si="63"/>
        <v>1325736.0777777778</v>
      </c>
    </row>
    <row r="257" spans="2:22" x14ac:dyDescent="0.25">
      <c r="B257" s="80"/>
      <c r="C257" s="80"/>
      <c r="F257" s="29">
        <f t="shared" si="56"/>
        <v>244</v>
      </c>
      <c r="G257" s="29">
        <f t="shared" si="57"/>
        <v>0</v>
      </c>
      <c r="H257" s="29">
        <f t="shared" si="50"/>
        <v>13.611111111111111</v>
      </c>
      <c r="I257" s="77">
        <f t="shared" si="58"/>
        <v>108.17452878533788</v>
      </c>
      <c r="J257" s="29">
        <f t="shared" si="51"/>
        <v>21.634905757067575</v>
      </c>
      <c r="K257" s="29">
        <f t="shared" si="52"/>
        <v>0</v>
      </c>
      <c r="L257" s="29"/>
      <c r="M257" s="29">
        <f t="shared" si="59"/>
        <v>1473632.47</v>
      </c>
      <c r="O257" s="74">
        <f t="shared" si="60"/>
        <v>244</v>
      </c>
      <c r="P257" s="74">
        <f t="shared" si="61"/>
        <v>0</v>
      </c>
      <c r="Q257" s="74">
        <f t="shared" si="53"/>
        <v>13.611111111111111</v>
      </c>
      <c r="R257" s="78">
        <f t="shared" si="62"/>
        <v>170.88888888888812</v>
      </c>
      <c r="S257" s="74">
        <f t="shared" si="54"/>
        <v>34.177777777777628</v>
      </c>
      <c r="T257" s="74">
        <f t="shared" si="55"/>
        <v>0</v>
      </c>
      <c r="U257" s="74"/>
      <c r="V257" s="74">
        <f t="shared" si="63"/>
        <v>1325736.0777777778</v>
      </c>
    </row>
    <row r="258" spans="2:22" x14ac:dyDescent="0.25">
      <c r="B258" s="80"/>
      <c r="C258" s="80"/>
      <c r="F258" s="29">
        <f t="shared" si="56"/>
        <v>245</v>
      </c>
      <c r="G258" s="29">
        <f t="shared" si="57"/>
        <v>0</v>
      </c>
      <c r="H258" s="29">
        <f t="shared" si="50"/>
        <v>13.611111111111111</v>
      </c>
      <c r="I258" s="77">
        <f t="shared" si="58"/>
        <v>94.56341767422677</v>
      </c>
      <c r="J258" s="29">
        <f t="shared" si="51"/>
        <v>18.912683534845353</v>
      </c>
      <c r="K258" s="29">
        <f t="shared" si="52"/>
        <v>0</v>
      </c>
      <c r="L258" s="29"/>
      <c r="M258" s="29">
        <f t="shared" si="59"/>
        <v>1473632.47</v>
      </c>
      <c r="O258" s="74">
        <f t="shared" si="60"/>
        <v>245</v>
      </c>
      <c r="P258" s="74">
        <f t="shared" si="61"/>
        <v>0</v>
      </c>
      <c r="Q258" s="74">
        <f t="shared" si="53"/>
        <v>13.611111111111111</v>
      </c>
      <c r="R258" s="78">
        <f t="shared" si="62"/>
        <v>157.277777777777</v>
      </c>
      <c r="S258" s="74">
        <f t="shared" si="54"/>
        <v>31.455555555555399</v>
      </c>
      <c r="T258" s="74">
        <f t="shared" si="55"/>
        <v>0</v>
      </c>
      <c r="U258" s="74"/>
      <c r="V258" s="74">
        <f t="shared" si="63"/>
        <v>1325736.0777777778</v>
      </c>
    </row>
    <row r="259" spans="2:22" x14ac:dyDescent="0.25">
      <c r="B259" s="80"/>
      <c r="C259" s="80"/>
      <c r="F259" s="29">
        <f t="shared" si="56"/>
        <v>246</v>
      </c>
      <c r="G259" s="29">
        <f t="shared" si="57"/>
        <v>0</v>
      </c>
      <c r="H259" s="29">
        <f t="shared" si="50"/>
        <v>13.611111111111111</v>
      </c>
      <c r="I259" s="77">
        <f t="shared" si="58"/>
        <v>80.952306563115656</v>
      </c>
      <c r="J259" s="29">
        <f t="shared" si="51"/>
        <v>16.190461312623132</v>
      </c>
      <c r="K259" s="29">
        <f t="shared" si="52"/>
        <v>0</v>
      </c>
      <c r="L259" s="29"/>
      <c r="M259" s="29">
        <f t="shared" si="59"/>
        <v>1473632.47</v>
      </c>
      <c r="O259" s="74">
        <f t="shared" si="60"/>
        <v>246</v>
      </c>
      <c r="P259" s="74">
        <f t="shared" si="61"/>
        <v>0</v>
      </c>
      <c r="Q259" s="74">
        <f t="shared" si="53"/>
        <v>13.611111111111111</v>
      </c>
      <c r="R259" s="78">
        <f t="shared" si="62"/>
        <v>143.66666666666589</v>
      </c>
      <c r="S259" s="74">
        <f t="shared" si="54"/>
        <v>28.733333333333178</v>
      </c>
      <c r="T259" s="74">
        <f t="shared" si="55"/>
        <v>0</v>
      </c>
      <c r="U259" s="74"/>
      <c r="V259" s="74">
        <f t="shared" si="63"/>
        <v>1325736.0777777778</v>
      </c>
    </row>
    <row r="260" spans="2:22" x14ac:dyDescent="0.25">
      <c r="B260" s="80"/>
      <c r="C260" s="80"/>
      <c r="F260" s="29">
        <f t="shared" si="56"/>
        <v>247</v>
      </c>
      <c r="G260" s="29">
        <f t="shared" si="57"/>
        <v>0</v>
      </c>
      <c r="H260" s="29">
        <f t="shared" si="50"/>
        <v>13.611111111111111</v>
      </c>
      <c r="I260" s="77">
        <f t="shared" si="58"/>
        <v>67.341195452004541</v>
      </c>
      <c r="J260" s="29">
        <f t="shared" si="51"/>
        <v>13.468239090400907</v>
      </c>
      <c r="K260" s="29">
        <f t="shared" si="52"/>
        <v>0</v>
      </c>
      <c r="L260" s="29"/>
      <c r="M260" s="29">
        <f t="shared" si="59"/>
        <v>1473632.47</v>
      </c>
      <c r="O260" s="74">
        <f t="shared" si="60"/>
        <v>247</v>
      </c>
      <c r="P260" s="74">
        <f t="shared" si="61"/>
        <v>0</v>
      </c>
      <c r="Q260" s="74">
        <f t="shared" si="53"/>
        <v>13.611111111111111</v>
      </c>
      <c r="R260" s="78">
        <f t="shared" si="62"/>
        <v>130.05555555555478</v>
      </c>
      <c r="S260" s="74">
        <f t="shared" si="54"/>
        <v>26.011111111110953</v>
      </c>
      <c r="T260" s="74">
        <f t="shared" si="55"/>
        <v>0</v>
      </c>
      <c r="U260" s="74"/>
      <c r="V260" s="74">
        <f t="shared" si="63"/>
        <v>1325736.0777777778</v>
      </c>
    </row>
    <row r="261" spans="2:22" x14ac:dyDescent="0.25">
      <c r="B261" s="80"/>
      <c r="C261" s="80"/>
      <c r="F261" s="29">
        <f t="shared" si="56"/>
        <v>248</v>
      </c>
      <c r="G261" s="29">
        <f t="shared" si="57"/>
        <v>0</v>
      </c>
      <c r="H261" s="29">
        <f t="shared" si="50"/>
        <v>13.611111111111111</v>
      </c>
      <c r="I261" s="77">
        <f t="shared" si="58"/>
        <v>53.730084340893427</v>
      </c>
      <c r="J261" s="29">
        <f t="shared" si="51"/>
        <v>10.746016868178685</v>
      </c>
      <c r="K261" s="29">
        <f t="shared" si="52"/>
        <v>0</v>
      </c>
      <c r="L261" s="29"/>
      <c r="M261" s="29">
        <f t="shared" si="59"/>
        <v>1473632.47</v>
      </c>
      <c r="O261" s="74">
        <f t="shared" si="60"/>
        <v>248</v>
      </c>
      <c r="P261" s="74">
        <f t="shared" si="61"/>
        <v>0</v>
      </c>
      <c r="Q261" s="74">
        <f t="shared" si="53"/>
        <v>13.611111111111111</v>
      </c>
      <c r="R261" s="78">
        <f t="shared" si="62"/>
        <v>116.44444444444366</v>
      </c>
      <c r="S261" s="74">
        <f t="shared" si="54"/>
        <v>23.288888888888728</v>
      </c>
      <c r="T261" s="74">
        <f t="shared" si="55"/>
        <v>0</v>
      </c>
      <c r="U261" s="74"/>
      <c r="V261" s="74">
        <f t="shared" si="63"/>
        <v>1325736.0777777778</v>
      </c>
    </row>
    <row r="262" spans="2:22" x14ac:dyDescent="0.25">
      <c r="B262" s="80"/>
      <c r="C262" s="80"/>
      <c r="F262" s="29">
        <f t="shared" si="56"/>
        <v>249</v>
      </c>
      <c r="G262" s="29">
        <f t="shared" si="57"/>
        <v>0</v>
      </c>
      <c r="H262" s="29">
        <f t="shared" si="50"/>
        <v>13.611111111111111</v>
      </c>
      <c r="I262" s="77">
        <f t="shared" si="58"/>
        <v>40.118973229782313</v>
      </c>
      <c r="J262" s="29">
        <f t="shared" si="51"/>
        <v>8.0237946459564622</v>
      </c>
      <c r="K262" s="29">
        <f t="shared" si="52"/>
        <v>0</v>
      </c>
      <c r="L262" s="29"/>
      <c r="M262" s="29">
        <f t="shared" si="59"/>
        <v>1473632.47</v>
      </c>
      <c r="O262" s="74">
        <f t="shared" si="60"/>
        <v>249</v>
      </c>
      <c r="P262" s="74">
        <f t="shared" si="61"/>
        <v>0</v>
      </c>
      <c r="Q262" s="74">
        <f t="shared" si="53"/>
        <v>13.611111111111111</v>
      </c>
      <c r="R262" s="78">
        <f t="shared" si="62"/>
        <v>102.83333333333255</v>
      </c>
      <c r="S262" s="74">
        <f t="shared" si="54"/>
        <v>20.566666666666507</v>
      </c>
      <c r="T262" s="74">
        <f t="shared" si="55"/>
        <v>0</v>
      </c>
      <c r="U262" s="74"/>
      <c r="V262" s="74">
        <f t="shared" si="63"/>
        <v>1325736.0777777778</v>
      </c>
    </row>
    <row r="263" spans="2:22" x14ac:dyDescent="0.25">
      <c r="B263" s="80"/>
      <c r="C263" s="80"/>
      <c r="F263" s="29">
        <f t="shared" si="56"/>
        <v>250</v>
      </c>
      <c r="G263" s="29">
        <f t="shared" si="57"/>
        <v>0</v>
      </c>
      <c r="H263" s="29">
        <f t="shared" si="50"/>
        <v>13.611111111111111</v>
      </c>
      <c r="I263" s="77">
        <f t="shared" si="58"/>
        <v>26.507862118671202</v>
      </c>
      <c r="J263" s="29">
        <f t="shared" si="51"/>
        <v>5.3015724237342399</v>
      </c>
      <c r="K263" s="29">
        <f t="shared" si="52"/>
        <v>0</v>
      </c>
      <c r="L263" s="29"/>
      <c r="M263" s="29">
        <f t="shared" si="59"/>
        <v>1473632.47</v>
      </c>
      <c r="O263" s="74">
        <f t="shared" si="60"/>
        <v>250</v>
      </c>
      <c r="P263" s="74">
        <f t="shared" si="61"/>
        <v>0</v>
      </c>
      <c r="Q263" s="74">
        <f t="shared" si="53"/>
        <v>13.611111111111111</v>
      </c>
      <c r="R263" s="78">
        <f t="shared" si="62"/>
        <v>89.222222222221433</v>
      </c>
      <c r="S263" s="74">
        <f t="shared" si="54"/>
        <v>17.844444444444289</v>
      </c>
      <c r="T263" s="74">
        <f t="shared" si="55"/>
        <v>0</v>
      </c>
      <c r="U263" s="74"/>
      <c r="V263" s="74">
        <f t="shared" si="63"/>
        <v>1325736.0777777778</v>
      </c>
    </row>
    <row r="264" spans="2:22" x14ac:dyDescent="0.25">
      <c r="B264" s="80"/>
      <c r="C264" s="80"/>
      <c r="F264" s="29">
        <f t="shared" si="56"/>
        <v>251</v>
      </c>
      <c r="G264" s="29">
        <f t="shared" si="57"/>
        <v>0</v>
      </c>
      <c r="H264" s="29">
        <f t="shared" si="50"/>
        <v>13.611111111111111</v>
      </c>
      <c r="I264" s="77">
        <f t="shared" si="58"/>
        <v>12.896751007560091</v>
      </c>
      <c r="J264" s="29">
        <f t="shared" si="51"/>
        <v>2.579350201512018</v>
      </c>
      <c r="K264" s="29">
        <f t="shared" si="52"/>
        <v>0</v>
      </c>
      <c r="L264" s="29"/>
      <c r="M264" s="29">
        <f t="shared" si="59"/>
        <v>1473632.47</v>
      </c>
      <c r="O264" s="74">
        <f t="shared" si="60"/>
        <v>251</v>
      </c>
      <c r="P264" s="74">
        <f t="shared" si="61"/>
        <v>0</v>
      </c>
      <c r="Q264" s="74">
        <f t="shared" si="53"/>
        <v>13.611111111111111</v>
      </c>
      <c r="R264" s="78">
        <f t="shared" si="62"/>
        <v>75.611111111110318</v>
      </c>
      <c r="S264" s="74">
        <f t="shared" si="54"/>
        <v>15.122222222222064</v>
      </c>
      <c r="T264" s="74">
        <f t="shared" si="55"/>
        <v>0</v>
      </c>
      <c r="U264" s="74"/>
      <c r="V264" s="74">
        <f t="shared" si="63"/>
        <v>1325736.0777777778</v>
      </c>
    </row>
    <row r="265" spans="2:22" x14ac:dyDescent="0.25">
      <c r="B265" s="80"/>
      <c r="C265" s="80"/>
      <c r="F265" s="29">
        <f t="shared" si="56"/>
        <v>252</v>
      </c>
      <c r="G265" s="29">
        <f t="shared" si="57"/>
        <v>142.88690166235207</v>
      </c>
      <c r="H265" s="29">
        <f t="shared" si="50"/>
        <v>13.611111111111111</v>
      </c>
      <c r="I265" s="77">
        <f t="shared" si="58"/>
        <v>142.17254155880104</v>
      </c>
      <c r="J265" s="29">
        <f t="shared" si="51"/>
        <v>28.434508311760208</v>
      </c>
      <c r="K265" s="29">
        <f t="shared" si="52"/>
        <v>150</v>
      </c>
      <c r="L265" s="29"/>
      <c r="M265" s="29">
        <f t="shared" si="59"/>
        <v>1473782.47</v>
      </c>
      <c r="O265" s="74">
        <f t="shared" si="60"/>
        <v>252</v>
      </c>
      <c r="P265" s="74">
        <f t="shared" si="61"/>
        <v>0</v>
      </c>
      <c r="Q265" s="74">
        <f t="shared" si="53"/>
        <v>13.611111111111111</v>
      </c>
      <c r="R265" s="78">
        <f t="shared" si="62"/>
        <v>61.999999999999204</v>
      </c>
      <c r="S265" s="74">
        <f t="shared" si="54"/>
        <v>12.399999999999839</v>
      </c>
      <c r="T265" s="74">
        <f t="shared" si="55"/>
        <v>0</v>
      </c>
      <c r="U265" s="74"/>
      <c r="V265" s="74">
        <f t="shared" si="63"/>
        <v>1325736.0777777778</v>
      </c>
    </row>
    <row r="266" spans="2:22" x14ac:dyDescent="0.25">
      <c r="B266" s="80"/>
      <c r="C266" s="80"/>
      <c r="F266" s="29">
        <f t="shared" si="56"/>
        <v>253</v>
      </c>
      <c r="G266" s="29">
        <f t="shared" si="57"/>
        <v>0</v>
      </c>
      <c r="H266" s="29">
        <f t="shared" si="50"/>
        <v>13.611111111111111</v>
      </c>
      <c r="I266" s="77">
        <f t="shared" si="58"/>
        <v>128.56143044768993</v>
      </c>
      <c r="J266" s="29">
        <f t="shared" si="51"/>
        <v>25.712286089537983</v>
      </c>
      <c r="K266" s="29">
        <f t="shared" si="52"/>
        <v>0</v>
      </c>
      <c r="L266" s="29"/>
      <c r="M266" s="29">
        <f t="shared" si="59"/>
        <v>1473782.47</v>
      </c>
      <c r="O266" s="74">
        <f t="shared" si="60"/>
        <v>253</v>
      </c>
      <c r="P266" s="74">
        <f t="shared" si="61"/>
        <v>0</v>
      </c>
      <c r="Q266" s="74">
        <f t="shared" si="53"/>
        <v>13.611111111111111</v>
      </c>
      <c r="R266" s="78">
        <f t="shared" si="62"/>
        <v>48.38888888888809</v>
      </c>
      <c r="S266" s="74">
        <f t="shared" si="54"/>
        <v>9.6777777777776191</v>
      </c>
      <c r="T266" s="74">
        <f t="shared" si="55"/>
        <v>0</v>
      </c>
      <c r="U266" s="74"/>
      <c r="V266" s="74">
        <f t="shared" si="63"/>
        <v>1325736.0777777778</v>
      </c>
    </row>
    <row r="267" spans="2:22" x14ac:dyDescent="0.25">
      <c r="B267" s="80"/>
      <c r="C267" s="80"/>
      <c r="F267" s="29">
        <f t="shared" si="56"/>
        <v>254</v>
      </c>
      <c r="G267" s="29">
        <f t="shared" si="57"/>
        <v>0</v>
      </c>
      <c r="H267" s="29">
        <f t="shared" si="50"/>
        <v>13.611111111111111</v>
      </c>
      <c r="I267" s="77">
        <f t="shared" si="58"/>
        <v>114.95031933657881</v>
      </c>
      <c r="J267" s="29">
        <f t="shared" si="51"/>
        <v>22.990063867315762</v>
      </c>
      <c r="K267" s="29">
        <f t="shared" si="52"/>
        <v>0</v>
      </c>
      <c r="L267" s="29"/>
      <c r="M267" s="29">
        <f t="shared" si="59"/>
        <v>1473782.47</v>
      </c>
      <c r="O267" s="74">
        <f t="shared" si="60"/>
        <v>254</v>
      </c>
      <c r="P267" s="74">
        <f t="shared" si="61"/>
        <v>0</v>
      </c>
      <c r="Q267" s="74">
        <f t="shared" si="53"/>
        <v>13.611111111111111</v>
      </c>
      <c r="R267" s="78">
        <f t="shared" si="62"/>
        <v>34.777777777776976</v>
      </c>
      <c r="S267" s="74">
        <f t="shared" si="54"/>
        <v>6.9555555555553941</v>
      </c>
      <c r="T267" s="74">
        <f t="shared" si="55"/>
        <v>0</v>
      </c>
      <c r="U267" s="74"/>
      <c r="V267" s="74">
        <f t="shared" si="63"/>
        <v>1325736.0777777778</v>
      </c>
    </row>
    <row r="268" spans="2:22" x14ac:dyDescent="0.25">
      <c r="B268" s="80"/>
      <c r="C268" s="80"/>
      <c r="F268" s="29">
        <f t="shared" si="56"/>
        <v>255</v>
      </c>
      <c r="G268" s="29">
        <f t="shared" si="57"/>
        <v>0</v>
      </c>
      <c r="H268" s="29">
        <f t="shared" si="50"/>
        <v>13.611111111111111</v>
      </c>
      <c r="I268" s="77">
        <f t="shared" si="58"/>
        <v>101.3392082254677</v>
      </c>
      <c r="J268" s="29">
        <f t="shared" si="51"/>
        <v>20.26784164509354</v>
      </c>
      <c r="K268" s="29">
        <f t="shared" si="52"/>
        <v>0</v>
      </c>
      <c r="L268" s="29"/>
      <c r="M268" s="29">
        <f t="shared" si="59"/>
        <v>1473782.47</v>
      </c>
      <c r="O268" s="74">
        <f t="shared" si="60"/>
        <v>255</v>
      </c>
      <c r="P268" s="74">
        <f t="shared" si="61"/>
        <v>0</v>
      </c>
      <c r="Q268" s="74">
        <f t="shared" si="53"/>
        <v>13.611111111111111</v>
      </c>
      <c r="R268" s="78">
        <f t="shared" si="62"/>
        <v>21.166666666665865</v>
      </c>
      <c r="S268" s="74">
        <f t="shared" si="54"/>
        <v>4.2333333333331735</v>
      </c>
      <c r="T268" s="74">
        <f t="shared" si="55"/>
        <v>0</v>
      </c>
      <c r="U268" s="74"/>
      <c r="V268" s="74">
        <f t="shared" si="63"/>
        <v>1325736.0777777778</v>
      </c>
    </row>
    <row r="269" spans="2:22" x14ac:dyDescent="0.25">
      <c r="B269" s="80"/>
      <c r="C269" s="80"/>
      <c r="F269" s="29">
        <f t="shared" si="56"/>
        <v>256</v>
      </c>
      <c r="G269" s="29">
        <f t="shared" si="57"/>
        <v>0</v>
      </c>
      <c r="H269" s="29">
        <f t="shared" si="50"/>
        <v>13.611111111111111</v>
      </c>
      <c r="I269" s="77">
        <f t="shared" si="58"/>
        <v>87.728097114356586</v>
      </c>
      <c r="J269" s="29">
        <f t="shared" si="51"/>
        <v>17.545619422871315</v>
      </c>
      <c r="K269" s="29">
        <f t="shared" si="52"/>
        <v>0</v>
      </c>
      <c r="L269" s="29"/>
      <c r="M269" s="29">
        <f t="shared" si="59"/>
        <v>1473782.47</v>
      </c>
      <c r="O269" s="74">
        <f t="shared" si="60"/>
        <v>256</v>
      </c>
      <c r="P269" s="74">
        <f t="shared" si="61"/>
        <v>0</v>
      </c>
      <c r="Q269" s="74">
        <f t="shared" si="53"/>
        <v>13.611111111111111</v>
      </c>
      <c r="R269" s="78">
        <f t="shared" si="62"/>
        <v>7.5555555555547542</v>
      </c>
      <c r="S269" s="74">
        <f t="shared" si="54"/>
        <v>1.511111111110951</v>
      </c>
      <c r="T269" s="74">
        <f t="shared" si="55"/>
        <v>0</v>
      </c>
      <c r="U269" s="74"/>
      <c r="V269" s="74">
        <f t="shared" si="63"/>
        <v>1325736.0777777778</v>
      </c>
    </row>
    <row r="270" spans="2:22" x14ac:dyDescent="0.25">
      <c r="B270" s="80"/>
      <c r="C270" s="80"/>
      <c r="F270" s="29">
        <f t="shared" si="56"/>
        <v>257</v>
      </c>
      <c r="G270" s="29">
        <f t="shared" si="57"/>
        <v>0</v>
      </c>
      <c r="H270" s="29">
        <f t="shared" si="50"/>
        <v>13.611111111111111</v>
      </c>
      <c r="I270" s="77">
        <f t="shared" si="58"/>
        <v>74.116986003245472</v>
      </c>
      <c r="J270" s="29">
        <f t="shared" si="51"/>
        <v>14.823397200649094</v>
      </c>
      <c r="K270" s="29">
        <f t="shared" si="52"/>
        <v>0</v>
      </c>
      <c r="L270" s="29"/>
      <c r="M270" s="29">
        <f t="shared" si="59"/>
        <v>1473782.47</v>
      </c>
      <c r="O270" s="74">
        <f t="shared" si="60"/>
        <v>257</v>
      </c>
      <c r="P270" s="74">
        <f t="shared" si="61"/>
        <v>194</v>
      </c>
      <c r="Q270" s="74">
        <f t="shared" si="53"/>
        <v>13.611111111111111</v>
      </c>
      <c r="R270" s="78">
        <f t="shared" si="62"/>
        <v>187.94444444444363</v>
      </c>
      <c r="S270" s="74">
        <f t="shared" si="54"/>
        <v>37.588888888888725</v>
      </c>
      <c r="T270" s="74">
        <f t="shared" si="55"/>
        <v>150</v>
      </c>
      <c r="U270" s="74"/>
      <c r="V270" s="74">
        <f t="shared" si="63"/>
        <v>1325886.0777777778</v>
      </c>
    </row>
    <row r="271" spans="2:22" x14ac:dyDescent="0.25">
      <c r="B271" s="80"/>
      <c r="C271" s="80"/>
      <c r="F271" s="29">
        <f t="shared" si="56"/>
        <v>258</v>
      </c>
      <c r="G271" s="29">
        <f t="shared" si="57"/>
        <v>0</v>
      </c>
      <c r="H271" s="29">
        <f t="shared" ref="H271:H334" si="66">+$B$7/360</f>
        <v>13.611111111111111</v>
      </c>
      <c r="I271" s="77">
        <f t="shared" si="58"/>
        <v>60.505874892134358</v>
      </c>
      <c r="J271" s="29">
        <f t="shared" ref="J271:J334" si="67">+I271*$B$8*($B$10/360)</f>
        <v>12.101174978426871</v>
      </c>
      <c r="K271" s="29">
        <f t="shared" ref="K271:K334" si="68">+IF(G271&gt;0,$B$9,0)</f>
        <v>0</v>
      </c>
      <c r="L271" s="29"/>
      <c r="M271" s="29">
        <f t="shared" si="59"/>
        <v>1473782.47</v>
      </c>
      <c r="O271" s="74">
        <f t="shared" si="60"/>
        <v>258</v>
      </c>
      <c r="P271" s="74">
        <f t="shared" si="61"/>
        <v>0</v>
      </c>
      <c r="Q271" s="74">
        <f t="shared" ref="Q271:Q334" si="69">+$B$7/360</f>
        <v>13.611111111111111</v>
      </c>
      <c r="R271" s="78">
        <f t="shared" si="62"/>
        <v>174.33333333333252</v>
      </c>
      <c r="S271" s="74">
        <f t="shared" ref="S271:S334" si="70">+R271*$B$8*($B$10/360)</f>
        <v>34.866666666666504</v>
      </c>
      <c r="T271" s="74">
        <f t="shared" ref="T271:T334" si="71">+IF(P271&gt;0,$B$9,0)</f>
        <v>0</v>
      </c>
      <c r="U271" s="74"/>
      <c r="V271" s="74">
        <f t="shared" si="63"/>
        <v>1325886.0777777778</v>
      </c>
    </row>
    <row r="272" spans="2:22" x14ac:dyDescent="0.25">
      <c r="B272" s="80"/>
      <c r="C272" s="80"/>
      <c r="F272" s="29">
        <f t="shared" ref="F272:F335" si="72">+F271+1</f>
        <v>259</v>
      </c>
      <c r="G272" s="29">
        <f t="shared" ref="G272:G335" si="73">+IF(I271&lt;H272,$E$8,0)</f>
        <v>0</v>
      </c>
      <c r="H272" s="29">
        <f t="shared" si="66"/>
        <v>13.611111111111111</v>
      </c>
      <c r="I272" s="77">
        <f t="shared" ref="I272:I335" si="74">+I271+G272-H272</f>
        <v>46.894763781023244</v>
      </c>
      <c r="J272" s="29">
        <f t="shared" si="67"/>
        <v>9.3789527562046473</v>
      </c>
      <c r="K272" s="29">
        <f t="shared" si="68"/>
        <v>0</v>
      </c>
      <c r="L272" s="29"/>
      <c r="M272" s="29">
        <f t="shared" ref="M272:M335" si="75">+M271+L272+K272</f>
        <v>1473782.47</v>
      </c>
      <c r="O272" s="74">
        <f t="shared" ref="O272:O335" si="76">+O271+1</f>
        <v>259</v>
      </c>
      <c r="P272" s="74">
        <f t="shared" ref="P272:P335" si="77">+IF(R271&lt;Q272,$P$8,0)</f>
        <v>0</v>
      </c>
      <c r="Q272" s="74">
        <f t="shared" si="69"/>
        <v>13.611111111111111</v>
      </c>
      <c r="R272" s="78">
        <f t="shared" ref="R272:R335" si="78">+R271+P272-Q272</f>
        <v>160.7222222222214</v>
      </c>
      <c r="S272" s="74">
        <f t="shared" si="70"/>
        <v>32.144444444444282</v>
      </c>
      <c r="T272" s="74">
        <f t="shared" si="71"/>
        <v>0</v>
      </c>
      <c r="U272" s="74"/>
      <c r="V272" s="74">
        <f t="shared" ref="V272:V335" si="79">+V271+U272+T272</f>
        <v>1325886.0777777778</v>
      </c>
    </row>
    <row r="273" spans="2:22" x14ac:dyDescent="0.25">
      <c r="B273" s="80"/>
      <c r="C273" s="80"/>
      <c r="F273" s="29">
        <f t="shared" si="72"/>
        <v>260</v>
      </c>
      <c r="G273" s="29">
        <f t="shared" si="73"/>
        <v>0</v>
      </c>
      <c r="H273" s="29">
        <f t="shared" si="66"/>
        <v>13.611111111111111</v>
      </c>
      <c r="I273" s="77">
        <f t="shared" si="74"/>
        <v>33.283652669912129</v>
      </c>
      <c r="J273" s="29">
        <f t="shared" si="67"/>
        <v>6.6567305339824259</v>
      </c>
      <c r="K273" s="29">
        <f t="shared" si="68"/>
        <v>0</v>
      </c>
      <c r="L273" s="29"/>
      <c r="M273" s="29">
        <f t="shared" si="75"/>
        <v>1473782.47</v>
      </c>
      <c r="O273" s="74">
        <f t="shared" si="76"/>
        <v>260</v>
      </c>
      <c r="P273" s="74">
        <f t="shared" si="77"/>
        <v>0</v>
      </c>
      <c r="Q273" s="74">
        <f t="shared" si="69"/>
        <v>13.611111111111111</v>
      </c>
      <c r="R273" s="78">
        <f t="shared" si="78"/>
        <v>147.11111111111029</v>
      </c>
      <c r="S273" s="74">
        <f t="shared" si="70"/>
        <v>29.422222222222057</v>
      </c>
      <c r="T273" s="74">
        <f t="shared" si="71"/>
        <v>0</v>
      </c>
      <c r="U273" s="74"/>
      <c r="V273" s="74">
        <f t="shared" si="79"/>
        <v>1325886.0777777778</v>
      </c>
    </row>
    <row r="274" spans="2:22" x14ac:dyDescent="0.25">
      <c r="B274" s="80"/>
      <c r="C274" s="80"/>
      <c r="F274" s="29">
        <f t="shared" si="72"/>
        <v>261</v>
      </c>
      <c r="G274" s="29">
        <f t="shared" si="73"/>
        <v>0</v>
      </c>
      <c r="H274" s="29">
        <f t="shared" si="66"/>
        <v>13.611111111111111</v>
      </c>
      <c r="I274" s="77">
        <f t="shared" si="74"/>
        <v>19.672541558801019</v>
      </c>
      <c r="J274" s="29">
        <f t="shared" si="67"/>
        <v>3.9345083117602035</v>
      </c>
      <c r="K274" s="29">
        <f t="shared" si="68"/>
        <v>0</v>
      </c>
      <c r="L274" s="29"/>
      <c r="M274" s="29">
        <f t="shared" si="75"/>
        <v>1473782.47</v>
      </c>
      <c r="O274" s="74">
        <f t="shared" si="76"/>
        <v>261</v>
      </c>
      <c r="P274" s="74">
        <f t="shared" si="77"/>
        <v>0</v>
      </c>
      <c r="Q274" s="74">
        <f t="shared" si="69"/>
        <v>13.611111111111111</v>
      </c>
      <c r="R274" s="78">
        <f t="shared" si="78"/>
        <v>133.49999999999918</v>
      </c>
      <c r="S274" s="74">
        <f t="shared" si="70"/>
        <v>26.699999999999836</v>
      </c>
      <c r="T274" s="74">
        <f t="shared" si="71"/>
        <v>0</v>
      </c>
      <c r="U274" s="74"/>
      <c r="V274" s="74">
        <f t="shared" si="79"/>
        <v>1325886.0777777778</v>
      </c>
    </row>
    <row r="275" spans="2:22" x14ac:dyDescent="0.25">
      <c r="B275" s="80"/>
      <c r="C275" s="80"/>
      <c r="F275" s="29">
        <f t="shared" si="72"/>
        <v>262</v>
      </c>
      <c r="G275" s="29">
        <f t="shared" si="73"/>
        <v>0</v>
      </c>
      <c r="H275" s="29">
        <f t="shared" si="66"/>
        <v>13.611111111111111</v>
      </c>
      <c r="I275" s="77">
        <f t="shared" si="74"/>
        <v>6.0614304476899079</v>
      </c>
      <c r="J275" s="29">
        <f t="shared" si="67"/>
        <v>1.2122860895379817</v>
      </c>
      <c r="K275" s="29">
        <f t="shared" si="68"/>
        <v>0</v>
      </c>
      <c r="L275" s="29"/>
      <c r="M275" s="29">
        <f t="shared" si="75"/>
        <v>1473782.47</v>
      </c>
      <c r="O275" s="74">
        <f t="shared" si="76"/>
        <v>262</v>
      </c>
      <c r="P275" s="74">
        <f t="shared" si="77"/>
        <v>0</v>
      </c>
      <c r="Q275" s="74">
        <f t="shared" si="69"/>
        <v>13.611111111111111</v>
      </c>
      <c r="R275" s="78">
        <f t="shared" si="78"/>
        <v>119.88888888888806</v>
      </c>
      <c r="S275" s="74">
        <f t="shared" si="70"/>
        <v>23.977777777777611</v>
      </c>
      <c r="T275" s="74">
        <f t="shared" si="71"/>
        <v>0</v>
      </c>
      <c r="U275" s="74"/>
      <c r="V275" s="74">
        <f t="shared" si="79"/>
        <v>1325886.0777777778</v>
      </c>
    </row>
    <row r="276" spans="2:22" x14ac:dyDescent="0.25">
      <c r="B276" s="80"/>
      <c r="C276" s="80"/>
      <c r="F276" s="29">
        <f t="shared" si="72"/>
        <v>263</v>
      </c>
      <c r="G276" s="29">
        <f t="shared" si="73"/>
        <v>142.88690166235207</v>
      </c>
      <c r="H276" s="29">
        <f t="shared" si="66"/>
        <v>13.611111111111111</v>
      </c>
      <c r="I276" s="77">
        <f t="shared" si="74"/>
        <v>135.33722099893086</v>
      </c>
      <c r="J276" s="29">
        <f t="shared" si="67"/>
        <v>27.06744419978617</v>
      </c>
      <c r="K276" s="29">
        <f t="shared" si="68"/>
        <v>150</v>
      </c>
      <c r="L276" s="29"/>
      <c r="M276" s="29">
        <f t="shared" si="75"/>
        <v>1473932.47</v>
      </c>
      <c r="O276" s="74">
        <f t="shared" si="76"/>
        <v>263</v>
      </c>
      <c r="P276" s="74">
        <f t="shared" si="77"/>
        <v>0</v>
      </c>
      <c r="Q276" s="74">
        <f t="shared" si="69"/>
        <v>13.611111111111111</v>
      </c>
      <c r="R276" s="78">
        <f t="shared" si="78"/>
        <v>106.27777777777695</v>
      </c>
      <c r="S276" s="74">
        <f t="shared" si="70"/>
        <v>21.255555555555389</v>
      </c>
      <c r="T276" s="74">
        <f t="shared" si="71"/>
        <v>0</v>
      </c>
      <c r="U276" s="74"/>
      <c r="V276" s="74">
        <f t="shared" si="79"/>
        <v>1325886.0777777778</v>
      </c>
    </row>
    <row r="277" spans="2:22" x14ac:dyDescent="0.25">
      <c r="B277" s="80"/>
      <c r="C277" s="80"/>
      <c r="F277" s="29">
        <f t="shared" si="72"/>
        <v>264</v>
      </c>
      <c r="G277" s="29">
        <f t="shared" si="73"/>
        <v>0</v>
      </c>
      <c r="H277" s="29">
        <f t="shared" si="66"/>
        <v>13.611111111111111</v>
      </c>
      <c r="I277" s="77">
        <f t="shared" si="74"/>
        <v>121.72610988781975</v>
      </c>
      <c r="J277" s="29">
        <f t="shared" si="67"/>
        <v>24.345221977563948</v>
      </c>
      <c r="K277" s="29">
        <f t="shared" si="68"/>
        <v>0</v>
      </c>
      <c r="L277" s="29"/>
      <c r="M277" s="29">
        <f t="shared" si="75"/>
        <v>1473932.47</v>
      </c>
      <c r="O277" s="74">
        <f t="shared" si="76"/>
        <v>264</v>
      </c>
      <c r="P277" s="74">
        <f t="shared" si="77"/>
        <v>0</v>
      </c>
      <c r="Q277" s="74">
        <f t="shared" si="69"/>
        <v>13.611111111111111</v>
      </c>
      <c r="R277" s="78">
        <f t="shared" si="78"/>
        <v>92.666666666665833</v>
      </c>
      <c r="S277" s="74">
        <f t="shared" si="70"/>
        <v>18.533333333333164</v>
      </c>
      <c r="T277" s="74">
        <f t="shared" si="71"/>
        <v>0</v>
      </c>
      <c r="U277" s="74"/>
      <c r="V277" s="74">
        <f t="shared" si="79"/>
        <v>1325886.0777777778</v>
      </c>
    </row>
    <row r="278" spans="2:22" x14ac:dyDescent="0.25">
      <c r="B278" s="80"/>
      <c r="C278" s="80"/>
      <c r="F278" s="29">
        <f t="shared" si="72"/>
        <v>265</v>
      </c>
      <c r="G278" s="29">
        <f t="shared" si="73"/>
        <v>0</v>
      </c>
      <c r="H278" s="29">
        <f t="shared" si="66"/>
        <v>13.611111111111111</v>
      </c>
      <c r="I278" s="77">
        <f t="shared" si="74"/>
        <v>108.11499877670863</v>
      </c>
      <c r="J278" s="29">
        <f t="shared" si="67"/>
        <v>21.622999755341727</v>
      </c>
      <c r="K278" s="29">
        <f t="shared" si="68"/>
        <v>0</v>
      </c>
      <c r="L278" s="29"/>
      <c r="M278" s="29">
        <f t="shared" si="75"/>
        <v>1473932.47</v>
      </c>
      <c r="O278" s="74">
        <f t="shared" si="76"/>
        <v>265</v>
      </c>
      <c r="P278" s="74">
        <f t="shared" si="77"/>
        <v>0</v>
      </c>
      <c r="Q278" s="74">
        <f t="shared" si="69"/>
        <v>13.611111111111111</v>
      </c>
      <c r="R278" s="78">
        <f t="shared" si="78"/>
        <v>79.055555555554719</v>
      </c>
      <c r="S278" s="74">
        <f t="shared" si="70"/>
        <v>15.811111111110945</v>
      </c>
      <c r="T278" s="74">
        <f t="shared" si="71"/>
        <v>0</v>
      </c>
      <c r="U278" s="74"/>
      <c r="V278" s="74">
        <f t="shared" si="79"/>
        <v>1325886.0777777778</v>
      </c>
    </row>
    <row r="279" spans="2:22" x14ac:dyDescent="0.25">
      <c r="B279" s="80"/>
      <c r="C279" s="80"/>
      <c r="F279" s="29">
        <f t="shared" si="72"/>
        <v>266</v>
      </c>
      <c r="G279" s="29">
        <f t="shared" si="73"/>
        <v>0</v>
      </c>
      <c r="H279" s="29">
        <f t="shared" si="66"/>
        <v>13.611111111111111</v>
      </c>
      <c r="I279" s="77">
        <f t="shared" si="74"/>
        <v>94.503887665597517</v>
      </c>
      <c r="J279" s="29">
        <f t="shared" si="67"/>
        <v>18.900777533119502</v>
      </c>
      <c r="K279" s="29">
        <f t="shared" si="68"/>
        <v>0</v>
      </c>
      <c r="L279" s="29"/>
      <c r="M279" s="29">
        <f t="shared" si="75"/>
        <v>1473932.47</v>
      </c>
      <c r="O279" s="74">
        <f t="shared" si="76"/>
        <v>266</v>
      </c>
      <c r="P279" s="74">
        <f t="shared" si="77"/>
        <v>0</v>
      </c>
      <c r="Q279" s="74">
        <f t="shared" si="69"/>
        <v>13.611111111111111</v>
      </c>
      <c r="R279" s="78">
        <f t="shared" si="78"/>
        <v>65.444444444443604</v>
      </c>
      <c r="S279" s="74">
        <f t="shared" si="70"/>
        <v>13.08888888888872</v>
      </c>
      <c r="T279" s="74">
        <f t="shared" si="71"/>
        <v>0</v>
      </c>
      <c r="U279" s="74"/>
      <c r="V279" s="74">
        <f t="shared" si="79"/>
        <v>1325886.0777777778</v>
      </c>
    </row>
    <row r="280" spans="2:22" x14ac:dyDescent="0.25">
      <c r="B280" s="80"/>
      <c r="C280" s="80"/>
      <c r="F280" s="29">
        <f t="shared" si="72"/>
        <v>267</v>
      </c>
      <c r="G280" s="29">
        <f t="shared" si="73"/>
        <v>0</v>
      </c>
      <c r="H280" s="29">
        <f t="shared" si="66"/>
        <v>13.611111111111111</v>
      </c>
      <c r="I280" s="77">
        <f t="shared" si="74"/>
        <v>80.892776554486403</v>
      </c>
      <c r="J280" s="29">
        <f t="shared" si="67"/>
        <v>16.178555310897281</v>
      </c>
      <c r="K280" s="29">
        <f t="shared" si="68"/>
        <v>0</v>
      </c>
      <c r="L280" s="29"/>
      <c r="M280" s="29">
        <f t="shared" si="75"/>
        <v>1473932.47</v>
      </c>
      <c r="O280" s="74">
        <f t="shared" si="76"/>
        <v>267</v>
      </c>
      <c r="P280" s="74">
        <f t="shared" si="77"/>
        <v>0</v>
      </c>
      <c r="Q280" s="74">
        <f t="shared" si="69"/>
        <v>13.611111111111111</v>
      </c>
      <c r="R280" s="78">
        <f t="shared" si="78"/>
        <v>51.83333333333249</v>
      </c>
      <c r="S280" s="74">
        <f t="shared" si="70"/>
        <v>10.366666666666498</v>
      </c>
      <c r="T280" s="74">
        <f t="shared" si="71"/>
        <v>0</v>
      </c>
      <c r="U280" s="74"/>
      <c r="V280" s="74">
        <f t="shared" si="79"/>
        <v>1325886.0777777778</v>
      </c>
    </row>
    <row r="281" spans="2:22" x14ac:dyDescent="0.25">
      <c r="B281" s="80"/>
      <c r="C281" s="80"/>
      <c r="F281" s="29">
        <f t="shared" si="72"/>
        <v>268</v>
      </c>
      <c r="G281" s="29">
        <f t="shared" si="73"/>
        <v>0</v>
      </c>
      <c r="H281" s="29">
        <f t="shared" si="66"/>
        <v>13.611111111111111</v>
      </c>
      <c r="I281" s="77">
        <f t="shared" si="74"/>
        <v>67.281665443375289</v>
      </c>
      <c r="J281" s="29">
        <f t="shared" si="67"/>
        <v>13.456333088675057</v>
      </c>
      <c r="K281" s="29">
        <f t="shared" si="68"/>
        <v>0</v>
      </c>
      <c r="L281" s="29"/>
      <c r="M281" s="29">
        <f t="shared" si="75"/>
        <v>1473932.47</v>
      </c>
      <c r="O281" s="74">
        <f t="shared" si="76"/>
        <v>268</v>
      </c>
      <c r="P281" s="74">
        <f t="shared" si="77"/>
        <v>0</v>
      </c>
      <c r="Q281" s="74">
        <f t="shared" si="69"/>
        <v>13.611111111111111</v>
      </c>
      <c r="R281" s="78">
        <f t="shared" si="78"/>
        <v>38.222222222221376</v>
      </c>
      <c r="S281" s="74">
        <f t="shared" si="70"/>
        <v>7.6444444444442752</v>
      </c>
      <c r="T281" s="74">
        <f t="shared" si="71"/>
        <v>0</v>
      </c>
      <c r="U281" s="74"/>
      <c r="V281" s="74">
        <f t="shared" si="79"/>
        <v>1325886.0777777778</v>
      </c>
    </row>
    <row r="282" spans="2:22" x14ac:dyDescent="0.25">
      <c r="B282" s="80"/>
      <c r="C282" s="80"/>
      <c r="F282" s="29">
        <f t="shared" si="72"/>
        <v>269</v>
      </c>
      <c r="G282" s="29">
        <f t="shared" si="73"/>
        <v>0</v>
      </c>
      <c r="H282" s="29">
        <f t="shared" si="66"/>
        <v>13.611111111111111</v>
      </c>
      <c r="I282" s="77">
        <f t="shared" si="74"/>
        <v>53.670554332264174</v>
      </c>
      <c r="J282" s="29">
        <f t="shared" si="67"/>
        <v>10.734110866452834</v>
      </c>
      <c r="K282" s="29">
        <f t="shared" si="68"/>
        <v>0</v>
      </c>
      <c r="L282" s="29"/>
      <c r="M282" s="29">
        <f t="shared" si="75"/>
        <v>1473932.47</v>
      </c>
      <c r="O282" s="74">
        <f t="shared" si="76"/>
        <v>269</v>
      </c>
      <c r="P282" s="74">
        <f t="shared" si="77"/>
        <v>0</v>
      </c>
      <c r="Q282" s="74">
        <f t="shared" si="69"/>
        <v>13.611111111111111</v>
      </c>
      <c r="R282" s="78">
        <f t="shared" si="78"/>
        <v>24.611111111110265</v>
      </c>
      <c r="S282" s="74">
        <f t="shared" si="70"/>
        <v>4.9222222222220529</v>
      </c>
      <c r="T282" s="74">
        <f t="shared" si="71"/>
        <v>0</v>
      </c>
      <c r="U282" s="74"/>
      <c r="V282" s="74">
        <f t="shared" si="79"/>
        <v>1325886.0777777778</v>
      </c>
    </row>
    <row r="283" spans="2:22" x14ac:dyDescent="0.25">
      <c r="B283" s="80"/>
      <c r="C283" s="80"/>
      <c r="F283" s="29">
        <f t="shared" si="72"/>
        <v>270</v>
      </c>
      <c r="G283" s="29">
        <f t="shared" si="73"/>
        <v>0</v>
      </c>
      <c r="H283" s="29">
        <f t="shared" si="66"/>
        <v>13.611111111111111</v>
      </c>
      <c r="I283" s="77">
        <f t="shared" si="74"/>
        <v>40.05944322115306</v>
      </c>
      <c r="J283" s="29">
        <f t="shared" si="67"/>
        <v>8.0118886442306128</v>
      </c>
      <c r="K283" s="29">
        <f t="shared" si="68"/>
        <v>0</v>
      </c>
      <c r="L283" s="29"/>
      <c r="M283" s="29">
        <f t="shared" si="75"/>
        <v>1473932.47</v>
      </c>
      <c r="O283" s="74">
        <f t="shared" si="76"/>
        <v>270</v>
      </c>
      <c r="P283" s="74">
        <f t="shared" si="77"/>
        <v>0</v>
      </c>
      <c r="Q283" s="74">
        <f t="shared" si="69"/>
        <v>13.611111111111111</v>
      </c>
      <c r="R283" s="78">
        <f t="shared" si="78"/>
        <v>10.999999999999154</v>
      </c>
      <c r="S283" s="74">
        <f t="shared" si="70"/>
        <v>2.199999999999831</v>
      </c>
      <c r="T283" s="74">
        <f t="shared" si="71"/>
        <v>0</v>
      </c>
      <c r="U283" s="74"/>
      <c r="V283" s="74">
        <f t="shared" si="79"/>
        <v>1325886.0777777778</v>
      </c>
    </row>
    <row r="284" spans="2:22" x14ac:dyDescent="0.25">
      <c r="B284" s="80"/>
      <c r="C284" s="80"/>
      <c r="F284" s="29">
        <f t="shared" si="72"/>
        <v>271</v>
      </c>
      <c r="G284" s="29">
        <f t="shared" si="73"/>
        <v>0</v>
      </c>
      <c r="H284" s="29">
        <f t="shared" si="66"/>
        <v>13.611111111111111</v>
      </c>
      <c r="I284" s="77">
        <f t="shared" si="74"/>
        <v>26.44833211004195</v>
      </c>
      <c r="J284" s="29">
        <f t="shared" si="67"/>
        <v>5.2896664220083895</v>
      </c>
      <c r="K284" s="29">
        <f t="shared" si="68"/>
        <v>0</v>
      </c>
      <c r="L284" s="29"/>
      <c r="M284" s="29">
        <f t="shared" si="75"/>
        <v>1473932.47</v>
      </c>
      <c r="O284" s="74">
        <f t="shared" si="76"/>
        <v>271</v>
      </c>
      <c r="P284" s="74">
        <f t="shared" si="77"/>
        <v>194</v>
      </c>
      <c r="Q284" s="74">
        <f t="shared" si="69"/>
        <v>13.611111111111111</v>
      </c>
      <c r="R284" s="78">
        <f t="shared" si="78"/>
        <v>191.38888888888803</v>
      </c>
      <c r="S284" s="74">
        <f t="shared" si="70"/>
        <v>38.277777777777608</v>
      </c>
      <c r="T284" s="74">
        <f t="shared" si="71"/>
        <v>150</v>
      </c>
      <c r="U284" s="74"/>
      <c r="V284" s="74">
        <f t="shared" si="79"/>
        <v>1326036.0777777778</v>
      </c>
    </row>
    <row r="285" spans="2:22" x14ac:dyDescent="0.25">
      <c r="B285" s="80"/>
      <c r="C285" s="80"/>
      <c r="F285" s="29">
        <f t="shared" si="72"/>
        <v>272</v>
      </c>
      <c r="G285" s="29">
        <f t="shared" si="73"/>
        <v>0</v>
      </c>
      <c r="H285" s="29">
        <f t="shared" si="66"/>
        <v>13.611111111111111</v>
      </c>
      <c r="I285" s="77">
        <f t="shared" si="74"/>
        <v>12.837220998930839</v>
      </c>
      <c r="J285" s="29">
        <f t="shared" si="67"/>
        <v>2.5674441997861677</v>
      </c>
      <c r="K285" s="29">
        <f t="shared" si="68"/>
        <v>0</v>
      </c>
      <c r="L285" s="29"/>
      <c r="M285" s="29">
        <f t="shared" si="75"/>
        <v>1473932.47</v>
      </c>
      <c r="O285" s="74">
        <f t="shared" si="76"/>
        <v>272</v>
      </c>
      <c r="P285" s="74">
        <f t="shared" si="77"/>
        <v>0</v>
      </c>
      <c r="Q285" s="74">
        <f t="shared" si="69"/>
        <v>13.611111111111111</v>
      </c>
      <c r="R285" s="78">
        <f t="shared" si="78"/>
        <v>177.77777777777692</v>
      </c>
      <c r="S285" s="74">
        <f t="shared" si="70"/>
        <v>35.555555555555379</v>
      </c>
      <c r="T285" s="74">
        <f t="shared" si="71"/>
        <v>0</v>
      </c>
      <c r="U285" s="74"/>
      <c r="V285" s="74">
        <f t="shared" si="79"/>
        <v>1326036.0777777778</v>
      </c>
    </row>
    <row r="286" spans="2:22" x14ac:dyDescent="0.25">
      <c r="B286" s="80"/>
      <c r="C286" s="80"/>
      <c r="F286" s="29">
        <f t="shared" si="72"/>
        <v>273</v>
      </c>
      <c r="G286" s="29">
        <f t="shared" si="73"/>
        <v>142.88690166235207</v>
      </c>
      <c r="H286" s="29">
        <f t="shared" si="66"/>
        <v>13.611111111111111</v>
      </c>
      <c r="I286" s="77">
        <f t="shared" si="74"/>
        <v>142.11301155017179</v>
      </c>
      <c r="J286" s="29">
        <f t="shared" si="67"/>
        <v>28.422602310034357</v>
      </c>
      <c r="K286" s="29">
        <f t="shared" si="68"/>
        <v>150</v>
      </c>
      <c r="L286" s="29"/>
      <c r="M286" s="29">
        <f t="shared" si="75"/>
        <v>1474082.47</v>
      </c>
      <c r="O286" s="74">
        <f t="shared" si="76"/>
        <v>273</v>
      </c>
      <c r="P286" s="74">
        <f t="shared" si="77"/>
        <v>0</v>
      </c>
      <c r="Q286" s="74">
        <f t="shared" si="69"/>
        <v>13.611111111111111</v>
      </c>
      <c r="R286" s="78">
        <f t="shared" si="78"/>
        <v>164.1666666666658</v>
      </c>
      <c r="S286" s="74">
        <f t="shared" si="70"/>
        <v>32.833333333333158</v>
      </c>
      <c r="T286" s="74">
        <f t="shared" si="71"/>
        <v>0</v>
      </c>
      <c r="U286" s="74"/>
      <c r="V286" s="74">
        <f t="shared" si="79"/>
        <v>1326036.0777777778</v>
      </c>
    </row>
    <row r="287" spans="2:22" x14ac:dyDescent="0.25">
      <c r="B287" s="80"/>
      <c r="C287" s="80"/>
      <c r="F287" s="29">
        <f t="shared" si="72"/>
        <v>274</v>
      </c>
      <c r="G287" s="29">
        <f t="shared" si="73"/>
        <v>0</v>
      </c>
      <c r="H287" s="29">
        <f t="shared" si="66"/>
        <v>13.611111111111111</v>
      </c>
      <c r="I287" s="77">
        <f t="shared" si="74"/>
        <v>128.50190043906068</v>
      </c>
      <c r="J287" s="29">
        <f t="shared" si="67"/>
        <v>25.700380087812135</v>
      </c>
      <c r="K287" s="29">
        <f t="shared" si="68"/>
        <v>0</v>
      </c>
      <c r="L287" s="29"/>
      <c r="M287" s="29">
        <f t="shared" si="75"/>
        <v>1474082.47</v>
      </c>
      <c r="O287" s="74">
        <f t="shared" si="76"/>
        <v>274</v>
      </c>
      <c r="P287" s="74">
        <f t="shared" si="77"/>
        <v>0</v>
      </c>
      <c r="Q287" s="74">
        <f t="shared" si="69"/>
        <v>13.611111111111111</v>
      </c>
      <c r="R287" s="78">
        <f t="shared" si="78"/>
        <v>150.55555555555469</v>
      </c>
      <c r="S287" s="74">
        <f t="shared" si="70"/>
        <v>30.11111111111094</v>
      </c>
      <c r="T287" s="74">
        <f t="shared" si="71"/>
        <v>0</v>
      </c>
      <c r="U287" s="74"/>
      <c r="V287" s="74">
        <f t="shared" si="79"/>
        <v>1326036.0777777778</v>
      </c>
    </row>
    <row r="288" spans="2:22" x14ac:dyDescent="0.25">
      <c r="B288" s="80"/>
      <c r="C288" s="80"/>
      <c r="F288" s="29">
        <f t="shared" si="72"/>
        <v>275</v>
      </c>
      <c r="G288" s="29">
        <f t="shared" si="73"/>
        <v>0</v>
      </c>
      <c r="H288" s="29">
        <f t="shared" si="66"/>
        <v>13.611111111111111</v>
      </c>
      <c r="I288" s="77">
        <f t="shared" si="74"/>
        <v>114.89078932794956</v>
      </c>
      <c r="J288" s="29">
        <f t="shared" si="67"/>
        <v>22.97815786558991</v>
      </c>
      <c r="K288" s="29">
        <f t="shared" si="68"/>
        <v>0</v>
      </c>
      <c r="L288" s="29"/>
      <c r="M288" s="29">
        <f t="shared" si="75"/>
        <v>1474082.47</v>
      </c>
      <c r="O288" s="74">
        <f t="shared" si="76"/>
        <v>275</v>
      </c>
      <c r="P288" s="74">
        <f t="shared" si="77"/>
        <v>0</v>
      </c>
      <c r="Q288" s="74">
        <f t="shared" si="69"/>
        <v>13.611111111111111</v>
      </c>
      <c r="R288" s="78">
        <f t="shared" si="78"/>
        <v>136.94444444444358</v>
      </c>
      <c r="S288" s="74">
        <f t="shared" si="70"/>
        <v>27.388888888888715</v>
      </c>
      <c r="T288" s="74">
        <f t="shared" si="71"/>
        <v>0</v>
      </c>
      <c r="U288" s="74"/>
      <c r="V288" s="74">
        <f t="shared" si="79"/>
        <v>1326036.0777777778</v>
      </c>
    </row>
    <row r="289" spans="2:22" x14ac:dyDescent="0.25">
      <c r="B289" s="80"/>
      <c r="C289" s="80"/>
      <c r="F289" s="29">
        <f t="shared" si="72"/>
        <v>276</v>
      </c>
      <c r="G289" s="29">
        <f t="shared" si="73"/>
        <v>0</v>
      </c>
      <c r="H289" s="29">
        <f t="shared" si="66"/>
        <v>13.611111111111111</v>
      </c>
      <c r="I289" s="77">
        <f t="shared" si="74"/>
        <v>101.27967821683845</v>
      </c>
      <c r="J289" s="29">
        <f t="shared" si="67"/>
        <v>20.255935643367689</v>
      </c>
      <c r="K289" s="29">
        <f t="shared" si="68"/>
        <v>0</v>
      </c>
      <c r="L289" s="29"/>
      <c r="M289" s="29">
        <f t="shared" si="75"/>
        <v>1474082.47</v>
      </c>
      <c r="O289" s="74">
        <f t="shared" si="76"/>
        <v>276</v>
      </c>
      <c r="P289" s="74">
        <f t="shared" si="77"/>
        <v>0</v>
      </c>
      <c r="Q289" s="74">
        <f t="shared" si="69"/>
        <v>13.611111111111111</v>
      </c>
      <c r="R289" s="78">
        <f t="shared" si="78"/>
        <v>123.33333333333246</v>
      </c>
      <c r="S289" s="74">
        <f t="shared" si="70"/>
        <v>24.66666666666649</v>
      </c>
      <c r="T289" s="74">
        <f t="shared" si="71"/>
        <v>0</v>
      </c>
      <c r="U289" s="74"/>
      <c r="V289" s="74">
        <f t="shared" si="79"/>
        <v>1326036.0777777778</v>
      </c>
    </row>
    <row r="290" spans="2:22" x14ac:dyDescent="0.25">
      <c r="B290" s="80"/>
      <c r="C290" s="80"/>
      <c r="F290" s="29">
        <f t="shared" si="72"/>
        <v>277</v>
      </c>
      <c r="G290" s="29">
        <f t="shared" si="73"/>
        <v>0</v>
      </c>
      <c r="H290" s="29">
        <f t="shared" si="66"/>
        <v>13.611111111111111</v>
      </c>
      <c r="I290" s="77">
        <f t="shared" si="74"/>
        <v>87.668567105727334</v>
      </c>
      <c r="J290" s="29">
        <f t="shared" si="67"/>
        <v>17.533713421145464</v>
      </c>
      <c r="K290" s="29">
        <f t="shared" si="68"/>
        <v>0</v>
      </c>
      <c r="L290" s="29"/>
      <c r="M290" s="29">
        <f t="shared" si="75"/>
        <v>1474082.47</v>
      </c>
      <c r="O290" s="74">
        <f t="shared" si="76"/>
        <v>277</v>
      </c>
      <c r="P290" s="74">
        <f t="shared" si="77"/>
        <v>0</v>
      </c>
      <c r="Q290" s="74">
        <f t="shared" si="69"/>
        <v>13.611111111111111</v>
      </c>
      <c r="R290" s="78">
        <f t="shared" si="78"/>
        <v>109.72222222222135</v>
      </c>
      <c r="S290" s="74">
        <f t="shared" si="70"/>
        <v>21.944444444444269</v>
      </c>
      <c r="T290" s="74">
        <f t="shared" si="71"/>
        <v>0</v>
      </c>
      <c r="U290" s="74"/>
      <c r="V290" s="74">
        <f t="shared" si="79"/>
        <v>1326036.0777777778</v>
      </c>
    </row>
    <row r="291" spans="2:22" x14ac:dyDescent="0.25">
      <c r="B291" s="80"/>
      <c r="C291" s="80"/>
      <c r="F291" s="29">
        <f t="shared" si="72"/>
        <v>278</v>
      </c>
      <c r="G291" s="29">
        <f t="shared" si="73"/>
        <v>0</v>
      </c>
      <c r="H291" s="29">
        <f t="shared" si="66"/>
        <v>13.611111111111111</v>
      </c>
      <c r="I291" s="77">
        <f t="shared" si="74"/>
        <v>74.05745599461622</v>
      </c>
      <c r="J291" s="29">
        <f t="shared" si="67"/>
        <v>14.811491198923244</v>
      </c>
      <c r="K291" s="29">
        <f t="shared" si="68"/>
        <v>0</v>
      </c>
      <c r="L291" s="29"/>
      <c r="M291" s="29">
        <f t="shared" si="75"/>
        <v>1474082.47</v>
      </c>
      <c r="O291" s="74">
        <f t="shared" si="76"/>
        <v>278</v>
      </c>
      <c r="P291" s="74">
        <f t="shared" si="77"/>
        <v>0</v>
      </c>
      <c r="Q291" s="74">
        <f t="shared" si="69"/>
        <v>13.611111111111111</v>
      </c>
      <c r="R291" s="78">
        <f t="shared" si="78"/>
        <v>96.111111111110233</v>
      </c>
      <c r="S291" s="74">
        <f t="shared" si="70"/>
        <v>19.222222222222047</v>
      </c>
      <c r="T291" s="74">
        <f t="shared" si="71"/>
        <v>0</v>
      </c>
      <c r="U291" s="74"/>
      <c r="V291" s="74">
        <f t="shared" si="79"/>
        <v>1326036.0777777778</v>
      </c>
    </row>
    <row r="292" spans="2:22" x14ac:dyDescent="0.25">
      <c r="B292" s="80"/>
      <c r="C292" s="80"/>
      <c r="F292" s="29">
        <f t="shared" si="72"/>
        <v>279</v>
      </c>
      <c r="G292" s="29">
        <f t="shared" si="73"/>
        <v>0</v>
      </c>
      <c r="H292" s="29">
        <f t="shared" si="66"/>
        <v>13.611111111111111</v>
      </c>
      <c r="I292" s="77">
        <f t="shared" si="74"/>
        <v>60.446344883505105</v>
      </c>
      <c r="J292" s="29">
        <f t="shared" si="67"/>
        <v>12.089268976701021</v>
      </c>
      <c r="K292" s="29">
        <f t="shared" si="68"/>
        <v>0</v>
      </c>
      <c r="L292" s="29"/>
      <c r="M292" s="29">
        <f t="shared" si="75"/>
        <v>1474082.47</v>
      </c>
      <c r="O292" s="74">
        <f t="shared" si="76"/>
        <v>279</v>
      </c>
      <c r="P292" s="74">
        <f t="shared" si="77"/>
        <v>0</v>
      </c>
      <c r="Q292" s="74">
        <f t="shared" si="69"/>
        <v>13.611111111111111</v>
      </c>
      <c r="R292" s="78">
        <f t="shared" si="78"/>
        <v>82.499999999999119</v>
      </c>
      <c r="S292" s="74">
        <f t="shared" si="70"/>
        <v>16.499999999999822</v>
      </c>
      <c r="T292" s="74">
        <f t="shared" si="71"/>
        <v>0</v>
      </c>
      <c r="U292" s="74"/>
      <c r="V292" s="74">
        <f t="shared" si="79"/>
        <v>1326036.0777777778</v>
      </c>
    </row>
    <row r="293" spans="2:22" x14ac:dyDescent="0.25">
      <c r="B293" s="80"/>
      <c r="C293" s="80"/>
      <c r="F293" s="29">
        <f t="shared" si="72"/>
        <v>280</v>
      </c>
      <c r="G293" s="29">
        <f t="shared" si="73"/>
        <v>0</v>
      </c>
      <c r="H293" s="29">
        <f t="shared" si="66"/>
        <v>13.611111111111111</v>
      </c>
      <c r="I293" s="77">
        <f t="shared" si="74"/>
        <v>46.835233772393991</v>
      </c>
      <c r="J293" s="29">
        <f t="shared" si="67"/>
        <v>9.3670467544787979</v>
      </c>
      <c r="K293" s="29">
        <f t="shared" si="68"/>
        <v>0</v>
      </c>
      <c r="L293" s="29"/>
      <c r="M293" s="29">
        <f t="shared" si="75"/>
        <v>1474082.47</v>
      </c>
      <c r="O293" s="74">
        <f t="shared" si="76"/>
        <v>280</v>
      </c>
      <c r="P293" s="74">
        <f t="shared" si="77"/>
        <v>0</v>
      </c>
      <c r="Q293" s="74">
        <f t="shared" si="69"/>
        <v>13.611111111111111</v>
      </c>
      <c r="R293" s="78">
        <f t="shared" si="78"/>
        <v>68.888888888888005</v>
      </c>
      <c r="S293" s="74">
        <f t="shared" si="70"/>
        <v>13.777777777777601</v>
      </c>
      <c r="T293" s="74">
        <f t="shared" si="71"/>
        <v>0</v>
      </c>
      <c r="U293" s="74"/>
      <c r="V293" s="74">
        <f t="shared" si="79"/>
        <v>1326036.0777777778</v>
      </c>
    </row>
    <row r="294" spans="2:22" x14ac:dyDescent="0.25">
      <c r="B294" s="80"/>
      <c r="C294" s="80"/>
      <c r="F294" s="29">
        <f t="shared" si="72"/>
        <v>281</v>
      </c>
      <c r="G294" s="29">
        <f t="shared" si="73"/>
        <v>0</v>
      </c>
      <c r="H294" s="29">
        <f t="shared" si="66"/>
        <v>13.611111111111111</v>
      </c>
      <c r="I294" s="77">
        <f t="shared" si="74"/>
        <v>33.224122661282877</v>
      </c>
      <c r="J294" s="29">
        <f t="shared" si="67"/>
        <v>6.6448245322565755</v>
      </c>
      <c r="K294" s="29">
        <f t="shared" si="68"/>
        <v>0</v>
      </c>
      <c r="L294" s="29"/>
      <c r="M294" s="29">
        <f t="shared" si="75"/>
        <v>1474082.47</v>
      </c>
      <c r="O294" s="74">
        <f t="shared" si="76"/>
        <v>281</v>
      </c>
      <c r="P294" s="74">
        <f t="shared" si="77"/>
        <v>0</v>
      </c>
      <c r="Q294" s="74">
        <f t="shared" si="69"/>
        <v>13.611111111111111</v>
      </c>
      <c r="R294" s="78">
        <f t="shared" si="78"/>
        <v>55.27777777777689</v>
      </c>
      <c r="S294" s="74">
        <f t="shared" si="70"/>
        <v>11.055555555555378</v>
      </c>
      <c r="T294" s="74">
        <f t="shared" si="71"/>
        <v>0</v>
      </c>
      <c r="U294" s="74"/>
      <c r="V294" s="74">
        <f t="shared" si="79"/>
        <v>1326036.0777777778</v>
      </c>
    </row>
    <row r="295" spans="2:22" x14ac:dyDescent="0.25">
      <c r="B295" s="80"/>
      <c r="C295" s="80"/>
      <c r="F295" s="29">
        <f t="shared" si="72"/>
        <v>282</v>
      </c>
      <c r="G295" s="29">
        <f t="shared" si="73"/>
        <v>0</v>
      </c>
      <c r="H295" s="29">
        <f t="shared" si="66"/>
        <v>13.611111111111111</v>
      </c>
      <c r="I295" s="77">
        <f t="shared" si="74"/>
        <v>19.613011550171766</v>
      </c>
      <c r="J295" s="29">
        <f t="shared" si="67"/>
        <v>3.9226023100343528</v>
      </c>
      <c r="K295" s="29">
        <f t="shared" si="68"/>
        <v>0</v>
      </c>
      <c r="L295" s="29"/>
      <c r="M295" s="29">
        <f t="shared" si="75"/>
        <v>1474082.47</v>
      </c>
      <c r="O295" s="74">
        <f t="shared" si="76"/>
        <v>282</v>
      </c>
      <c r="P295" s="74">
        <f t="shared" si="77"/>
        <v>0</v>
      </c>
      <c r="Q295" s="74">
        <f t="shared" si="69"/>
        <v>13.611111111111111</v>
      </c>
      <c r="R295" s="78">
        <f t="shared" si="78"/>
        <v>41.666666666665776</v>
      </c>
      <c r="S295" s="74">
        <f t="shared" si="70"/>
        <v>8.3333333333331545</v>
      </c>
      <c r="T295" s="74">
        <f t="shared" si="71"/>
        <v>0</v>
      </c>
      <c r="U295" s="74"/>
      <c r="V295" s="74">
        <f t="shared" si="79"/>
        <v>1326036.0777777778</v>
      </c>
    </row>
    <row r="296" spans="2:22" x14ac:dyDescent="0.25">
      <c r="B296" s="80"/>
      <c r="C296" s="80"/>
      <c r="F296" s="29">
        <f t="shared" si="72"/>
        <v>283</v>
      </c>
      <c r="G296" s="29">
        <f t="shared" si="73"/>
        <v>0</v>
      </c>
      <c r="H296" s="29">
        <f t="shared" si="66"/>
        <v>13.611111111111111</v>
      </c>
      <c r="I296" s="77">
        <f t="shared" si="74"/>
        <v>6.0019004390606554</v>
      </c>
      <c r="J296" s="29">
        <f t="shared" si="67"/>
        <v>1.2003800878121309</v>
      </c>
      <c r="K296" s="29">
        <f t="shared" si="68"/>
        <v>0</v>
      </c>
      <c r="L296" s="29"/>
      <c r="M296" s="29">
        <f t="shared" si="75"/>
        <v>1474082.47</v>
      </c>
      <c r="O296" s="74">
        <f t="shared" si="76"/>
        <v>283</v>
      </c>
      <c r="P296" s="74">
        <f t="shared" si="77"/>
        <v>0</v>
      </c>
      <c r="Q296" s="74">
        <f t="shared" si="69"/>
        <v>13.611111111111111</v>
      </c>
      <c r="R296" s="78">
        <f t="shared" si="78"/>
        <v>28.055555555554665</v>
      </c>
      <c r="S296" s="74">
        <f t="shared" si="70"/>
        <v>5.6111111111109331</v>
      </c>
      <c r="T296" s="74">
        <f t="shared" si="71"/>
        <v>0</v>
      </c>
      <c r="U296" s="74"/>
      <c r="V296" s="74">
        <f t="shared" si="79"/>
        <v>1326036.0777777778</v>
      </c>
    </row>
    <row r="297" spans="2:22" x14ac:dyDescent="0.25">
      <c r="B297" s="80"/>
      <c r="C297" s="80"/>
      <c r="F297" s="29">
        <f t="shared" si="72"/>
        <v>284</v>
      </c>
      <c r="G297" s="29">
        <f t="shared" si="73"/>
        <v>142.88690166235207</v>
      </c>
      <c r="H297" s="29">
        <f t="shared" si="66"/>
        <v>13.611111111111111</v>
      </c>
      <c r="I297" s="77">
        <f t="shared" si="74"/>
        <v>135.27769099030161</v>
      </c>
      <c r="J297" s="29">
        <f t="shared" si="67"/>
        <v>27.055538198060322</v>
      </c>
      <c r="K297" s="29">
        <f t="shared" si="68"/>
        <v>150</v>
      </c>
      <c r="L297" s="29"/>
      <c r="M297" s="29">
        <f t="shared" si="75"/>
        <v>1474232.47</v>
      </c>
      <c r="O297" s="74">
        <f t="shared" si="76"/>
        <v>284</v>
      </c>
      <c r="P297" s="74">
        <f t="shared" si="77"/>
        <v>0</v>
      </c>
      <c r="Q297" s="74">
        <f t="shared" si="69"/>
        <v>13.611111111111111</v>
      </c>
      <c r="R297" s="78">
        <f t="shared" si="78"/>
        <v>14.444444444443555</v>
      </c>
      <c r="S297" s="74">
        <f t="shared" si="70"/>
        <v>2.8888888888887108</v>
      </c>
      <c r="T297" s="74">
        <f t="shared" si="71"/>
        <v>0</v>
      </c>
      <c r="U297" s="74"/>
      <c r="V297" s="74">
        <f t="shared" si="79"/>
        <v>1326036.0777777778</v>
      </c>
    </row>
    <row r="298" spans="2:22" x14ac:dyDescent="0.25">
      <c r="B298" s="80"/>
      <c r="C298" s="80"/>
      <c r="F298" s="29">
        <f t="shared" si="72"/>
        <v>285</v>
      </c>
      <c r="G298" s="29">
        <f t="shared" si="73"/>
        <v>0</v>
      </c>
      <c r="H298" s="29">
        <f t="shared" si="66"/>
        <v>13.611111111111111</v>
      </c>
      <c r="I298" s="77">
        <f t="shared" si="74"/>
        <v>121.66657987919049</v>
      </c>
      <c r="J298" s="29">
        <f t="shared" si="67"/>
        <v>24.333315975838097</v>
      </c>
      <c r="K298" s="29">
        <f t="shared" si="68"/>
        <v>0</v>
      </c>
      <c r="L298" s="29"/>
      <c r="M298" s="29">
        <f t="shared" si="75"/>
        <v>1474232.47</v>
      </c>
      <c r="O298" s="74">
        <f t="shared" si="76"/>
        <v>285</v>
      </c>
      <c r="P298" s="74">
        <f t="shared" si="77"/>
        <v>0</v>
      </c>
      <c r="Q298" s="74">
        <f t="shared" si="69"/>
        <v>13.611111111111111</v>
      </c>
      <c r="R298" s="78">
        <f t="shared" si="78"/>
        <v>0.83333333333244397</v>
      </c>
      <c r="S298" s="74">
        <f t="shared" si="70"/>
        <v>0.16666666666648877</v>
      </c>
      <c r="T298" s="74">
        <f t="shared" si="71"/>
        <v>0</v>
      </c>
      <c r="U298" s="74"/>
      <c r="V298" s="74">
        <f t="shared" si="79"/>
        <v>1326036.0777777778</v>
      </c>
    </row>
    <row r="299" spans="2:22" x14ac:dyDescent="0.25">
      <c r="B299" s="80"/>
      <c r="C299" s="80"/>
      <c r="F299" s="29">
        <f t="shared" si="72"/>
        <v>286</v>
      </c>
      <c r="G299" s="29">
        <f t="shared" si="73"/>
        <v>0</v>
      </c>
      <c r="H299" s="29">
        <f t="shared" si="66"/>
        <v>13.611111111111111</v>
      </c>
      <c r="I299" s="77">
        <f t="shared" si="74"/>
        <v>108.05546876807938</v>
      </c>
      <c r="J299" s="29">
        <f t="shared" si="67"/>
        <v>21.611093753615876</v>
      </c>
      <c r="K299" s="29">
        <f t="shared" si="68"/>
        <v>0</v>
      </c>
      <c r="L299" s="29"/>
      <c r="M299" s="29">
        <f t="shared" si="75"/>
        <v>1474232.47</v>
      </c>
      <c r="O299" s="74">
        <f t="shared" si="76"/>
        <v>286</v>
      </c>
      <c r="P299" s="74">
        <f t="shared" si="77"/>
        <v>194</v>
      </c>
      <c r="Q299" s="74">
        <f t="shared" si="69"/>
        <v>13.611111111111111</v>
      </c>
      <c r="R299" s="78">
        <f t="shared" si="78"/>
        <v>181.22222222222132</v>
      </c>
      <c r="S299" s="74">
        <f t="shared" si="70"/>
        <v>36.244444444444262</v>
      </c>
      <c r="T299" s="74">
        <f t="shared" si="71"/>
        <v>150</v>
      </c>
      <c r="U299" s="74"/>
      <c r="V299" s="74">
        <f t="shared" si="79"/>
        <v>1326186.0777777778</v>
      </c>
    </row>
    <row r="300" spans="2:22" x14ac:dyDescent="0.25">
      <c r="B300" s="80"/>
      <c r="C300" s="80"/>
      <c r="F300" s="29">
        <f t="shared" si="72"/>
        <v>287</v>
      </c>
      <c r="G300" s="29">
        <f t="shared" si="73"/>
        <v>0</v>
      </c>
      <c r="H300" s="29">
        <f t="shared" si="66"/>
        <v>13.611111111111111</v>
      </c>
      <c r="I300" s="77">
        <f t="shared" si="74"/>
        <v>94.444357656968265</v>
      </c>
      <c r="J300" s="29">
        <f t="shared" si="67"/>
        <v>18.888871531393651</v>
      </c>
      <c r="K300" s="29">
        <f t="shared" si="68"/>
        <v>0</v>
      </c>
      <c r="L300" s="29"/>
      <c r="M300" s="29">
        <f t="shared" si="75"/>
        <v>1474232.47</v>
      </c>
      <c r="O300" s="74">
        <f t="shared" si="76"/>
        <v>287</v>
      </c>
      <c r="P300" s="74">
        <f t="shared" si="77"/>
        <v>0</v>
      </c>
      <c r="Q300" s="74">
        <f t="shared" si="69"/>
        <v>13.611111111111111</v>
      </c>
      <c r="R300" s="78">
        <f t="shared" si="78"/>
        <v>167.6111111111102</v>
      </c>
      <c r="S300" s="74">
        <f t="shared" si="70"/>
        <v>33.522222222222041</v>
      </c>
      <c r="T300" s="74">
        <f t="shared" si="71"/>
        <v>0</v>
      </c>
      <c r="U300" s="74"/>
      <c r="V300" s="74">
        <f t="shared" si="79"/>
        <v>1326186.0777777778</v>
      </c>
    </row>
    <row r="301" spans="2:22" x14ac:dyDescent="0.25">
      <c r="B301" s="80"/>
      <c r="C301" s="80"/>
      <c r="F301" s="29">
        <f t="shared" si="72"/>
        <v>288</v>
      </c>
      <c r="G301" s="29">
        <f t="shared" si="73"/>
        <v>0</v>
      </c>
      <c r="H301" s="29">
        <f t="shared" si="66"/>
        <v>13.611111111111111</v>
      </c>
      <c r="I301" s="77">
        <f t="shared" si="74"/>
        <v>80.833246545857151</v>
      </c>
      <c r="J301" s="29">
        <f t="shared" si="67"/>
        <v>16.166649309171429</v>
      </c>
      <c r="K301" s="29">
        <f t="shared" si="68"/>
        <v>0</v>
      </c>
      <c r="L301" s="29"/>
      <c r="M301" s="29">
        <f t="shared" si="75"/>
        <v>1474232.47</v>
      </c>
      <c r="O301" s="74">
        <f t="shared" si="76"/>
        <v>288</v>
      </c>
      <c r="P301" s="74">
        <f t="shared" si="77"/>
        <v>0</v>
      </c>
      <c r="Q301" s="74">
        <f t="shared" si="69"/>
        <v>13.611111111111111</v>
      </c>
      <c r="R301" s="78">
        <f t="shared" si="78"/>
        <v>153.99999999999909</v>
      </c>
      <c r="S301" s="74">
        <f t="shared" si="70"/>
        <v>30.799999999999816</v>
      </c>
      <c r="T301" s="74">
        <f t="shared" si="71"/>
        <v>0</v>
      </c>
      <c r="U301" s="74"/>
      <c r="V301" s="74">
        <f t="shared" si="79"/>
        <v>1326186.0777777778</v>
      </c>
    </row>
    <row r="302" spans="2:22" x14ac:dyDescent="0.25">
      <c r="B302" s="80"/>
      <c r="C302" s="80"/>
      <c r="F302" s="29">
        <f t="shared" si="72"/>
        <v>289</v>
      </c>
      <c r="G302" s="29">
        <f t="shared" si="73"/>
        <v>0</v>
      </c>
      <c r="H302" s="29">
        <f t="shared" si="66"/>
        <v>13.611111111111111</v>
      </c>
      <c r="I302" s="77">
        <f t="shared" si="74"/>
        <v>67.222135434746036</v>
      </c>
      <c r="J302" s="29">
        <f t="shared" si="67"/>
        <v>13.444427086949208</v>
      </c>
      <c r="K302" s="29">
        <f t="shared" si="68"/>
        <v>0</v>
      </c>
      <c r="L302" s="29"/>
      <c r="M302" s="29">
        <f t="shared" si="75"/>
        <v>1474232.47</v>
      </c>
      <c r="O302" s="74">
        <f t="shared" si="76"/>
        <v>289</v>
      </c>
      <c r="P302" s="74">
        <f t="shared" si="77"/>
        <v>0</v>
      </c>
      <c r="Q302" s="74">
        <f t="shared" si="69"/>
        <v>13.611111111111111</v>
      </c>
      <c r="R302" s="78">
        <f t="shared" si="78"/>
        <v>140.38888888888798</v>
      </c>
      <c r="S302" s="74">
        <f t="shared" si="70"/>
        <v>28.077777777777595</v>
      </c>
      <c r="T302" s="74">
        <f t="shared" si="71"/>
        <v>0</v>
      </c>
      <c r="U302" s="74"/>
      <c r="V302" s="74">
        <f t="shared" si="79"/>
        <v>1326186.0777777778</v>
      </c>
    </row>
    <row r="303" spans="2:22" x14ac:dyDescent="0.25">
      <c r="B303" s="80"/>
      <c r="C303" s="80"/>
      <c r="F303" s="29">
        <f t="shared" si="72"/>
        <v>290</v>
      </c>
      <c r="G303" s="29">
        <f t="shared" si="73"/>
        <v>0</v>
      </c>
      <c r="H303" s="29">
        <f t="shared" si="66"/>
        <v>13.611111111111111</v>
      </c>
      <c r="I303" s="77">
        <f t="shared" si="74"/>
        <v>53.611024323634922</v>
      </c>
      <c r="J303" s="29">
        <f t="shared" si="67"/>
        <v>10.722204864726983</v>
      </c>
      <c r="K303" s="29">
        <f t="shared" si="68"/>
        <v>0</v>
      </c>
      <c r="L303" s="29"/>
      <c r="M303" s="29">
        <f t="shared" si="75"/>
        <v>1474232.47</v>
      </c>
      <c r="O303" s="74">
        <f t="shared" si="76"/>
        <v>290</v>
      </c>
      <c r="P303" s="74">
        <f t="shared" si="77"/>
        <v>0</v>
      </c>
      <c r="Q303" s="74">
        <f t="shared" si="69"/>
        <v>13.611111111111111</v>
      </c>
      <c r="R303" s="78">
        <f t="shared" si="78"/>
        <v>126.77777777777686</v>
      </c>
      <c r="S303" s="74">
        <f t="shared" si="70"/>
        <v>25.355555555555373</v>
      </c>
      <c r="T303" s="74">
        <f t="shared" si="71"/>
        <v>0</v>
      </c>
      <c r="U303" s="74"/>
      <c r="V303" s="74">
        <f t="shared" si="79"/>
        <v>1326186.0777777778</v>
      </c>
    </row>
    <row r="304" spans="2:22" x14ac:dyDescent="0.25">
      <c r="B304" s="80"/>
      <c r="C304" s="80"/>
      <c r="F304" s="29">
        <f t="shared" si="72"/>
        <v>291</v>
      </c>
      <c r="G304" s="29">
        <f t="shared" si="73"/>
        <v>0</v>
      </c>
      <c r="H304" s="29">
        <f t="shared" si="66"/>
        <v>13.611111111111111</v>
      </c>
      <c r="I304" s="77">
        <f t="shared" si="74"/>
        <v>39.999913212523808</v>
      </c>
      <c r="J304" s="29">
        <f t="shared" si="67"/>
        <v>7.9999826425047607</v>
      </c>
      <c r="K304" s="29">
        <f t="shared" si="68"/>
        <v>0</v>
      </c>
      <c r="L304" s="29"/>
      <c r="M304" s="29">
        <f t="shared" si="75"/>
        <v>1474232.47</v>
      </c>
      <c r="O304" s="74">
        <f t="shared" si="76"/>
        <v>291</v>
      </c>
      <c r="P304" s="74">
        <f t="shared" si="77"/>
        <v>0</v>
      </c>
      <c r="Q304" s="74">
        <f t="shared" si="69"/>
        <v>13.611111111111111</v>
      </c>
      <c r="R304" s="78">
        <f t="shared" si="78"/>
        <v>113.16666666666575</v>
      </c>
      <c r="S304" s="74">
        <f t="shared" si="70"/>
        <v>22.633333333333148</v>
      </c>
      <c r="T304" s="74">
        <f t="shared" si="71"/>
        <v>0</v>
      </c>
      <c r="U304" s="74"/>
      <c r="V304" s="74">
        <f t="shared" si="79"/>
        <v>1326186.0777777778</v>
      </c>
    </row>
    <row r="305" spans="2:22" x14ac:dyDescent="0.25">
      <c r="B305" s="80"/>
      <c r="C305" s="80"/>
      <c r="F305" s="29">
        <f t="shared" si="72"/>
        <v>292</v>
      </c>
      <c r="G305" s="29">
        <f t="shared" si="73"/>
        <v>0</v>
      </c>
      <c r="H305" s="29">
        <f t="shared" si="66"/>
        <v>13.611111111111111</v>
      </c>
      <c r="I305" s="77">
        <f t="shared" si="74"/>
        <v>26.388802101412697</v>
      </c>
      <c r="J305" s="29">
        <f t="shared" si="67"/>
        <v>5.2777604202825392</v>
      </c>
      <c r="K305" s="29">
        <f t="shared" si="68"/>
        <v>0</v>
      </c>
      <c r="L305" s="29"/>
      <c r="M305" s="29">
        <f t="shared" si="75"/>
        <v>1474232.47</v>
      </c>
      <c r="O305" s="74">
        <f t="shared" si="76"/>
        <v>292</v>
      </c>
      <c r="P305" s="74">
        <f t="shared" si="77"/>
        <v>0</v>
      </c>
      <c r="Q305" s="74">
        <f t="shared" si="69"/>
        <v>13.611111111111111</v>
      </c>
      <c r="R305" s="78">
        <f t="shared" si="78"/>
        <v>99.555555555554633</v>
      </c>
      <c r="S305" s="74">
        <f t="shared" si="70"/>
        <v>19.911111111110927</v>
      </c>
      <c r="T305" s="74">
        <f t="shared" si="71"/>
        <v>0</v>
      </c>
      <c r="U305" s="74"/>
      <c r="V305" s="74">
        <f t="shared" si="79"/>
        <v>1326186.0777777778</v>
      </c>
    </row>
    <row r="306" spans="2:22" x14ac:dyDescent="0.25">
      <c r="B306" s="80"/>
      <c r="C306" s="80"/>
      <c r="F306" s="29">
        <f t="shared" si="72"/>
        <v>293</v>
      </c>
      <c r="G306" s="29">
        <f t="shared" si="73"/>
        <v>0</v>
      </c>
      <c r="H306" s="29">
        <f t="shared" si="66"/>
        <v>13.611111111111111</v>
      </c>
      <c r="I306" s="77">
        <f t="shared" si="74"/>
        <v>12.777690990301586</v>
      </c>
      <c r="J306" s="29">
        <f t="shared" si="67"/>
        <v>2.5555381980603173</v>
      </c>
      <c r="K306" s="29">
        <f t="shared" si="68"/>
        <v>0</v>
      </c>
      <c r="L306" s="29"/>
      <c r="M306" s="29">
        <f t="shared" si="75"/>
        <v>1474232.47</v>
      </c>
      <c r="O306" s="74">
        <f t="shared" si="76"/>
        <v>293</v>
      </c>
      <c r="P306" s="74">
        <f t="shared" si="77"/>
        <v>0</v>
      </c>
      <c r="Q306" s="74">
        <f t="shared" si="69"/>
        <v>13.611111111111111</v>
      </c>
      <c r="R306" s="78">
        <f t="shared" si="78"/>
        <v>85.944444444443519</v>
      </c>
      <c r="S306" s="74">
        <f t="shared" si="70"/>
        <v>17.188888888888702</v>
      </c>
      <c r="T306" s="74">
        <f t="shared" si="71"/>
        <v>0</v>
      </c>
      <c r="U306" s="74"/>
      <c r="V306" s="74">
        <f t="shared" si="79"/>
        <v>1326186.0777777778</v>
      </c>
    </row>
    <row r="307" spans="2:22" x14ac:dyDescent="0.25">
      <c r="B307" s="80"/>
      <c r="C307" s="80"/>
      <c r="F307" s="29">
        <f t="shared" si="72"/>
        <v>294</v>
      </c>
      <c r="G307" s="29">
        <f t="shared" si="73"/>
        <v>142.88690166235207</v>
      </c>
      <c r="H307" s="29">
        <f t="shared" si="66"/>
        <v>13.611111111111111</v>
      </c>
      <c r="I307" s="77">
        <f t="shared" si="74"/>
        <v>142.05348154154254</v>
      </c>
      <c r="J307" s="29">
        <f t="shared" si="67"/>
        <v>28.410696308308509</v>
      </c>
      <c r="K307" s="29">
        <f t="shared" si="68"/>
        <v>150</v>
      </c>
      <c r="L307" s="29"/>
      <c r="M307" s="29">
        <f t="shared" si="75"/>
        <v>1474382.47</v>
      </c>
      <c r="O307" s="74">
        <f t="shared" si="76"/>
        <v>294</v>
      </c>
      <c r="P307" s="74">
        <f t="shared" si="77"/>
        <v>0</v>
      </c>
      <c r="Q307" s="74">
        <f t="shared" si="69"/>
        <v>13.611111111111111</v>
      </c>
      <c r="R307" s="78">
        <f t="shared" si="78"/>
        <v>72.333333333332405</v>
      </c>
      <c r="S307" s="74">
        <f t="shared" si="70"/>
        <v>14.46666666666648</v>
      </c>
      <c r="T307" s="74">
        <f t="shared" si="71"/>
        <v>0</v>
      </c>
      <c r="U307" s="74"/>
      <c r="V307" s="74">
        <f t="shared" si="79"/>
        <v>1326186.0777777778</v>
      </c>
    </row>
    <row r="308" spans="2:22" x14ac:dyDescent="0.25">
      <c r="B308" s="80"/>
      <c r="C308" s="80"/>
      <c r="F308" s="29">
        <f t="shared" si="72"/>
        <v>295</v>
      </c>
      <c r="G308" s="29">
        <f t="shared" si="73"/>
        <v>0</v>
      </c>
      <c r="H308" s="29">
        <f t="shared" si="66"/>
        <v>13.611111111111111</v>
      </c>
      <c r="I308" s="77">
        <f t="shared" si="74"/>
        <v>128.44237043043142</v>
      </c>
      <c r="J308" s="29">
        <f t="shared" si="67"/>
        <v>25.688474086086284</v>
      </c>
      <c r="K308" s="29">
        <f t="shared" si="68"/>
        <v>0</v>
      </c>
      <c r="L308" s="29"/>
      <c r="M308" s="29">
        <f t="shared" si="75"/>
        <v>1474382.47</v>
      </c>
      <c r="O308" s="74">
        <f t="shared" si="76"/>
        <v>295</v>
      </c>
      <c r="P308" s="74">
        <f t="shared" si="77"/>
        <v>0</v>
      </c>
      <c r="Q308" s="74">
        <f t="shared" si="69"/>
        <v>13.611111111111111</v>
      </c>
      <c r="R308" s="78">
        <f t="shared" si="78"/>
        <v>58.722222222221291</v>
      </c>
      <c r="S308" s="74">
        <f t="shared" si="70"/>
        <v>11.744444444444259</v>
      </c>
      <c r="T308" s="74">
        <f t="shared" si="71"/>
        <v>0</v>
      </c>
      <c r="U308" s="74"/>
      <c r="V308" s="74">
        <f t="shared" si="79"/>
        <v>1326186.0777777778</v>
      </c>
    </row>
    <row r="309" spans="2:22" x14ac:dyDescent="0.25">
      <c r="B309" s="80"/>
      <c r="C309" s="80"/>
      <c r="F309" s="29">
        <f t="shared" si="72"/>
        <v>296</v>
      </c>
      <c r="G309" s="29">
        <f t="shared" si="73"/>
        <v>0</v>
      </c>
      <c r="H309" s="29">
        <f t="shared" si="66"/>
        <v>13.611111111111111</v>
      </c>
      <c r="I309" s="77">
        <f t="shared" si="74"/>
        <v>114.83125931932031</v>
      </c>
      <c r="J309" s="29">
        <f t="shared" si="67"/>
        <v>22.966251863864059</v>
      </c>
      <c r="K309" s="29">
        <f t="shared" si="68"/>
        <v>0</v>
      </c>
      <c r="L309" s="29"/>
      <c r="M309" s="29">
        <f t="shared" si="75"/>
        <v>1474382.47</v>
      </c>
      <c r="O309" s="74">
        <f t="shared" si="76"/>
        <v>296</v>
      </c>
      <c r="P309" s="74">
        <f t="shared" si="77"/>
        <v>0</v>
      </c>
      <c r="Q309" s="74">
        <f t="shared" si="69"/>
        <v>13.611111111111111</v>
      </c>
      <c r="R309" s="78">
        <f t="shared" si="78"/>
        <v>45.111111111110176</v>
      </c>
      <c r="S309" s="74">
        <f t="shared" si="70"/>
        <v>9.0222222222220338</v>
      </c>
      <c r="T309" s="74">
        <f t="shared" si="71"/>
        <v>0</v>
      </c>
      <c r="U309" s="74"/>
      <c r="V309" s="74">
        <f t="shared" si="79"/>
        <v>1326186.0777777778</v>
      </c>
    </row>
    <row r="310" spans="2:22" x14ac:dyDescent="0.25">
      <c r="B310" s="80"/>
      <c r="C310" s="80"/>
      <c r="F310" s="29">
        <f t="shared" si="72"/>
        <v>297</v>
      </c>
      <c r="G310" s="29">
        <f t="shared" si="73"/>
        <v>0</v>
      </c>
      <c r="H310" s="29">
        <f t="shared" si="66"/>
        <v>13.611111111111111</v>
      </c>
      <c r="I310" s="77">
        <f t="shared" si="74"/>
        <v>101.2201482082092</v>
      </c>
      <c r="J310" s="29">
        <f t="shared" si="67"/>
        <v>20.244029641641838</v>
      </c>
      <c r="K310" s="29">
        <f t="shared" si="68"/>
        <v>0</v>
      </c>
      <c r="L310" s="29"/>
      <c r="M310" s="29">
        <f t="shared" si="75"/>
        <v>1474382.47</v>
      </c>
      <c r="O310" s="74">
        <f t="shared" si="76"/>
        <v>297</v>
      </c>
      <c r="P310" s="74">
        <f t="shared" si="77"/>
        <v>0</v>
      </c>
      <c r="Q310" s="74">
        <f t="shared" si="69"/>
        <v>13.611111111111111</v>
      </c>
      <c r="R310" s="78">
        <f t="shared" si="78"/>
        <v>31.499999999999066</v>
      </c>
      <c r="S310" s="74">
        <f t="shared" si="70"/>
        <v>6.2999999999998133</v>
      </c>
      <c r="T310" s="74">
        <f t="shared" si="71"/>
        <v>0</v>
      </c>
      <c r="U310" s="74"/>
      <c r="V310" s="74">
        <f t="shared" si="79"/>
        <v>1326186.0777777778</v>
      </c>
    </row>
    <row r="311" spans="2:22" x14ac:dyDescent="0.25">
      <c r="B311" s="80"/>
      <c r="C311" s="80"/>
      <c r="F311" s="29">
        <f t="shared" si="72"/>
        <v>298</v>
      </c>
      <c r="G311" s="29">
        <f t="shared" si="73"/>
        <v>0</v>
      </c>
      <c r="H311" s="29">
        <f t="shared" si="66"/>
        <v>13.611111111111111</v>
      </c>
      <c r="I311" s="77">
        <f t="shared" si="74"/>
        <v>87.609037097098081</v>
      </c>
      <c r="J311" s="29">
        <f t="shared" si="67"/>
        <v>17.521807419419616</v>
      </c>
      <c r="K311" s="29">
        <f t="shared" si="68"/>
        <v>0</v>
      </c>
      <c r="L311" s="29"/>
      <c r="M311" s="29">
        <f t="shared" si="75"/>
        <v>1474382.47</v>
      </c>
      <c r="O311" s="74">
        <f t="shared" si="76"/>
        <v>298</v>
      </c>
      <c r="P311" s="74">
        <f t="shared" si="77"/>
        <v>0</v>
      </c>
      <c r="Q311" s="74">
        <f t="shared" si="69"/>
        <v>13.611111111111111</v>
      </c>
      <c r="R311" s="78">
        <f t="shared" si="78"/>
        <v>17.888888888887955</v>
      </c>
      <c r="S311" s="74">
        <f t="shared" si="70"/>
        <v>3.577777777777591</v>
      </c>
      <c r="T311" s="74">
        <f t="shared" si="71"/>
        <v>0</v>
      </c>
      <c r="U311" s="74"/>
      <c r="V311" s="74">
        <f t="shared" si="79"/>
        <v>1326186.0777777778</v>
      </c>
    </row>
    <row r="312" spans="2:22" x14ac:dyDescent="0.25">
      <c r="B312" s="80"/>
      <c r="C312" s="80"/>
      <c r="F312" s="29">
        <f t="shared" si="72"/>
        <v>299</v>
      </c>
      <c r="G312" s="29">
        <f t="shared" si="73"/>
        <v>0</v>
      </c>
      <c r="H312" s="29">
        <f t="shared" si="66"/>
        <v>13.611111111111111</v>
      </c>
      <c r="I312" s="77">
        <f t="shared" si="74"/>
        <v>73.997925985986967</v>
      </c>
      <c r="J312" s="29">
        <f t="shared" si="67"/>
        <v>14.799585197197395</v>
      </c>
      <c r="K312" s="29">
        <f t="shared" si="68"/>
        <v>0</v>
      </c>
      <c r="L312" s="29"/>
      <c r="M312" s="29">
        <f t="shared" si="75"/>
        <v>1474382.47</v>
      </c>
      <c r="O312" s="74">
        <f t="shared" si="76"/>
        <v>299</v>
      </c>
      <c r="P312" s="74">
        <f t="shared" si="77"/>
        <v>0</v>
      </c>
      <c r="Q312" s="74">
        <f t="shared" si="69"/>
        <v>13.611111111111111</v>
      </c>
      <c r="R312" s="78">
        <f t="shared" si="78"/>
        <v>4.2777777777768442</v>
      </c>
      <c r="S312" s="74">
        <f t="shared" si="70"/>
        <v>0.85555555555536889</v>
      </c>
      <c r="T312" s="74">
        <f t="shared" si="71"/>
        <v>0</v>
      </c>
      <c r="U312" s="74"/>
      <c r="V312" s="74">
        <f t="shared" si="79"/>
        <v>1326186.0777777778</v>
      </c>
    </row>
    <row r="313" spans="2:22" x14ac:dyDescent="0.25">
      <c r="B313" s="80"/>
      <c r="C313" s="80"/>
      <c r="F313" s="29">
        <f t="shared" si="72"/>
        <v>300</v>
      </c>
      <c r="G313" s="29">
        <f t="shared" si="73"/>
        <v>0</v>
      </c>
      <c r="H313" s="29">
        <f t="shared" si="66"/>
        <v>13.611111111111111</v>
      </c>
      <c r="I313" s="77">
        <f t="shared" si="74"/>
        <v>60.386814874875853</v>
      </c>
      <c r="J313" s="29">
        <f t="shared" si="67"/>
        <v>12.07736297497517</v>
      </c>
      <c r="K313" s="29">
        <f t="shared" si="68"/>
        <v>0</v>
      </c>
      <c r="L313" s="29"/>
      <c r="M313" s="29">
        <f t="shared" si="75"/>
        <v>1474382.47</v>
      </c>
      <c r="O313" s="74">
        <f t="shared" si="76"/>
        <v>300</v>
      </c>
      <c r="P313" s="74">
        <f t="shared" si="77"/>
        <v>194</v>
      </c>
      <c r="Q313" s="74">
        <f t="shared" si="69"/>
        <v>13.611111111111111</v>
      </c>
      <c r="R313" s="78">
        <f t="shared" si="78"/>
        <v>184.66666666666572</v>
      </c>
      <c r="S313" s="74">
        <f t="shared" si="70"/>
        <v>36.933333333333145</v>
      </c>
      <c r="T313" s="74">
        <f t="shared" si="71"/>
        <v>150</v>
      </c>
      <c r="U313" s="74"/>
      <c r="V313" s="74">
        <f t="shared" si="79"/>
        <v>1326336.0777777778</v>
      </c>
    </row>
    <row r="314" spans="2:22" x14ac:dyDescent="0.25">
      <c r="B314" s="80"/>
      <c r="C314" s="80"/>
      <c r="F314" s="29">
        <f t="shared" si="72"/>
        <v>301</v>
      </c>
      <c r="G314" s="29">
        <f t="shared" si="73"/>
        <v>0</v>
      </c>
      <c r="H314" s="29">
        <f t="shared" si="66"/>
        <v>13.611111111111111</v>
      </c>
      <c r="I314" s="77">
        <f t="shared" si="74"/>
        <v>46.775703763764739</v>
      </c>
      <c r="J314" s="29">
        <f t="shared" si="67"/>
        <v>9.3551407527529484</v>
      </c>
      <c r="K314" s="29">
        <f t="shared" si="68"/>
        <v>0</v>
      </c>
      <c r="L314" s="29"/>
      <c r="M314" s="29">
        <f t="shared" si="75"/>
        <v>1474382.47</v>
      </c>
      <c r="O314" s="74">
        <f t="shared" si="76"/>
        <v>301</v>
      </c>
      <c r="P314" s="74">
        <f t="shared" si="77"/>
        <v>0</v>
      </c>
      <c r="Q314" s="74">
        <f t="shared" si="69"/>
        <v>13.611111111111111</v>
      </c>
      <c r="R314" s="78">
        <f t="shared" si="78"/>
        <v>171.05555555555461</v>
      </c>
      <c r="S314" s="74">
        <f t="shared" si="70"/>
        <v>34.211111111110917</v>
      </c>
      <c r="T314" s="74">
        <f t="shared" si="71"/>
        <v>0</v>
      </c>
      <c r="U314" s="74"/>
      <c r="V314" s="74">
        <f t="shared" si="79"/>
        <v>1326336.0777777778</v>
      </c>
    </row>
    <row r="315" spans="2:22" x14ac:dyDescent="0.25">
      <c r="B315" s="80"/>
      <c r="C315" s="80"/>
      <c r="F315" s="29">
        <f t="shared" si="72"/>
        <v>302</v>
      </c>
      <c r="G315" s="29">
        <f t="shared" si="73"/>
        <v>0</v>
      </c>
      <c r="H315" s="29">
        <f t="shared" si="66"/>
        <v>13.611111111111111</v>
      </c>
      <c r="I315" s="77">
        <f t="shared" si="74"/>
        <v>33.164592652653624</v>
      </c>
      <c r="J315" s="29">
        <f t="shared" si="67"/>
        <v>6.6329185305307243</v>
      </c>
      <c r="K315" s="29">
        <f t="shared" si="68"/>
        <v>0</v>
      </c>
      <c r="L315" s="29"/>
      <c r="M315" s="29">
        <f t="shared" si="75"/>
        <v>1474382.47</v>
      </c>
      <c r="O315" s="74">
        <f t="shared" si="76"/>
        <v>302</v>
      </c>
      <c r="P315" s="74">
        <f t="shared" si="77"/>
        <v>0</v>
      </c>
      <c r="Q315" s="74">
        <f t="shared" si="69"/>
        <v>13.611111111111111</v>
      </c>
      <c r="R315" s="78">
        <f t="shared" si="78"/>
        <v>157.44444444444349</v>
      </c>
      <c r="S315" s="74">
        <f t="shared" si="70"/>
        <v>31.488888888888695</v>
      </c>
      <c r="T315" s="74">
        <f t="shared" si="71"/>
        <v>0</v>
      </c>
      <c r="U315" s="74"/>
      <c r="V315" s="74">
        <f t="shared" si="79"/>
        <v>1326336.0777777778</v>
      </c>
    </row>
    <row r="316" spans="2:22" x14ac:dyDescent="0.25">
      <c r="B316" s="80"/>
      <c r="C316" s="80"/>
      <c r="F316" s="29">
        <f t="shared" si="72"/>
        <v>303</v>
      </c>
      <c r="G316" s="29">
        <f t="shared" si="73"/>
        <v>0</v>
      </c>
      <c r="H316" s="29">
        <f t="shared" si="66"/>
        <v>13.611111111111111</v>
      </c>
      <c r="I316" s="77">
        <f t="shared" si="74"/>
        <v>19.553481541542514</v>
      </c>
      <c r="J316" s="29">
        <f t="shared" si="67"/>
        <v>3.9106963083085029</v>
      </c>
      <c r="K316" s="29">
        <f t="shared" si="68"/>
        <v>0</v>
      </c>
      <c r="L316" s="29"/>
      <c r="M316" s="29">
        <f t="shared" si="75"/>
        <v>1474382.47</v>
      </c>
      <c r="O316" s="74">
        <f t="shared" si="76"/>
        <v>303</v>
      </c>
      <c r="P316" s="74">
        <f t="shared" si="77"/>
        <v>0</v>
      </c>
      <c r="Q316" s="74">
        <f t="shared" si="69"/>
        <v>13.611111111111111</v>
      </c>
      <c r="R316" s="78">
        <f t="shared" si="78"/>
        <v>143.83333333333238</v>
      </c>
      <c r="S316" s="74">
        <f t="shared" si="70"/>
        <v>28.766666666666477</v>
      </c>
      <c r="T316" s="74">
        <f t="shared" si="71"/>
        <v>0</v>
      </c>
      <c r="U316" s="74"/>
      <c r="V316" s="74">
        <f t="shared" si="79"/>
        <v>1326336.0777777778</v>
      </c>
    </row>
    <row r="317" spans="2:22" x14ac:dyDescent="0.25">
      <c r="B317" s="80"/>
      <c r="C317" s="80"/>
      <c r="F317" s="29">
        <f t="shared" si="72"/>
        <v>304</v>
      </c>
      <c r="G317" s="29">
        <f t="shared" si="73"/>
        <v>0</v>
      </c>
      <c r="H317" s="29">
        <f t="shared" si="66"/>
        <v>13.611111111111111</v>
      </c>
      <c r="I317" s="77">
        <f t="shared" si="74"/>
        <v>5.9423704304314029</v>
      </c>
      <c r="J317" s="29">
        <f t="shared" si="67"/>
        <v>1.1884740860862806</v>
      </c>
      <c r="K317" s="29">
        <f t="shared" si="68"/>
        <v>0</v>
      </c>
      <c r="L317" s="29"/>
      <c r="M317" s="29">
        <f t="shared" si="75"/>
        <v>1474382.47</v>
      </c>
      <c r="O317" s="74">
        <f t="shared" si="76"/>
        <v>304</v>
      </c>
      <c r="P317" s="74">
        <f t="shared" si="77"/>
        <v>0</v>
      </c>
      <c r="Q317" s="74">
        <f t="shared" si="69"/>
        <v>13.611111111111111</v>
      </c>
      <c r="R317" s="78">
        <f t="shared" si="78"/>
        <v>130.22222222222126</v>
      </c>
      <c r="S317" s="74">
        <f t="shared" si="70"/>
        <v>26.044444444444252</v>
      </c>
      <c r="T317" s="74">
        <f t="shared" si="71"/>
        <v>0</v>
      </c>
      <c r="U317" s="74"/>
      <c r="V317" s="74">
        <f t="shared" si="79"/>
        <v>1326336.0777777778</v>
      </c>
    </row>
    <row r="318" spans="2:22" x14ac:dyDescent="0.25">
      <c r="B318" s="80"/>
      <c r="C318" s="80"/>
      <c r="F318" s="29">
        <f t="shared" si="72"/>
        <v>305</v>
      </c>
      <c r="G318" s="29">
        <f t="shared" si="73"/>
        <v>142.88690166235207</v>
      </c>
      <c r="H318" s="29">
        <f t="shared" si="66"/>
        <v>13.611111111111111</v>
      </c>
      <c r="I318" s="77">
        <f t="shared" si="74"/>
        <v>135.21816098167236</v>
      </c>
      <c r="J318" s="29">
        <f t="shared" si="67"/>
        <v>27.043632196334471</v>
      </c>
      <c r="K318" s="29">
        <f t="shared" si="68"/>
        <v>150</v>
      </c>
      <c r="L318" s="29"/>
      <c r="M318" s="29">
        <f t="shared" si="75"/>
        <v>1474532.47</v>
      </c>
      <c r="O318" s="74">
        <f t="shared" si="76"/>
        <v>305</v>
      </c>
      <c r="P318" s="74">
        <f t="shared" si="77"/>
        <v>0</v>
      </c>
      <c r="Q318" s="74">
        <f t="shared" si="69"/>
        <v>13.611111111111111</v>
      </c>
      <c r="R318" s="78">
        <f t="shared" si="78"/>
        <v>116.61111111111015</v>
      </c>
      <c r="S318" s="74">
        <f t="shared" si="70"/>
        <v>23.322222222222027</v>
      </c>
      <c r="T318" s="74">
        <f t="shared" si="71"/>
        <v>0</v>
      </c>
      <c r="U318" s="74"/>
      <c r="V318" s="74">
        <f t="shared" si="79"/>
        <v>1326336.0777777778</v>
      </c>
    </row>
    <row r="319" spans="2:22" x14ac:dyDescent="0.25">
      <c r="B319" s="80"/>
      <c r="C319" s="80"/>
      <c r="F319" s="29">
        <f t="shared" si="72"/>
        <v>306</v>
      </c>
      <c r="G319" s="29">
        <f t="shared" si="73"/>
        <v>0</v>
      </c>
      <c r="H319" s="29">
        <f t="shared" si="66"/>
        <v>13.611111111111111</v>
      </c>
      <c r="I319" s="77">
        <f t="shared" si="74"/>
        <v>121.60704987056124</v>
      </c>
      <c r="J319" s="29">
        <f t="shared" si="67"/>
        <v>24.321409974112246</v>
      </c>
      <c r="K319" s="29">
        <f t="shared" si="68"/>
        <v>0</v>
      </c>
      <c r="L319" s="29"/>
      <c r="M319" s="29">
        <f t="shared" si="75"/>
        <v>1474532.47</v>
      </c>
      <c r="O319" s="74">
        <f t="shared" si="76"/>
        <v>306</v>
      </c>
      <c r="P319" s="74">
        <f t="shared" si="77"/>
        <v>0</v>
      </c>
      <c r="Q319" s="74">
        <f t="shared" si="69"/>
        <v>13.611111111111111</v>
      </c>
      <c r="R319" s="78">
        <f t="shared" si="78"/>
        <v>102.99999999999903</v>
      </c>
      <c r="S319" s="74">
        <f t="shared" si="70"/>
        <v>20.599999999999806</v>
      </c>
      <c r="T319" s="74">
        <f t="shared" si="71"/>
        <v>0</v>
      </c>
      <c r="U319" s="74"/>
      <c r="V319" s="74">
        <f t="shared" si="79"/>
        <v>1326336.0777777778</v>
      </c>
    </row>
    <row r="320" spans="2:22" x14ac:dyDescent="0.25">
      <c r="B320" s="80"/>
      <c r="C320" s="80"/>
      <c r="F320" s="29">
        <f t="shared" si="72"/>
        <v>307</v>
      </c>
      <c r="G320" s="29">
        <f t="shared" si="73"/>
        <v>0</v>
      </c>
      <c r="H320" s="29">
        <f t="shared" si="66"/>
        <v>13.611111111111111</v>
      </c>
      <c r="I320" s="77">
        <f t="shared" si="74"/>
        <v>107.99593875945013</v>
      </c>
      <c r="J320" s="29">
        <f t="shared" si="67"/>
        <v>21.599187751890025</v>
      </c>
      <c r="K320" s="29">
        <f t="shared" si="68"/>
        <v>0</v>
      </c>
      <c r="L320" s="29"/>
      <c r="M320" s="29">
        <f t="shared" si="75"/>
        <v>1474532.47</v>
      </c>
      <c r="O320" s="74">
        <f t="shared" si="76"/>
        <v>307</v>
      </c>
      <c r="P320" s="74">
        <f t="shared" si="77"/>
        <v>0</v>
      </c>
      <c r="Q320" s="74">
        <f t="shared" si="69"/>
        <v>13.611111111111111</v>
      </c>
      <c r="R320" s="78">
        <f t="shared" si="78"/>
        <v>89.388888888887919</v>
      </c>
      <c r="S320" s="74">
        <f t="shared" si="70"/>
        <v>17.877777777777585</v>
      </c>
      <c r="T320" s="74">
        <f t="shared" si="71"/>
        <v>0</v>
      </c>
      <c r="U320" s="74"/>
      <c r="V320" s="74">
        <f t="shared" si="79"/>
        <v>1326336.0777777778</v>
      </c>
    </row>
    <row r="321" spans="2:22" x14ac:dyDescent="0.25">
      <c r="B321" s="80"/>
      <c r="C321" s="80"/>
      <c r="F321" s="29">
        <f t="shared" si="72"/>
        <v>308</v>
      </c>
      <c r="G321" s="29">
        <f t="shared" si="73"/>
        <v>0</v>
      </c>
      <c r="H321" s="29">
        <f t="shared" si="66"/>
        <v>13.611111111111111</v>
      </c>
      <c r="I321" s="77">
        <f t="shared" si="74"/>
        <v>94.384827648339012</v>
      </c>
      <c r="J321" s="29">
        <f t="shared" si="67"/>
        <v>18.876965529667803</v>
      </c>
      <c r="K321" s="29">
        <f t="shared" si="68"/>
        <v>0</v>
      </c>
      <c r="L321" s="29"/>
      <c r="M321" s="29">
        <f t="shared" si="75"/>
        <v>1474532.47</v>
      </c>
      <c r="O321" s="74">
        <f t="shared" si="76"/>
        <v>308</v>
      </c>
      <c r="P321" s="74">
        <f t="shared" si="77"/>
        <v>0</v>
      </c>
      <c r="Q321" s="74">
        <f t="shared" si="69"/>
        <v>13.611111111111111</v>
      </c>
      <c r="R321" s="78">
        <f t="shared" si="78"/>
        <v>75.777777777776805</v>
      </c>
      <c r="S321" s="74">
        <f t="shared" si="70"/>
        <v>15.15555555555536</v>
      </c>
      <c r="T321" s="74">
        <f t="shared" si="71"/>
        <v>0</v>
      </c>
      <c r="U321" s="74"/>
      <c r="V321" s="74">
        <f t="shared" si="79"/>
        <v>1326336.0777777778</v>
      </c>
    </row>
    <row r="322" spans="2:22" x14ac:dyDescent="0.25">
      <c r="B322" s="80"/>
      <c r="C322" s="80"/>
      <c r="F322" s="29">
        <f t="shared" si="72"/>
        <v>309</v>
      </c>
      <c r="G322" s="29">
        <f t="shared" si="73"/>
        <v>0</v>
      </c>
      <c r="H322" s="29">
        <f t="shared" si="66"/>
        <v>13.611111111111111</v>
      </c>
      <c r="I322" s="77">
        <f t="shared" si="74"/>
        <v>80.773716537227898</v>
      </c>
      <c r="J322" s="29">
        <f t="shared" si="67"/>
        <v>16.154743307445578</v>
      </c>
      <c r="K322" s="29">
        <f t="shared" si="68"/>
        <v>0</v>
      </c>
      <c r="L322" s="29"/>
      <c r="M322" s="29">
        <f t="shared" si="75"/>
        <v>1474532.47</v>
      </c>
      <c r="O322" s="74">
        <f t="shared" si="76"/>
        <v>309</v>
      </c>
      <c r="P322" s="74">
        <f t="shared" si="77"/>
        <v>0</v>
      </c>
      <c r="Q322" s="74">
        <f t="shared" si="69"/>
        <v>13.611111111111111</v>
      </c>
      <c r="R322" s="78">
        <f t="shared" si="78"/>
        <v>62.166666666665691</v>
      </c>
      <c r="S322" s="74">
        <f t="shared" si="70"/>
        <v>12.433333333333138</v>
      </c>
      <c r="T322" s="74">
        <f t="shared" si="71"/>
        <v>0</v>
      </c>
      <c r="U322" s="74"/>
      <c r="V322" s="74">
        <f t="shared" si="79"/>
        <v>1326336.0777777778</v>
      </c>
    </row>
    <row r="323" spans="2:22" x14ac:dyDescent="0.25">
      <c r="B323" s="80"/>
      <c r="C323" s="80"/>
      <c r="F323" s="29">
        <f t="shared" si="72"/>
        <v>310</v>
      </c>
      <c r="G323" s="29">
        <f t="shared" si="73"/>
        <v>0</v>
      </c>
      <c r="H323" s="29">
        <f t="shared" si="66"/>
        <v>13.611111111111111</v>
      </c>
      <c r="I323" s="77">
        <f t="shared" si="74"/>
        <v>67.162605426116784</v>
      </c>
      <c r="J323" s="29">
        <f t="shared" si="67"/>
        <v>13.432521085223357</v>
      </c>
      <c r="K323" s="29">
        <f t="shared" si="68"/>
        <v>0</v>
      </c>
      <c r="L323" s="29"/>
      <c r="M323" s="29">
        <f t="shared" si="75"/>
        <v>1474532.47</v>
      </c>
      <c r="O323" s="74">
        <f t="shared" si="76"/>
        <v>310</v>
      </c>
      <c r="P323" s="74">
        <f t="shared" si="77"/>
        <v>0</v>
      </c>
      <c r="Q323" s="74">
        <f t="shared" si="69"/>
        <v>13.611111111111111</v>
      </c>
      <c r="R323" s="78">
        <f t="shared" si="78"/>
        <v>48.555555555554577</v>
      </c>
      <c r="S323" s="74">
        <f t="shared" si="70"/>
        <v>9.711111111110915</v>
      </c>
      <c r="T323" s="74">
        <f t="shared" si="71"/>
        <v>0</v>
      </c>
      <c r="U323" s="74"/>
      <c r="V323" s="74">
        <f t="shared" si="79"/>
        <v>1326336.0777777778</v>
      </c>
    </row>
    <row r="324" spans="2:22" x14ac:dyDescent="0.25">
      <c r="B324" s="80"/>
      <c r="C324" s="80"/>
      <c r="F324" s="29">
        <f t="shared" si="72"/>
        <v>311</v>
      </c>
      <c r="G324" s="29">
        <f t="shared" si="73"/>
        <v>0</v>
      </c>
      <c r="H324" s="29">
        <f t="shared" si="66"/>
        <v>13.611111111111111</v>
      </c>
      <c r="I324" s="77">
        <f t="shared" si="74"/>
        <v>53.551494315005669</v>
      </c>
      <c r="J324" s="29">
        <f t="shared" si="67"/>
        <v>10.710298863001134</v>
      </c>
      <c r="K324" s="29">
        <f t="shared" si="68"/>
        <v>0</v>
      </c>
      <c r="L324" s="29"/>
      <c r="M324" s="29">
        <f t="shared" si="75"/>
        <v>1474532.47</v>
      </c>
      <c r="O324" s="74">
        <f t="shared" si="76"/>
        <v>311</v>
      </c>
      <c r="P324" s="74">
        <f t="shared" si="77"/>
        <v>0</v>
      </c>
      <c r="Q324" s="74">
        <f t="shared" si="69"/>
        <v>13.611111111111111</v>
      </c>
      <c r="R324" s="78">
        <f t="shared" si="78"/>
        <v>34.944444444443462</v>
      </c>
      <c r="S324" s="74">
        <f t="shared" si="70"/>
        <v>6.9888888888886926</v>
      </c>
      <c r="T324" s="74">
        <f t="shared" si="71"/>
        <v>0</v>
      </c>
      <c r="U324" s="74"/>
      <c r="V324" s="74">
        <f t="shared" si="79"/>
        <v>1326336.0777777778</v>
      </c>
    </row>
    <row r="325" spans="2:22" x14ac:dyDescent="0.25">
      <c r="B325" s="80"/>
      <c r="C325" s="80"/>
      <c r="F325" s="29">
        <f t="shared" si="72"/>
        <v>312</v>
      </c>
      <c r="G325" s="29">
        <f t="shared" si="73"/>
        <v>0</v>
      </c>
      <c r="H325" s="29">
        <f t="shared" si="66"/>
        <v>13.611111111111111</v>
      </c>
      <c r="I325" s="77">
        <f t="shared" si="74"/>
        <v>39.940383203894555</v>
      </c>
      <c r="J325" s="29">
        <f t="shared" si="67"/>
        <v>7.9880766407789112</v>
      </c>
      <c r="K325" s="29">
        <f t="shared" si="68"/>
        <v>0</v>
      </c>
      <c r="L325" s="29"/>
      <c r="M325" s="29">
        <f t="shared" si="75"/>
        <v>1474532.47</v>
      </c>
      <c r="O325" s="74">
        <f t="shared" si="76"/>
        <v>312</v>
      </c>
      <c r="P325" s="74">
        <f t="shared" si="77"/>
        <v>0</v>
      </c>
      <c r="Q325" s="74">
        <f t="shared" si="69"/>
        <v>13.611111111111111</v>
      </c>
      <c r="R325" s="78">
        <f t="shared" si="78"/>
        <v>21.333333333332352</v>
      </c>
      <c r="S325" s="74">
        <f t="shared" si="70"/>
        <v>4.2666666666664703</v>
      </c>
      <c r="T325" s="74">
        <f t="shared" si="71"/>
        <v>0</v>
      </c>
      <c r="U325" s="74"/>
      <c r="V325" s="74">
        <f t="shared" si="79"/>
        <v>1326336.0777777778</v>
      </c>
    </row>
    <row r="326" spans="2:22" x14ac:dyDescent="0.25">
      <c r="B326" s="80"/>
      <c r="C326" s="80"/>
      <c r="F326" s="29">
        <f t="shared" si="72"/>
        <v>313</v>
      </c>
      <c r="G326" s="29">
        <f t="shared" si="73"/>
        <v>0</v>
      </c>
      <c r="H326" s="29">
        <f t="shared" si="66"/>
        <v>13.611111111111111</v>
      </c>
      <c r="I326" s="77">
        <f t="shared" si="74"/>
        <v>26.329272092783444</v>
      </c>
      <c r="J326" s="29">
        <f t="shared" si="67"/>
        <v>5.2658544185566889</v>
      </c>
      <c r="K326" s="29">
        <f t="shared" si="68"/>
        <v>0</v>
      </c>
      <c r="L326" s="29"/>
      <c r="M326" s="29">
        <f t="shared" si="75"/>
        <v>1474532.47</v>
      </c>
      <c r="O326" s="74">
        <f t="shared" si="76"/>
        <v>313</v>
      </c>
      <c r="P326" s="74">
        <f t="shared" si="77"/>
        <v>0</v>
      </c>
      <c r="Q326" s="74">
        <f t="shared" si="69"/>
        <v>13.611111111111111</v>
      </c>
      <c r="R326" s="78">
        <f t="shared" si="78"/>
        <v>7.7222222222212409</v>
      </c>
      <c r="S326" s="74">
        <f t="shared" si="70"/>
        <v>1.5444444444442482</v>
      </c>
      <c r="T326" s="74">
        <f t="shared" si="71"/>
        <v>0</v>
      </c>
      <c r="U326" s="74"/>
      <c r="V326" s="74">
        <f t="shared" si="79"/>
        <v>1326336.0777777778</v>
      </c>
    </row>
    <row r="327" spans="2:22" x14ac:dyDescent="0.25">
      <c r="B327" s="80"/>
      <c r="C327" s="80"/>
      <c r="F327" s="29">
        <f t="shared" si="72"/>
        <v>314</v>
      </c>
      <c r="G327" s="29">
        <f t="shared" si="73"/>
        <v>0</v>
      </c>
      <c r="H327" s="29">
        <f t="shared" si="66"/>
        <v>13.611111111111111</v>
      </c>
      <c r="I327" s="77">
        <f t="shared" si="74"/>
        <v>12.718160981672334</v>
      </c>
      <c r="J327" s="29">
        <f t="shared" si="67"/>
        <v>2.5436321963344666</v>
      </c>
      <c r="K327" s="29">
        <f t="shared" si="68"/>
        <v>0</v>
      </c>
      <c r="L327" s="29"/>
      <c r="M327" s="29">
        <f t="shared" si="75"/>
        <v>1474532.47</v>
      </c>
      <c r="O327" s="74">
        <f t="shared" si="76"/>
        <v>314</v>
      </c>
      <c r="P327" s="74">
        <f t="shared" si="77"/>
        <v>194</v>
      </c>
      <c r="Q327" s="74">
        <f t="shared" si="69"/>
        <v>13.611111111111111</v>
      </c>
      <c r="R327" s="78">
        <f t="shared" si="78"/>
        <v>188.11111111111012</v>
      </c>
      <c r="S327" s="74">
        <f t="shared" si="70"/>
        <v>37.622222222222021</v>
      </c>
      <c r="T327" s="74">
        <f t="shared" si="71"/>
        <v>150</v>
      </c>
      <c r="U327" s="74"/>
      <c r="V327" s="74">
        <f t="shared" si="79"/>
        <v>1326486.0777777778</v>
      </c>
    </row>
    <row r="328" spans="2:22" x14ac:dyDescent="0.25">
      <c r="B328" s="80"/>
      <c r="C328" s="80"/>
      <c r="F328" s="29">
        <f t="shared" si="72"/>
        <v>315</v>
      </c>
      <c r="G328" s="29">
        <f t="shared" si="73"/>
        <v>142.88690166235207</v>
      </c>
      <c r="H328" s="29">
        <f t="shared" si="66"/>
        <v>13.611111111111111</v>
      </c>
      <c r="I328" s="77">
        <f t="shared" si="74"/>
        <v>141.99395153291329</v>
      </c>
      <c r="J328" s="29">
        <f t="shared" si="67"/>
        <v>28.398790306582658</v>
      </c>
      <c r="K328" s="29">
        <f t="shared" si="68"/>
        <v>150</v>
      </c>
      <c r="L328" s="29"/>
      <c r="M328" s="29">
        <f t="shared" si="75"/>
        <v>1474682.47</v>
      </c>
      <c r="O328" s="74">
        <f t="shared" si="76"/>
        <v>315</v>
      </c>
      <c r="P328" s="74">
        <f t="shared" si="77"/>
        <v>0</v>
      </c>
      <c r="Q328" s="74">
        <f t="shared" si="69"/>
        <v>13.611111111111111</v>
      </c>
      <c r="R328" s="78">
        <f t="shared" si="78"/>
        <v>174.49999999999901</v>
      </c>
      <c r="S328" s="74">
        <f t="shared" si="70"/>
        <v>34.8999999999998</v>
      </c>
      <c r="T328" s="74">
        <f t="shared" si="71"/>
        <v>0</v>
      </c>
      <c r="U328" s="74"/>
      <c r="V328" s="74">
        <f t="shared" si="79"/>
        <v>1326486.0777777778</v>
      </c>
    </row>
    <row r="329" spans="2:22" x14ac:dyDescent="0.25">
      <c r="B329" s="80"/>
      <c r="C329" s="80"/>
      <c r="F329" s="29">
        <f t="shared" si="72"/>
        <v>316</v>
      </c>
      <c r="G329" s="29">
        <f t="shared" si="73"/>
        <v>0</v>
      </c>
      <c r="H329" s="29">
        <f t="shared" si="66"/>
        <v>13.611111111111111</v>
      </c>
      <c r="I329" s="77">
        <f t="shared" si="74"/>
        <v>128.38284042180217</v>
      </c>
      <c r="J329" s="29">
        <f t="shared" si="67"/>
        <v>25.676568084360433</v>
      </c>
      <c r="K329" s="29">
        <f t="shared" si="68"/>
        <v>0</v>
      </c>
      <c r="L329" s="29"/>
      <c r="M329" s="29">
        <f t="shared" si="75"/>
        <v>1474682.47</v>
      </c>
      <c r="O329" s="74">
        <f t="shared" si="76"/>
        <v>316</v>
      </c>
      <c r="P329" s="74">
        <f t="shared" si="77"/>
        <v>0</v>
      </c>
      <c r="Q329" s="74">
        <f t="shared" si="69"/>
        <v>13.611111111111111</v>
      </c>
      <c r="R329" s="78">
        <f t="shared" si="78"/>
        <v>160.88888888888789</v>
      </c>
      <c r="S329" s="74">
        <f t="shared" si="70"/>
        <v>32.177777777777578</v>
      </c>
      <c r="T329" s="74">
        <f t="shared" si="71"/>
        <v>0</v>
      </c>
      <c r="U329" s="74"/>
      <c r="V329" s="74">
        <f t="shared" si="79"/>
        <v>1326486.0777777778</v>
      </c>
    </row>
    <row r="330" spans="2:22" x14ac:dyDescent="0.25">
      <c r="B330" s="80"/>
      <c r="C330" s="80"/>
      <c r="F330" s="29">
        <f t="shared" si="72"/>
        <v>317</v>
      </c>
      <c r="G330" s="29">
        <f t="shared" si="73"/>
        <v>0</v>
      </c>
      <c r="H330" s="29">
        <f t="shared" si="66"/>
        <v>13.611111111111111</v>
      </c>
      <c r="I330" s="77">
        <f t="shared" si="74"/>
        <v>114.77172931069106</v>
      </c>
      <c r="J330" s="29">
        <f t="shared" si="67"/>
        <v>22.954345862138211</v>
      </c>
      <c r="K330" s="29">
        <f t="shared" si="68"/>
        <v>0</v>
      </c>
      <c r="L330" s="29"/>
      <c r="M330" s="29">
        <f t="shared" si="75"/>
        <v>1474682.47</v>
      </c>
      <c r="O330" s="74">
        <f t="shared" si="76"/>
        <v>317</v>
      </c>
      <c r="P330" s="74">
        <f t="shared" si="77"/>
        <v>0</v>
      </c>
      <c r="Q330" s="74">
        <f t="shared" si="69"/>
        <v>13.611111111111111</v>
      </c>
      <c r="R330" s="78">
        <f t="shared" si="78"/>
        <v>147.27777777777678</v>
      </c>
      <c r="S330" s="74">
        <f t="shared" si="70"/>
        <v>29.455555555555353</v>
      </c>
      <c r="T330" s="74">
        <f t="shared" si="71"/>
        <v>0</v>
      </c>
      <c r="U330" s="74"/>
      <c r="V330" s="74">
        <f t="shared" si="79"/>
        <v>1326486.0777777778</v>
      </c>
    </row>
    <row r="331" spans="2:22" x14ac:dyDescent="0.25">
      <c r="B331" s="80"/>
      <c r="C331" s="80"/>
      <c r="F331" s="29">
        <f t="shared" si="72"/>
        <v>318</v>
      </c>
      <c r="G331" s="29">
        <f t="shared" si="73"/>
        <v>0</v>
      </c>
      <c r="H331" s="29">
        <f t="shared" si="66"/>
        <v>13.611111111111111</v>
      </c>
      <c r="I331" s="77">
        <f t="shared" si="74"/>
        <v>101.16061819957994</v>
      </c>
      <c r="J331" s="29">
        <f t="shared" si="67"/>
        <v>20.23212363991599</v>
      </c>
      <c r="K331" s="29">
        <f t="shared" si="68"/>
        <v>0</v>
      </c>
      <c r="L331" s="29"/>
      <c r="M331" s="29">
        <f t="shared" si="75"/>
        <v>1474682.47</v>
      </c>
      <c r="O331" s="74">
        <f t="shared" si="76"/>
        <v>318</v>
      </c>
      <c r="P331" s="74">
        <f t="shared" si="77"/>
        <v>0</v>
      </c>
      <c r="Q331" s="74">
        <f t="shared" si="69"/>
        <v>13.611111111111111</v>
      </c>
      <c r="R331" s="78">
        <f t="shared" si="78"/>
        <v>133.66666666666566</v>
      </c>
      <c r="S331" s="74">
        <f t="shared" si="70"/>
        <v>26.733333333333135</v>
      </c>
      <c r="T331" s="74">
        <f t="shared" si="71"/>
        <v>0</v>
      </c>
      <c r="U331" s="74"/>
      <c r="V331" s="74">
        <f t="shared" si="79"/>
        <v>1326486.0777777778</v>
      </c>
    </row>
    <row r="332" spans="2:22" x14ac:dyDescent="0.25">
      <c r="B332" s="80"/>
      <c r="C332" s="80"/>
      <c r="F332" s="29">
        <f t="shared" si="72"/>
        <v>319</v>
      </c>
      <c r="G332" s="29">
        <f t="shared" si="73"/>
        <v>0</v>
      </c>
      <c r="H332" s="29">
        <f t="shared" si="66"/>
        <v>13.611111111111111</v>
      </c>
      <c r="I332" s="77">
        <f t="shared" si="74"/>
        <v>87.549507088468829</v>
      </c>
      <c r="J332" s="29">
        <f t="shared" si="67"/>
        <v>17.509901417693765</v>
      </c>
      <c r="K332" s="29">
        <f t="shared" si="68"/>
        <v>0</v>
      </c>
      <c r="L332" s="29"/>
      <c r="M332" s="29">
        <f t="shared" si="75"/>
        <v>1474682.47</v>
      </c>
      <c r="O332" s="74">
        <f t="shared" si="76"/>
        <v>319</v>
      </c>
      <c r="P332" s="74">
        <f t="shared" si="77"/>
        <v>0</v>
      </c>
      <c r="Q332" s="74">
        <f t="shared" si="69"/>
        <v>13.611111111111111</v>
      </c>
      <c r="R332" s="78">
        <f t="shared" si="78"/>
        <v>120.05555555555455</v>
      </c>
      <c r="S332" s="74">
        <f t="shared" si="70"/>
        <v>24.01111111111091</v>
      </c>
      <c r="T332" s="74">
        <f t="shared" si="71"/>
        <v>0</v>
      </c>
      <c r="U332" s="74"/>
      <c r="V332" s="74">
        <f t="shared" si="79"/>
        <v>1326486.0777777778</v>
      </c>
    </row>
    <row r="333" spans="2:22" x14ac:dyDescent="0.25">
      <c r="B333" s="80"/>
      <c r="C333" s="80"/>
      <c r="F333" s="29">
        <f t="shared" si="72"/>
        <v>320</v>
      </c>
      <c r="G333" s="29">
        <f t="shared" si="73"/>
        <v>0</v>
      </c>
      <c r="H333" s="29">
        <f t="shared" si="66"/>
        <v>13.611111111111111</v>
      </c>
      <c r="I333" s="77">
        <f t="shared" si="74"/>
        <v>73.938395977357715</v>
      </c>
      <c r="J333" s="29">
        <f t="shared" si="67"/>
        <v>14.787679195471542</v>
      </c>
      <c r="K333" s="29">
        <f t="shared" si="68"/>
        <v>0</v>
      </c>
      <c r="L333" s="29"/>
      <c r="M333" s="29">
        <f t="shared" si="75"/>
        <v>1474682.47</v>
      </c>
      <c r="O333" s="74">
        <f t="shared" si="76"/>
        <v>320</v>
      </c>
      <c r="P333" s="74">
        <f t="shared" si="77"/>
        <v>0</v>
      </c>
      <c r="Q333" s="74">
        <f t="shared" si="69"/>
        <v>13.611111111111111</v>
      </c>
      <c r="R333" s="78">
        <f t="shared" si="78"/>
        <v>106.44444444444343</v>
      </c>
      <c r="S333" s="74">
        <f t="shared" si="70"/>
        <v>21.288888888888685</v>
      </c>
      <c r="T333" s="74">
        <f t="shared" si="71"/>
        <v>0</v>
      </c>
      <c r="U333" s="74"/>
      <c r="V333" s="74">
        <f t="shared" si="79"/>
        <v>1326486.0777777778</v>
      </c>
    </row>
    <row r="334" spans="2:22" x14ac:dyDescent="0.25">
      <c r="B334" s="80"/>
      <c r="C334" s="80"/>
      <c r="F334" s="29">
        <f t="shared" si="72"/>
        <v>321</v>
      </c>
      <c r="G334" s="29">
        <f t="shared" si="73"/>
        <v>0</v>
      </c>
      <c r="H334" s="29">
        <f t="shared" si="66"/>
        <v>13.611111111111111</v>
      </c>
      <c r="I334" s="77">
        <f t="shared" si="74"/>
        <v>60.3272848662466</v>
      </c>
      <c r="J334" s="29">
        <f t="shared" si="67"/>
        <v>12.06545697324932</v>
      </c>
      <c r="K334" s="29">
        <f t="shared" si="68"/>
        <v>0</v>
      </c>
      <c r="L334" s="29"/>
      <c r="M334" s="29">
        <f t="shared" si="75"/>
        <v>1474682.47</v>
      </c>
      <c r="O334" s="74">
        <f t="shared" si="76"/>
        <v>321</v>
      </c>
      <c r="P334" s="74">
        <f t="shared" si="77"/>
        <v>0</v>
      </c>
      <c r="Q334" s="74">
        <f t="shared" si="69"/>
        <v>13.611111111111111</v>
      </c>
      <c r="R334" s="78">
        <f t="shared" si="78"/>
        <v>92.83333333333232</v>
      </c>
      <c r="S334" s="74">
        <f t="shared" si="70"/>
        <v>18.566666666666464</v>
      </c>
      <c r="T334" s="74">
        <f t="shared" si="71"/>
        <v>0</v>
      </c>
      <c r="U334" s="74"/>
      <c r="V334" s="74">
        <f t="shared" si="79"/>
        <v>1326486.0777777778</v>
      </c>
    </row>
    <row r="335" spans="2:22" x14ac:dyDescent="0.25">
      <c r="B335" s="80"/>
      <c r="C335" s="80"/>
      <c r="F335" s="29">
        <f t="shared" si="72"/>
        <v>322</v>
      </c>
      <c r="G335" s="29">
        <f t="shared" si="73"/>
        <v>0</v>
      </c>
      <c r="H335" s="29">
        <f t="shared" ref="H335:H373" si="80">+$B$7/360</f>
        <v>13.611111111111111</v>
      </c>
      <c r="I335" s="77">
        <f t="shared" si="74"/>
        <v>46.716173755135486</v>
      </c>
      <c r="J335" s="29">
        <f t="shared" ref="J335:J373" si="81">+I335*$B$8*($B$10/360)</f>
        <v>9.3432347510270972</v>
      </c>
      <c r="K335" s="29">
        <f t="shared" ref="K335:K373" si="82">+IF(G335&gt;0,$B$9,0)</f>
        <v>0</v>
      </c>
      <c r="L335" s="29"/>
      <c r="M335" s="29">
        <f t="shared" si="75"/>
        <v>1474682.47</v>
      </c>
      <c r="O335" s="74">
        <f t="shared" si="76"/>
        <v>322</v>
      </c>
      <c r="P335" s="74">
        <f t="shared" si="77"/>
        <v>0</v>
      </c>
      <c r="Q335" s="74">
        <f t="shared" ref="Q335:Q373" si="83">+$B$7/360</f>
        <v>13.611111111111111</v>
      </c>
      <c r="R335" s="78">
        <f t="shared" si="78"/>
        <v>79.222222222221205</v>
      </c>
      <c r="S335" s="74">
        <f t="shared" ref="S335:S373" si="84">+R335*$B$8*($B$10/360)</f>
        <v>15.844444444444241</v>
      </c>
      <c r="T335" s="74">
        <f t="shared" ref="T335:T373" si="85">+IF(P335&gt;0,$B$9,0)</f>
        <v>0</v>
      </c>
      <c r="U335" s="74"/>
      <c r="V335" s="74">
        <f t="shared" si="79"/>
        <v>1326486.0777777778</v>
      </c>
    </row>
    <row r="336" spans="2:22" x14ac:dyDescent="0.25">
      <c r="B336" s="80"/>
      <c r="C336" s="80"/>
      <c r="F336" s="29">
        <f t="shared" ref="F336:F373" si="86">+F335+1</f>
        <v>323</v>
      </c>
      <c r="G336" s="29">
        <f t="shared" ref="G336:G373" si="87">+IF(I335&lt;H336,$E$8,0)</f>
        <v>0</v>
      </c>
      <c r="H336" s="29">
        <f t="shared" si="80"/>
        <v>13.611111111111111</v>
      </c>
      <c r="I336" s="77">
        <f t="shared" ref="I336:I373" si="88">+I335+G336-H336</f>
        <v>33.105062644024372</v>
      </c>
      <c r="J336" s="29">
        <f t="shared" si="81"/>
        <v>6.621012528804874</v>
      </c>
      <c r="K336" s="29">
        <f t="shared" si="82"/>
        <v>0</v>
      </c>
      <c r="L336" s="29"/>
      <c r="M336" s="29">
        <f t="shared" ref="M336:M373" si="89">+M335+L336+K336</f>
        <v>1474682.47</v>
      </c>
      <c r="O336" s="74">
        <f t="shared" ref="O336:O373" si="90">+O335+1</f>
        <v>323</v>
      </c>
      <c r="P336" s="74">
        <f t="shared" ref="P336:P373" si="91">+IF(R335&lt;Q336,$P$8,0)</f>
        <v>0</v>
      </c>
      <c r="Q336" s="74">
        <f t="shared" si="83"/>
        <v>13.611111111111111</v>
      </c>
      <c r="R336" s="78">
        <f t="shared" ref="R336:R373" si="92">+R335+P336-Q336</f>
        <v>65.611111111110091</v>
      </c>
      <c r="S336" s="74">
        <f t="shared" si="84"/>
        <v>13.122222222222018</v>
      </c>
      <c r="T336" s="74">
        <f t="shared" si="85"/>
        <v>0</v>
      </c>
      <c r="U336" s="74"/>
      <c r="V336" s="74">
        <f t="shared" ref="V336:V373" si="93">+V335+U336+T336</f>
        <v>1326486.0777777778</v>
      </c>
    </row>
    <row r="337" spans="2:22" x14ac:dyDescent="0.25">
      <c r="B337" s="80"/>
      <c r="C337" s="80"/>
      <c r="F337" s="29">
        <f t="shared" si="86"/>
        <v>324</v>
      </c>
      <c r="G337" s="29">
        <f t="shared" si="87"/>
        <v>0</v>
      </c>
      <c r="H337" s="29">
        <f t="shared" si="80"/>
        <v>13.611111111111111</v>
      </c>
      <c r="I337" s="77">
        <f t="shared" si="88"/>
        <v>19.493951532913261</v>
      </c>
      <c r="J337" s="29">
        <f t="shared" si="81"/>
        <v>3.8987903065826521</v>
      </c>
      <c r="K337" s="29">
        <f t="shared" si="82"/>
        <v>0</v>
      </c>
      <c r="L337" s="29"/>
      <c r="M337" s="29">
        <f t="shared" si="89"/>
        <v>1474682.47</v>
      </c>
      <c r="O337" s="74">
        <f t="shared" si="90"/>
        <v>324</v>
      </c>
      <c r="P337" s="74">
        <f t="shared" si="91"/>
        <v>0</v>
      </c>
      <c r="Q337" s="74">
        <f t="shared" si="83"/>
        <v>13.611111111111111</v>
      </c>
      <c r="R337" s="78">
        <f t="shared" si="92"/>
        <v>51.999999999998977</v>
      </c>
      <c r="S337" s="74">
        <f t="shared" si="84"/>
        <v>10.399999999999794</v>
      </c>
      <c r="T337" s="74">
        <f t="shared" si="85"/>
        <v>0</v>
      </c>
      <c r="U337" s="74"/>
      <c r="V337" s="74">
        <f t="shared" si="93"/>
        <v>1326486.0777777778</v>
      </c>
    </row>
    <row r="338" spans="2:22" x14ac:dyDescent="0.25">
      <c r="B338" s="80"/>
      <c r="C338" s="80"/>
      <c r="F338" s="29">
        <f t="shared" si="86"/>
        <v>325</v>
      </c>
      <c r="G338" s="29">
        <f t="shared" si="87"/>
        <v>0</v>
      </c>
      <c r="H338" s="29">
        <f t="shared" si="80"/>
        <v>13.611111111111111</v>
      </c>
      <c r="I338" s="77">
        <f t="shared" si="88"/>
        <v>5.8828404218021504</v>
      </c>
      <c r="J338" s="29">
        <f t="shared" si="81"/>
        <v>1.17656808436043</v>
      </c>
      <c r="K338" s="29">
        <f t="shared" si="82"/>
        <v>0</v>
      </c>
      <c r="L338" s="29"/>
      <c r="M338" s="29">
        <f t="shared" si="89"/>
        <v>1474682.47</v>
      </c>
      <c r="O338" s="74">
        <f t="shared" si="90"/>
        <v>325</v>
      </c>
      <c r="P338" s="74">
        <f t="shared" si="91"/>
        <v>0</v>
      </c>
      <c r="Q338" s="74">
        <f t="shared" si="83"/>
        <v>13.611111111111111</v>
      </c>
      <c r="R338" s="78">
        <f t="shared" si="92"/>
        <v>38.388888888887863</v>
      </c>
      <c r="S338" s="74">
        <f t="shared" si="84"/>
        <v>7.677777777777572</v>
      </c>
      <c r="T338" s="74">
        <f t="shared" si="85"/>
        <v>0</v>
      </c>
      <c r="U338" s="74"/>
      <c r="V338" s="74">
        <f t="shared" si="93"/>
        <v>1326486.0777777778</v>
      </c>
    </row>
    <row r="339" spans="2:22" x14ac:dyDescent="0.25">
      <c r="B339" s="80"/>
      <c r="C339" s="80"/>
      <c r="F339" s="29">
        <f t="shared" si="86"/>
        <v>326</v>
      </c>
      <c r="G339" s="29">
        <f t="shared" si="87"/>
        <v>142.88690166235207</v>
      </c>
      <c r="H339" s="29">
        <f t="shared" si="80"/>
        <v>13.611111111111111</v>
      </c>
      <c r="I339" s="77">
        <f t="shared" si="88"/>
        <v>135.1586309730431</v>
      </c>
      <c r="J339" s="29">
        <f t="shared" si="81"/>
        <v>27.03172619460862</v>
      </c>
      <c r="K339" s="29">
        <f t="shared" si="82"/>
        <v>150</v>
      </c>
      <c r="L339" s="29"/>
      <c r="M339" s="29">
        <f t="shared" si="89"/>
        <v>1474832.47</v>
      </c>
      <c r="O339" s="74">
        <f t="shared" si="90"/>
        <v>326</v>
      </c>
      <c r="P339" s="74">
        <f t="shared" si="91"/>
        <v>0</v>
      </c>
      <c r="Q339" s="74">
        <f t="shared" si="83"/>
        <v>13.611111111111111</v>
      </c>
      <c r="R339" s="78">
        <f t="shared" si="92"/>
        <v>24.777777777776752</v>
      </c>
      <c r="S339" s="74">
        <f t="shared" si="84"/>
        <v>4.9555555555553505</v>
      </c>
      <c r="T339" s="74">
        <f t="shared" si="85"/>
        <v>0</v>
      </c>
      <c r="U339" s="74"/>
      <c r="V339" s="74">
        <f t="shared" si="93"/>
        <v>1326486.0777777778</v>
      </c>
    </row>
    <row r="340" spans="2:22" x14ac:dyDescent="0.25">
      <c r="B340" s="80"/>
      <c r="C340" s="80"/>
      <c r="F340" s="29">
        <f t="shared" si="86"/>
        <v>327</v>
      </c>
      <c r="G340" s="29">
        <f t="shared" si="87"/>
        <v>0</v>
      </c>
      <c r="H340" s="29">
        <f t="shared" si="80"/>
        <v>13.611111111111111</v>
      </c>
      <c r="I340" s="77">
        <f t="shared" si="88"/>
        <v>121.54751986193199</v>
      </c>
      <c r="J340" s="29">
        <f t="shared" si="81"/>
        <v>24.309503972386398</v>
      </c>
      <c r="K340" s="29">
        <f t="shared" si="82"/>
        <v>0</v>
      </c>
      <c r="L340" s="29"/>
      <c r="M340" s="29">
        <f t="shared" si="89"/>
        <v>1474832.47</v>
      </c>
      <c r="O340" s="74">
        <f t="shared" si="90"/>
        <v>327</v>
      </c>
      <c r="P340" s="74">
        <f t="shared" si="91"/>
        <v>0</v>
      </c>
      <c r="Q340" s="74">
        <f t="shared" si="83"/>
        <v>13.611111111111111</v>
      </c>
      <c r="R340" s="78">
        <f t="shared" si="92"/>
        <v>11.166666666665641</v>
      </c>
      <c r="S340" s="74">
        <f t="shared" si="84"/>
        <v>2.2333333333331282</v>
      </c>
      <c r="T340" s="74">
        <f t="shared" si="85"/>
        <v>0</v>
      </c>
      <c r="U340" s="74"/>
      <c r="V340" s="74">
        <f t="shared" si="93"/>
        <v>1326486.0777777778</v>
      </c>
    </row>
    <row r="341" spans="2:22" x14ac:dyDescent="0.25">
      <c r="B341" s="80"/>
      <c r="C341" s="80"/>
      <c r="F341" s="29">
        <f t="shared" si="86"/>
        <v>328</v>
      </c>
      <c r="G341" s="29">
        <f t="shared" si="87"/>
        <v>0</v>
      </c>
      <c r="H341" s="29">
        <f t="shared" si="80"/>
        <v>13.611111111111111</v>
      </c>
      <c r="I341" s="77">
        <f t="shared" si="88"/>
        <v>107.93640875082087</v>
      </c>
      <c r="J341" s="29">
        <f t="shared" si="81"/>
        <v>21.587281750164173</v>
      </c>
      <c r="K341" s="29">
        <f t="shared" si="82"/>
        <v>0</v>
      </c>
      <c r="L341" s="29"/>
      <c r="M341" s="29">
        <f t="shared" si="89"/>
        <v>1474832.47</v>
      </c>
      <c r="O341" s="74">
        <f t="shared" si="90"/>
        <v>328</v>
      </c>
      <c r="P341" s="74">
        <f t="shared" si="91"/>
        <v>194</v>
      </c>
      <c r="Q341" s="74">
        <f t="shared" si="83"/>
        <v>13.611111111111111</v>
      </c>
      <c r="R341" s="78">
        <f t="shared" si="92"/>
        <v>191.55555555555452</v>
      </c>
      <c r="S341" s="74">
        <f t="shared" si="84"/>
        <v>38.311111111110904</v>
      </c>
      <c r="T341" s="74">
        <f t="shared" si="85"/>
        <v>150</v>
      </c>
      <c r="U341" s="74"/>
      <c r="V341" s="74">
        <f t="shared" si="93"/>
        <v>1326636.0777777778</v>
      </c>
    </row>
    <row r="342" spans="2:22" x14ac:dyDescent="0.25">
      <c r="B342" s="80"/>
      <c r="C342" s="80"/>
      <c r="F342" s="29">
        <f t="shared" si="86"/>
        <v>329</v>
      </c>
      <c r="G342" s="29">
        <f t="shared" si="87"/>
        <v>0</v>
      </c>
      <c r="H342" s="29">
        <f t="shared" si="80"/>
        <v>13.611111111111111</v>
      </c>
      <c r="I342" s="77">
        <f t="shared" si="88"/>
        <v>94.32529763970976</v>
      </c>
      <c r="J342" s="29">
        <f t="shared" si="81"/>
        <v>18.865059527941952</v>
      </c>
      <c r="K342" s="29">
        <f t="shared" si="82"/>
        <v>0</v>
      </c>
      <c r="L342" s="29"/>
      <c r="M342" s="29">
        <f t="shared" si="89"/>
        <v>1474832.47</v>
      </c>
      <c r="O342" s="74">
        <f t="shared" si="90"/>
        <v>329</v>
      </c>
      <c r="P342" s="74">
        <f t="shared" si="91"/>
        <v>0</v>
      </c>
      <c r="Q342" s="74">
        <f t="shared" si="83"/>
        <v>13.611111111111111</v>
      </c>
      <c r="R342" s="78">
        <f t="shared" si="92"/>
        <v>177.94444444444341</v>
      </c>
      <c r="S342" s="74">
        <f t="shared" si="84"/>
        <v>35.588888888888683</v>
      </c>
      <c r="T342" s="74">
        <f t="shared" si="85"/>
        <v>0</v>
      </c>
      <c r="U342" s="74"/>
      <c r="V342" s="74">
        <f t="shared" si="93"/>
        <v>1326636.0777777778</v>
      </c>
    </row>
    <row r="343" spans="2:22" x14ac:dyDescent="0.25">
      <c r="B343" s="80"/>
      <c r="C343" s="80"/>
      <c r="F343" s="29">
        <f t="shared" si="86"/>
        <v>330</v>
      </c>
      <c r="G343" s="29">
        <f t="shared" si="87"/>
        <v>0</v>
      </c>
      <c r="H343" s="29">
        <f t="shared" si="80"/>
        <v>13.611111111111111</v>
      </c>
      <c r="I343" s="77">
        <f t="shared" si="88"/>
        <v>80.714186528598646</v>
      </c>
      <c r="J343" s="29">
        <f t="shared" si="81"/>
        <v>16.142837305719727</v>
      </c>
      <c r="K343" s="29">
        <f t="shared" si="82"/>
        <v>0</v>
      </c>
      <c r="L343" s="29"/>
      <c r="M343" s="29">
        <f t="shared" si="89"/>
        <v>1474832.47</v>
      </c>
      <c r="O343" s="74">
        <f t="shared" si="90"/>
        <v>330</v>
      </c>
      <c r="P343" s="74">
        <f t="shared" si="91"/>
        <v>0</v>
      </c>
      <c r="Q343" s="74">
        <f t="shared" si="83"/>
        <v>13.611111111111111</v>
      </c>
      <c r="R343" s="78">
        <f t="shared" si="92"/>
        <v>164.33333333333229</v>
      </c>
      <c r="S343" s="74">
        <f t="shared" si="84"/>
        <v>32.866666666666454</v>
      </c>
      <c r="T343" s="74">
        <f t="shared" si="85"/>
        <v>0</v>
      </c>
      <c r="U343" s="74"/>
      <c r="V343" s="74">
        <f t="shared" si="93"/>
        <v>1326636.0777777778</v>
      </c>
    </row>
    <row r="344" spans="2:22" x14ac:dyDescent="0.25">
      <c r="B344" s="80"/>
      <c r="C344" s="80"/>
      <c r="F344" s="29">
        <f t="shared" si="86"/>
        <v>331</v>
      </c>
      <c r="G344" s="29">
        <f t="shared" si="87"/>
        <v>0</v>
      </c>
      <c r="H344" s="29">
        <f t="shared" si="80"/>
        <v>13.611111111111111</v>
      </c>
      <c r="I344" s="77">
        <f t="shared" si="88"/>
        <v>67.103075417487531</v>
      </c>
      <c r="J344" s="29">
        <f t="shared" si="81"/>
        <v>13.420615083497506</v>
      </c>
      <c r="K344" s="29">
        <f t="shared" si="82"/>
        <v>0</v>
      </c>
      <c r="L344" s="29"/>
      <c r="M344" s="29">
        <f t="shared" si="89"/>
        <v>1474832.47</v>
      </c>
      <c r="O344" s="74">
        <f t="shared" si="90"/>
        <v>331</v>
      </c>
      <c r="P344" s="74">
        <f t="shared" si="91"/>
        <v>0</v>
      </c>
      <c r="Q344" s="74">
        <f t="shared" si="83"/>
        <v>13.611111111111111</v>
      </c>
      <c r="R344" s="78">
        <f t="shared" si="92"/>
        <v>150.72222222222118</v>
      </c>
      <c r="S344" s="74">
        <f t="shared" si="84"/>
        <v>30.144444444444233</v>
      </c>
      <c r="T344" s="74">
        <f t="shared" si="85"/>
        <v>0</v>
      </c>
      <c r="U344" s="74"/>
      <c r="V344" s="74">
        <f t="shared" si="93"/>
        <v>1326636.0777777778</v>
      </c>
    </row>
    <row r="345" spans="2:22" x14ac:dyDescent="0.25">
      <c r="B345" s="80"/>
      <c r="C345" s="80"/>
      <c r="F345" s="29">
        <f t="shared" si="86"/>
        <v>332</v>
      </c>
      <c r="G345" s="29">
        <f t="shared" si="87"/>
        <v>0</v>
      </c>
      <c r="H345" s="29">
        <f t="shared" si="80"/>
        <v>13.611111111111111</v>
      </c>
      <c r="I345" s="77">
        <f t="shared" si="88"/>
        <v>53.491964306376417</v>
      </c>
      <c r="J345" s="29">
        <f t="shared" si="81"/>
        <v>10.698392861275284</v>
      </c>
      <c r="K345" s="29">
        <f t="shared" si="82"/>
        <v>0</v>
      </c>
      <c r="L345" s="29"/>
      <c r="M345" s="29">
        <f t="shared" si="89"/>
        <v>1474832.47</v>
      </c>
      <c r="O345" s="74">
        <f t="shared" si="90"/>
        <v>332</v>
      </c>
      <c r="P345" s="74">
        <f t="shared" si="91"/>
        <v>0</v>
      </c>
      <c r="Q345" s="74">
        <f t="shared" si="83"/>
        <v>13.611111111111111</v>
      </c>
      <c r="R345" s="78">
        <f t="shared" si="92"/>
        <v>137.11111111111006</v>
      </c>
      <c r="S345" s="74">
        <f t="shared" si="84"/>
        <v>27.422222222222011</v>
      </c>
      <c r="T345" s="74">
        <f t="shared" si="85"/>
        <v>0</v>
      </c>
      <c r="U345" s="74"/>
      <c r="V345" s="74">
        <f t="shared" si="93"/>
        <v>1326636.0777777778</v>
      </c>
    </row>
    <row r="346" spans="2:22" x14ac:dyDescent="0.25">
      <c r="B346" s="80"/>
      <c r="C346" s="80"/>
      <c r="F346" s="29">
        <f t="shared" si="86"/>
        <v>333</v>
      </c>
      <c r="G346" s="29">
        <f t="shared" si="87"/>
        <v>0</v>
      </c>
      <c r="H346" s="29">
        <f t="shared" si="80"/>
        <v>13.611111111111111</v>
      </c>
      <c r="I346" s="77">
        <f t="shared" si="88"/>
        <v>39.880853195265303</v>
      </c>
      <c r="J346" s="29">
        <f t="shared" si="81"/>
        <v>7.9761706390530609</v>
      </c>
      <c r="K346" s="29">
        <f t="shared" si="82"/>
        <v>0</v>
      </c>
      <c r="L346" s="29"/>
      <c r="M346" s="29">
        <f t="shared" si="89"/>
        <v>1474832.47</v>
      </c>
      <c r="O346" s="74">
        <f t="shared" si="90"/>
        <v>333</v>
      </c>
      <c r="P346" s="74">
        <f t="shared" si="91"/>
        <v>0</v>
      </c>
      <c r="Q346" s="74">
        <f t="shared" si="83"/>
        <v>13.611111111111111</v>
      </c>
      <c r="R346" s="78">
        <f t="shared" si="92"/>
        <v>123.49999999999895</v>
      </c>
      <c r="S346" s="74">
        <f t="shared" si="84"/>
        <v>24.69999999999979</v>
      </c>
      <c r="T346" s="74">
        <f t="shared" si="85"/>
        <v>0</v>
      </c>
      <c r="U346" s="74"/>
      <c r="V346" s="74">
        <f t="shared" si="93"/>
        <v>1326636.0777777778</v>
      </c>
    </row>
    <row r="347" spans="2:22" x14ac:dyDescent="0.25">
      <c r="B347" s="80"/>
      <c r="C347" s="80"/>
      <c r="F347" s="29">
        <f t="shared" si="86"/>
        <v>334</v>
      </c>
      <c r="G347" s="29">
        <f t="shared" si="87"/>
        <v>0</v>
      </c>
      <c r="H347" s="29">
        <f t="shared" si="80"/>
        <v>13.611111111111111</v>
      </c>
      <c r="I347" s="77">
        <f t="shared" si="88"/>
        <v>26.269742084154192</v>
      </c>
      <c r="J347" s="29">
        <f t="shared" si="81"/>
        <v>5.2539484168308386</v>
      </c>
      <c r="K347" s="29">
        <f t="shared" si="82"/>
        <v>0</v>
      </c>
      <c r="L347" s="29"/>
      <c r="M347" s="29">
        <f t="shared" si="89"/>
        <v>1474832.47</v>
      </c>
      <c r="O347" s="74">
        <f t="shared" si="90"/>
        <v>334</v>
      </c>
      <c r="P347" s="74">
        <f t="shared" si="91"/>
        <v>0</v>
      </c>
      <c r="Q347" s="74">
        <f t="shared" si="83"/>
        <v>13.611111111111111</v>
      </c>
      <c r="R347" s="78">
        <f t="shared" si="92"/>
        <v>109.88888888888783</v>
      </c>
      <c r="S347" s="74">
        <f t="shared" si="84"/>
        <v>21.977777777777568</v>
      </c>
      <c r="T347" s="74">
        <f t="shared" si="85"/>
        <v>0</v>
      </c>
      <c r="U347" s="74"/>
      <c r="V347" s="74">
        <f t="shared" si="93"/>
        <v>1326636.0777777778</v>
      </c>
    </row>
    <row r="348" spans="2:22" x14ac:dyDescent="0.25">
      <c r="B348" s="80"/>
      <c r="C348" s="80"/>
      <c r="F348" s="29">
        <f t="shared" si="86"/>
        <v>335</v>
      </c>
      <c r="G348" s="29">
        <f t="shared" si="87"/>
        <v>0</v>
      </c>
      <c r="H348" s="29">
        <f t="shared" si="80"/>
        <v>13.611111111111111</v>
      </c>
      <c r="I348" s="77">
        <f t="shared" si="88"/>
        <v>12.658630973043081</v>
      </c>
      <c r="J348" s="29">
        <f t="shared" si="81"/>
        <v>2.5317261946086163</v>
      </c>
      <c r="K348" s="29">
        <f t="shared" si="82"/>
        <v>0</v>
      </c>
      <c r="L348" s="29"/>
      <c r="M348" s="29">
        <f t="shared" si="89"/>
        <v>1474832.47</v>
      </c>
      <c r="O348" s="74">
        <f t="shared" si="90"/>
        <v>335</v>
      </c>
      <c r="P348" s="74">
        <f t="shared" si="91"/>
        <v>0</v>
      </c>
      <c r="Q348" s="74">
        <f t="shared" si="83"/>
        <v>13.611111111111111</v>
      </c>
      <c r="R348" s="78">
        <f t="shared" si="92"/>
        <v>96.27777777777672</v>
      </c>
      <c r="S348" s="74">
        <f t="shared" si="84"/>
        <v>19.255555555555343</v>
      </c>
      <c r="T348" s="74">
        <f t="shared" si="85"/>
        <v>0</v>
      </c>
      <c r="U348" s="74"/>
      <c r="V348" s="74">
        <f t="shared" si="93"/>
        <v>1326636.0777777778</v>
      </c>
    </row>
    <row r="349" spans="2:22" x14ac:dyDescent="0.25">
      <c r="B349" s="80"/>
      <c r="C349" s="80"/>
      <c r="F349" s="29">
        <f t="shared" si="86"/>
        <v>336</v>
      </c>
      <c r="G349" s="29">
        <f t="shared" si="87"/>
        <v>142.88690166235207</v>
      </c>
      <c r="H349" s="29">
        <f t="shared" si="80"/>
        <v>13.611111111111111</v>
      </c>
      <c r="I349" s="77">
        <f t="shared" si="88"/>
        <v>141.93442152428403</v>
      </c>
      <c r="J349" s="29">
        <f t="shared" si="81"/>
        <v>28.386884304856807</v>
      </c>
      <c r="K349" s="29">
        <f t="shared" si="82"/>
        <v>150</v>
      </c>
      <c r="L349" s="29"/>
      <c r="M349" s="29">
        <f t="shared" si="89"/>
        <v>1474982.47</v>
      </c>
      <c r="O349" s="74">
        <f t="shared" si="90"/>
        <v>336</v>
      </c>
      <c r="P349" s="74">
        <f t="shared" si="91"/>
        <v>0</v>
      </c>
      <c r="Q349" s="74">
        <f t="shared" si="83"/>
        <v>13.611111111111111</v>
      </c>
      <c r="R349" s="78">
        <f t="shared" si="92"/>
        <v>82.666666666665606</v>
      </c>
      <c r="S349" s="74">
        <f t="shared" si="84"/>
        <v>16.533333333333118</v>
      </c>
      <c r="T349" s="74">
        <f t="shared" si="85"/>
        <v>0</v>
      </c>
      <c r="U349" s="74"/>
      <c r="V349" s="74">
        <f t="shared" si="93"/>
        <v>1326636.0777777778</v>
      </c>
    </row>
    <row r="350" spans="2:22" x14ac:dyDescent="0.25">
      <c r="B350" s="80"/>
      <c r="C350" s="80"/>
      <c r="F350" s="29">
        <f t="shared" si="86"/>
        <v>337</v>
      </c>
      <c r="G350" s="29">
        <f t="shared" si="87"/>
        <v>0</v>
      </c>
      <c r="H350" s="29">
        <f t="shared" si="80"/>
        <v>13.611111111111111</v>
      </c>
      <c r="I350" s="77">
        <f t="shared" si="88"/>
        <v>128.32331041317292</v>
      </c>
      <c r="J350" s="29">
        <f t="shared" si="81"/>
        <v>25.664662082634585</v>
      </c>
      <c r="K350" s="29">
        <f t="shared" si="82"/>
        <v>0</v>
      </c>
      <c r="L350" s="29"/>
      <c r="M350" s="29">
        <f t="shared" si="89"/>
        <v>1474982.47</v>
      </c>
      <c r="O350" s="74">
        <f t="shared" si="90"/>
        <v>337</v>
      </c>
      <c r="P350" s="74">
        <f t="shared" si="91"/>
        <v>0</v>
      </c>
      <c r="Q350" s="74">
        <f t="shared" si="83"/>
        <v>13.611111111111111</v>
      </c>
      <c r="R350" s="78">
        <f t="shared" si="92"/>
        <v>69.055555555554491</v>
      </c>
      <c r="S350" s="74">
        <f t="shared" si="84"/>
        <v>13.811111111110899</v>
      </c>
      <c r="T350" s="74">
        <f t="shared" si="85"/>
        <v>0</v>
      </c>
      <c r="U350" s="74"/>
      <c r="V350" s="74">
        <f t="shared" si="93"/>
        <v>1326636.0777777778</v>
      </c>
    </row>
    <row r="351" spans="2:22" x14ac:dyDescent="0.25">
      <c r="B351" s="80"/>
      <c r="C351" s="80"/>
      <c r="F351" s="29">
        <f t="shared" si="86"/>
        <v>338</v>
      </c>
      <c r="G351" s="29">
        <f t="shared" si="87"/>
        <v>0</v>
      </c>
      <c r="H351" s="29">
        <f t="shared" si="80"/>
        <v>13.611111111111111</v>
      </c>
      <c r="I351" s="77">
        <f t="shared" si="88"/>
        <v>114.7121993020618</v>
      </c>
      <c r="J351" s="29">
        <f t="shared" si="81"/>
        <v>22.94243986041236</v>
      </c>
      <c r="K351" s="29">
        <f t="shared" si="82"/>
        <v>0</v>
      </c>
      <c r="L351" s="29"/>
      <c r="M351" s="29">
        <f t="shared" si="89"/>
        <v>1474982.47</v>
      </c>
      <c r="O351" s="74">
        <f t="shared" si="90"/>
        <v>338</v>
      </c>
      <c r="P351" s="74">
        <f t="shared" si="91"/>
        <v>0</v>
      </c>
      <c r="Q351" s="74">
        <f t="shared" si="83"/>
        <v>13.611111111111111</v>
      </c>
      <c r="R351" s="78">
        <f t="shared" si="92"/>
        <v>55.444444444443377</v>
      </c>
      <c r="S351" s="74">
        <f t="shared" si="84"/>
        <v>11.088888888888674</v>
      </c>
      <c r="T351" s="74">
        <f t="shared" si="85"/>
        <v>0</v>
      </c>
      <c r="U351" s="74"/>
      <c r="V351" s="74">
        <f t="shared" si="93"/>
        <v>1326636.0777777778</v>
      </c>
    </row>
    <row r="352" spans="2:22" x14ac:dyDescent="0.25">
      <c r="B352" s="80"/>
      <c r="C352" s="80"/>
      <c r="F352" s="29">
        <f t="shared" si="86"/>
        <v>339</v>
      </c>
      <c r="G352" s="29">
        <f t="shared" si="87"/>
        <v>0</v>
      </c>
      <c r="H352" s="29">
        <f t="shared" si="80"/>
        <v>13.611111111111111</v>
      </c>
      <c r="I352" s="77">
        <f t="shared" si="88"/>
        <v>101.10108819095069</v>
      </c>
      <c r="J352" s="29">
        <f t="shared" si="81"/>
        <v>20.220217638190135</v>
      </c>
      <c r="K352" s="29">
        <f t="shared" si="82"/>
        <v>0</v>
      </c>
      <c r="L352" s="29"/>
      <c r="M352" s="29">
        <f t="shared" si="89"/>
        <v>1474982.47</v>
      </c>
      <c r="O352" s="74">
        <f t="shared" si="90"/>
        <v>339</v>
      </c>
      <c r="P352" s="74">
        <f t="shared" si="91"/>
        <v>0</v>
      </c>
      <c r="Q352" s="74">
        <f t="shared" si="83"/>
        <v>13.611111111111111</v>
      </c>
      <c r="R352" s="78">
        <f t="shared" si="92"/>
        <v>41.833333333332263</v>
      </c>
      <c r="S352" s="74">
        <f t="shared" si="84"/>
        <v>8.3666666666664522</v>
      </c>
      <c r="T352" s="74">
        <f t="shared" si="85"/>
        <v>0</v>
      </c>
      <c r="U352" s="74"/>
      <c r="V352" s="74">
        <f t="shared" si="93"/>
        <v>1326636.0777777778</v>
      </c>
    </row>
    <row r="353" spans="2:22" x14ac:dyDescent="0.25">
      <c r="B353" s="80"/>
      <c r="C353" s="80"/>
      <c r="F353" s="29">
        <f t="shared" si="86"/>
        <v>340</v>
      </c>
      <c r="G353" s="29">
        <f t="shared" si="87"/>
        <v>0</v>
      </c>
      <c r="H353" s="29">
        <f t="shared" si="80"/>
        <v>13.611111111111111</v>
      </c>
      <c r="I353" s="77">
        <f t="shared" si="88"/>
        <v>87.489977079839576</v>
      </c>
      <c r="J353" s="29">
        <f t="shared" si="81"/>
        <v>17.497995415967914</v>
      </c>
      <c r="K353" s="29">
        <f t="shared" si="82"/>
        <v>0</v>
      </c>
      <c r="L353" s="29"/>
      <c r="M353" s="29">
        <f t="shared" si="89"/>
        <v>1474982.47</v>
      </c>
      <c r="O353" s="74">
        <f t="shared" si="90"/>
        <v>340</v>
      </c>
      <c r="P353" s="74">
        <f t="shared" si="91"/>
        <v>0</v>
      </c>
      <c r="Q353" s="74">
        <f t="shared" si="83"/>
        <v>13.611111111111111</v>
      </c>
      <c r="R353" s="78">
        <f t="shared" si="92"/>
        <v>28.222222222221152</v>
      </c>
      <c r="S353" s="74">
        <f t="shared" si="84"/>
        <v>5.6444444444442308</v>
      </c>
      <c r="T353" s="74">
        <f t="shared" si="85"/>
        <v>0</v>
      </c>
      <c r="U353" s="74"/>
      <c r="V353" s="74">
        <f t="shared" si="93"/>
        <v>1326636.0777777778</v>
      </c>
    </row>
    <row r="354" spans="2:22" x14ac:dyDescent="0.25">
      <c r="B354" s="80"/>
      <c r="C354" s="80"/>
      <c r="F354" s="29">
        <f t="shared" si="86"/>
        <v>341</v>
      </c>
      <c r="G354" s="29">
        <f t="shared" si="87"/>
        <v>0</v>
      </c>
      <c r="H354" s="29">
        <f t="shared" si="80"/>
        <v>13.611111111111111</v>
      </c>
      <c r="I354" s="77">
        <f t="shared" si="88"/>
        <v>73.878865968728462</v>
      </c>
      <c r="J354" s="29">
        <f t="shared" si="81"/>
        <v>14.775773193745691</v>
      </c>
      <c r="K354" s="29">
        <f t="shared" si="82"/>
        <v>0</v>
      </c>
      <c r="L354" s="29"/>
      <c r="M354" s="29">
        <f t="shared" si="89"/>
        <v>1474982.47</v>
      </c>
      <c r="O354" s="74">
        <f t="shared" si="90"/>
        <v>341</v>
      </c>
      <c r="P354" s="74">
        <f t="shared" si="91"/>
        <v>0</v>
      </c>
      <c r="Q354" s="74">
        <f t="shared" si="83"/>
        <v>13.611111111111111</v>
      </c>
      <c r="R354" s="78">
        <f t="shared" si="92"/>
        <v>14.611111111110041</v>
      </c>
      <c r="S354" s="74">
        <f t="shared" si="84"/>
        <v>2.922222222222008</v>
      </c>
      <c r="T354" s="74">
        <f t="shared" si="85"/>
        <v>0</v>
      </c>
      <c r="U354" s="74"/>
      <c r="V354" s="74">
        <f t="shared" si="93"/>
        <v>1326636.0777777778</v>
      </c>
    </row>
    <row r="355" spans="2:22" x14ac:dyDescent="0.25">
      <c r="B355" s="80"/>
      <c r="C355" s="80"/>
      <c r="F355" s="29">
        <f t="shared" si="86"/>
        <v>342</v>
      </c>
      <c r="G355" s="29">
        <f t="shared" si="87"/>
        <v>0</v>
      </c>
      <c r="H355" s="29">
        <f t="shared" si="80"/>
        <v>13.611111111111111</v>
      </c>
      <c r="I355" s="77">
        <f t="shared" si="88"/>
        <v>60.267754857617348</v>
      </c>
      <c r="J355" s="29">
        <f t="shared" si="81"/>
        <v>12.053550971523471</v>
      </c>
      <c r="K355" s="29">
        <f t="shared" si="82"/>
        <v>0</v>
      </c>
      <c r="L355" s="29"/>
      <c r="M355" s="29">
        <f t="shared" si="89"/>
        <v>1474982.47</v>
      </c>
      <c r="O355" s="74">
        <f t="shared" si="90"/>
        <v>342</v>
      </c>
      <c r="P355" s="74">
        <f t="shared" si="91"/>
        <v>0</v>
      </c>
      <c r="Q355" s="74">
        <f t="shared" si="83"/>
        <v>13.611111111111111</v>
      </c>
      <c r="R355" s="78">
        <f t="shared" si="92"/>
        <v>0.99999999999893063</v>
      </c>
      <c r="S355" s="74">
        <f t="shared" si="84"/>
        <v>0.1999999999997861</v>
      </c>
      <c r="T355" s="74">
        <f t="shared" si="85"/>
        <v>0</v>
      </c>
      <c r="U355" s="74"/>
      <c r="V355" s="74">
        <f t="shared" si="93"/>
        <v>1326636.0777777778</v>
      </c>
    </row>
    <row r="356" spans="2:22" x14ac:dyDescent="0.25">
      <c r="B356" s="80"/>
      <c r="C356" s="80"/>
      <c r="F356" s="29">
        <f t="shared" si="86"/>
        <v>343</v>
      </c>
      <c r="G356" s="29">
        <f t="shared" si="87"/>
        <v>0</v>
      </c>
      <c r="H356" s="29">
        <f t="shared" si="80"/>
        <v>13.611111111111111</v>
      </c>
      <c r="I356" s="77">
        <f t="shared" si="88"/>
        <v>46.656643746506234</v>
      </c>
      <c r="J356" s="29">
        <f t="shared" si="81"/>
        <v>9.331328749301246</v>
      </c>
      <c r="K356" s="29">
        <f t="shared" si="82"/>
        <v>0</v>
      </c>
      <c r="L356" s="29"/>
      <c r="M356" s="29">
        <f t="shared" si="89"/>
        <v>1474982.47</v>
      </c>
      <c r="O356" s="74">
        <f t="shared" si="90"/>
        <v>343</v>
      </c>
      <c r="P356" s="74">
        <f t="shared" si="91"/>
        <v>194</v>
      </c>
      <c r="Q356" s="74">
        <f t="shared" si="83"/>
        <v>13.611111111111111</v>
      </c>
      <c r="R356" s="78">
        <f t="shared" si="92"/>
        <v>181.38888888888781</v>
      </c>
      <c r="S356" s="74">
        <f t="shared" si="84"/>
        <v>36.277777777777558</v>
      </c>
      <c r="T356" s="74">
        <f t="shared" si="85"/>
        <v>150</v>
      </c>
      <c r="U356" s="74"/>
      <c r="V356" s="74">
        <f t="shared" si="93"/>
        <v>1326786.0777777778</v>
      </c>
    </row>
    <row r="357" spans="2:22" x14ac:dyDescent="0.25">
      <c r="B357" s="80"/>
      <c r="C357" s="80"/>
      <c r="F357" s="29">
        <f t="shared" si="86"/>
        <v>344</v>
      </c>
      <c r="G357" s="29">
        <f t="shared" si="87"/>
        <v>0</v>
      </c>
      <c r="H357" s="29">
        <f t="shared" si="80"/>
        <v>13.611111111111111</v>
      </c>
      <c r="I357" s="77">
        <f t="shared" si="88"/>
        <v>33.045532635395119</v>
      </c>
      <c r="J357" s="29">
        <f t="shared" si="81"/>
        <v>6.6091065270790237</v>
      </c>
      <c r="K357" s="29">
        <f t="shared" si="82"/>
        <v>0</v>
      </c>
      <c r="L357" s="29"/>
      <c r="M357" s="29">
        <f t="shared" si="89"/>
        <v>1474982.47</v>
      </c>
      <c r="O357" s="74">
        <f t="shared" si="90"/>
        <v>344</v>
      </c>
      <c r="P357" s="74">
        <f t="shared" si="91"/>
        <v>0</v>
      </c>
      <c r="Q357" s="74">
        <f t="shared" si="83"/>
        <v>13.611111111111111</v>
      </c>
      <c r="R357" s="78">
        <f t="shared" si="92"/>
        <v>167.77777777777669</v>
      </c>
      <c r="S357" s="74">
        <f t="shared" si="84"/>
        <v>33.555555555555337</v>
      </c>
      <c r="T357" s="74">
        <f t="shared" si="85"/>
        <v>0</v>
      </c>
      <c r="U357" s="74"/>
      <c r="V357" s="74">
        <f t="shared" si="93"/>
        <v>1326786.0777777778</v>
      </c>
    </row>
    <row r="358" spans="2:22" x14ac:dyDescent="0.25">
      <c r="B358" s="80"/>
      <c r="C358" s="80"/>
      <c r="F358" s="29">
        <f t="shared" si="86"/>
        <v>345</v>
      </c>
      <c r="G358" s="29">
        <f t="shared" si="87"/>
        <v>0</v>
      </c>
      <c r="H358" s="29">
        <f t="shared" si="80"/>
        <v>13.611111111111111</v>
      </c>
      <c r="I358" s="77">
        <f t="shared" si="88"/>
        <v>19.434421524284009</v>
      </c>
      <c r="J358" s="29">
        <f t="shared" si="81"/>
        <v>3.8868843048568014</v>
      </c>
      <c r="K358" s="29">
        <f t="shared" si="82"/>
        <v>0</v>
      </c>
      <c r="L358" s="29"/>
      <c r="M358" s="29">
        <f t="shared" si="89"/>
        <v>1474982.47</v>
      </c>
      <c r="O358" s="74">
        <f t="shared" si="90"/>
        <v>345</v>
      </c>
      <c r="P358" s="74">
        <f t="shared" si="91"/>
        <v>0</v>
      </c>
      <c r="Q358" s="74">
        <f t="shared" si="83"/>
        <v>13.611111111111111</v>
      </c>
      <c r="R358" s="78">
        <f t="shared" si="92"/>
        <v>154.16666666666558</v>
      </c>
      <c r="S358" s="74">
        <f t="shared" si="84"/>
        <v>30.833333333333115</v>
      </c>
      <c r="T358" s="74">
        <f t="shared" si="85"/>
        <v>0</v>
      </c>
      <c r="U358" s="74"/>
      <c r="V358" s="74">
        <f t="shared" si="93"/>
        <v>1326786.0777777778</v>
      </c>
    </row>
    <row r="359" spans="2:22" x14ac:dyDescent="0.25">
      <c r="B359" s="80"/>
      <c r="C359" s="80"/>
      <c r="F359" s="29">
        <f t="shared" si="86"/>
        <v>346</v>
      </c>
      <c r="G359" s="29">
        <f t="shared" si="87"/>
        <v>0</v>
      </c>
      <c r="H359" s="29">
        <f t="shared" si="80"/>
        <v>13.611111111111111</v>
      </c>
      <c r="I359" s="77">
        <f t="shared" si="88"/>
        <v>5.8233104131728979</v>
      </c>
      <c r="J359" s="29">
        <f t="shared" si="81"/>
        <v>1.1646620826345795</v>
      </c>
      <c r="K359" s="29">
        <f t="shared" si="82"/>
        <v>0</v>
      </c>
      <c r="L359" s="29"/>
      <c r="M359" s="29">
        <f t="shared" si="89"/>
        <v>1474982.47</v>
      </c>
      <c r="O359" s="74">
        <f t="shared" si="90"/>
        <v>346</v>
      </c>
      <c r="P359" s="74">
        <f t="shared" si="91"/>
        <v>0</v>
      </c>
      <c r="Q359" s="74">
        <f t="shared" si="83"/>
        <v>13.611111111111111</v>
      </c>
      <c r="R359" s="78">
        <f t="shared" si="92"/>
        <v>140.55555555555446</v>
      </c>
      <c r="S359" s="74">
        <f t="shared" si="84"/>
        <v>28.11111111111089</v>
      </c>
      <c r="T359" s="74">
        <f t="shared" si="85"/>
        <v>0</v>
      </c>
      <c r="U359" s="74"/>
      <c r="V359" s="74">
        <f t="shared" si="93"/>
        <v>1326786.0777777778</v>
      </c>
    </row>
    <row r="360" spans="2:22" x14ac:dyDescent="0.25">
      <c r="B360" s="80"/>
      <c r="C360" s="80"/>
      <c r="F360" s="29">
        <f t="shared" si="86"/>
        <v>347</v>
      </c>
      <c r="G360" s="29">
        <f t="shared" si="87"/>
        <v>142.88690166235207</v>
      </c>
      <c r="H360" s="29">
        <f t="shared" si="80"/>
        <v>13.611111111111111</v>
      </c>
      <c r="I360" s="77">
        <f t="shared" si="88"/>
        <v>135.09910096441385</v>
      </c>
      <c r="J360" s="29">
        <f t="shared" si="81"/>
        <v>27.019820192882772</v>
      </c>
      <c r="K360" s="29">
        <f t="shared" si="82"/>
        <v>150</v>
      </c>
      <c r="L360" s="29"/>
      <c r="M360" s="29">
        <f t="shared" si="89"/>
        <v>1475132.47</v>
      </c>
      <c r="O360" s="74">
        <f t="shared" si="90"/>
        <v>347</v>
      </c>
      <c r="P360" s="74">
        <f t="shared" si="91"/>
        <v>0</v>
      </c>
      <c r="Q360" s="74">
        <f t="shared" si="83"/>
        <v>13.611111111111111</v>
      </c>
      <c r="R360" s="78">
        <f t="shared" si="92"/>
        <v>126.94444444444335</v>
      </c>
      <c r="S360" s="74">
        <f t="shared" si="84"/>
        <v>25.388888888888665</v>
      </c>
      <c r="T360" s="74">
        <f t="shared" si="85"/>
        <v>0</v>
      </c>
      <c r="U360" s="74"/>
      <c r="V360" s="74">
        <f t="shared" si="93"/>
        <v>1326786.0777777778</v>
      </c>
    </row>
    <row r="361" spans="2:22" x14ac:dyDescent="0.25">
      <c r="B361" s="80"/>
      <c r="C361" s="80"/>
      <c r="F361" s="29">
        <f t="shared" si="86"/>
        <v>348</v>
      </c>
      <c r="G361" s="29">
        <f t="shared" si="87"/>
        <v>0</v>
      </c>
      <c r="H361" s="29">
        <f t="shared" si="80"/>
        <v>13.611111111111111</v>
      </c>
      <c r="I361" s="77">
        <f t="shared" si="88"/>
        <v>121.48798985330274</v>
      </c>
      <c r="J361" s="29">
        <f t="shared" si="81"/>
        <v>24.297597970660547</v>
      </c>
      <c r="K361" s="29">
        <f t="shared" si="82"/>
        <v>0</v>
      </c>
      <c r="L361" s="29"/>
      <c r="M361" s="29">
        <f t="shared" si="89"/>
        <v>1475132.47</v>
      </c>
      <c r="O361" s="74">
        <f t="shared" si="90"/>
        <v>348</v>
      </c>
      <c r="P361" s="74">
        <f t="shared" si="91"/>
        <v>0</v>
      </c>
      <c r="Q361" s="74">
        <f t="shared" si="83"/>
        <v>13.611111111111111</v>
      </c>
      <c r="R361" s="78">
        <f t="shared" si="92"/>
        <v>113.33333333333223</v>
      </c>
      <c r="S361" s="74">
        <f t="shared" si="84"/>
        <v>22.666666666666448</v>
      </c>
      <c r="T361" s="74">
        <f t="shared" si="85"/>
        <v>0</v>
      </c>
      <c r="U361" s="74"/>
      <c r="V361" s="74">
        <f t="shared" si="93"/>
        <v>1326786.0777777778</v>
      </c>
    </row>
    <row r="362" spans="2:22" x14ac:dyDescent="0.25">
      <c r="F362" s="29">
        <f t="shared" si="86"/>
        <v>349</v>
      </c>
      <c r="G362" s="29">
        <f t="shared" si="87"/>
        <v>0</v>
      </c>
      <c r="H362" s="29">
        <f t="shared" si="80"/>
        <v>13.611111111111111</v>
      </c>
      <c r="I362" s="77">
        <f t="shared" si="88"/>
        <v>107.87687874219162</v>
      </c>
      <c r="J362" s="29">
        <f t="shared" si="81"/>
        <v>21.575375748438322</v>
      </c>
      <c r="K362" s="29">
        <f t="shared" si="82"/>
        <v>0</v>
      </c>
      <c r="L362" s="29"/>
      <c r="M362" s="29">
        <f t="shared" si="89"/>
        <v>1475132.47</v>
      </c>
      <c r="O362" s="74">
        <f t="shared" si="90"/>
        <v>349</v>
      </c>
      <c r="P362" s="74">
        <f t="shared" si="91"/>
        <v>0</v>
      </c>
      <c r="Q362" s="74">
        <f t="shared" si="83"/>
        <v>13.611111111111111</v>
      </c>
      <c r="R362" s="78">
        <f t="shared" si="92"/>
        <v>99.72222222222112</v>
      </c>
      <c r="S362" s="74">
        <f t="shared" si="84"/>
        <v>19.944444444444223</v>
      </c>
      <c r="T362" s="74">
        <f t="shared" si="85"/>
        <v>0</v>
      </c>
      <c r="U362" s="74"/>
      <c r="V362" s="74">
        <f t="shared" si="93"/>
        <v>1326786.0777777778</v>
      </c>
    </row>
    <row r="363" spans="2:22" x14ac:dyDescent="0.25">
      <c r="F363" s="29">
        <f t="shared" si="86"/>
        <v>350</v>
      </c>
      <c r="G363" s="29">
        <f t="shared" si="87"/>
        <v>0</v>
      </c>
      <c r="H363" s="29">
        <f t="shared" si="80"/>
        <v>13.611111111111111</v>
      </c>
      <c r="I363" s="77">
        <f t="shared" si="88"/>
        <v>94.265767631080507</v>
      </c>
      <c r="J363" s="29">
        <f t="shared" si="81"/>
        <v>18.853153526216101</v>
      </c>
      <c r="K363" s="29">
        <f t="shared" si="82"/>
        <v>0</v>
      </c>
      <c r="L363" s="29"/>
      <c r="M363" s="29">
        <f t="shared" si="89"/>
        <v>1475132.47</v>
      </c>
      <c r="O363" s="74">
        <f t="shared" si="90"/>
        <v>350</v>
      </c>
      <c r="P363" s="74">
        <f t="shared" si="91"/>
        <v>0</v>
      </c>
      <c r="Q363" s="74">
        <f t="shared" si="83"/>
        <v>13.611111111111111</v>
      </c>
      <c r="R363" s="78">
        <f t="shared" si="92"/>
        <v>86.111111111110006</v>
      </c>
      <c r="S363" s="74">
        <f t="shared" si="84"/>
        <v>17.222222222222001</v>
      </c>
      <c r="T363" s="74">
        <f t="shared" si="85"/>
        <v>0</v>
      </c>
      <c r="U363" s="74"/>
      <c r="V363" s="74">
        <f t="shared" si="93"/>
        <v>1326786.0777777778</v>
      </c>
    </row>
    <row r="364" spans="2:22" x14ac:dyDescent="0.25">
      <c r="F364" s="29">
        <f t="shared" si="86"/>
        <v>351</v>
      </c>
      <c r="G364" s="29">
        <f t="shared" si="87"/>
        <v>0</v>
      </c>
      <c r="H364" s="29">
        <f t="shared" si="80"/>
        <v>13.611111111111111</v>
      </c>
      <c r="I364" s="77">
        <f t="shared" si="88"/>
        <v>80.654656519969393</v>
      </c>
      <c r="J364" s="29">
        <f t="shared" si="81"/>
        <v>16.130931303993879</v>
      </c>
      <c r="K364" s="29">
        <f t="shared" si="82"/>
        <v>0</v>
      </c>
      <c r="L364" s="29"/>
      <c r="M364" s="29">
        <f t="shared" si="89"/>
        <v>1475132.47</v>
      </c>
      <c r="O364" s="74">
        <f t="shared" si="90"/>
        <v>351</v>
      </c>
      <c r="P364" s="74">
        <f t="shared" si="91"/>
        <v>0</v>
      </c>
      <c r="Q364" s="74">
        <f t="shared" si="83"/>
        <v>13.611111111111111</v>
      </c>
      <c r="R364" s="78">
        <f t="shared" si="92"/>
        <v>72.499999999998892</v>
      </c>
      <c r="S364" s="74">
        <f t="shared" si="84"/>
        <v>14.499999999999778</v>
      </c>
      <c r="T364" s="74">
        <f t="shared" si="85"/>
        <v>0</v>
      </c>
      <c r="U364" s="74"/>
      <c r="V364" s="74">
        <f t="shared" si="93"/>
        <v>1326786.0777777778</v>
      </c>
    </row>
    <row r="365" spans="2:22" x14ac:dyDescent="0.25">
      <c r="F365" s="29">
        <f t="shared" si="86"/>
        <v>352</v>
      </c>
      <c r="G365" s="29">
        <f t="shared" si="87"/>
        <v>0</v>
      </c>
      <c r="H365" s="29">
        <f t="shared" si="80"/>
        <v>13.611111111111111</v>
      </c>
      <c r="I365" s="77">
        <f t="shared" si="88"/>
        <v>67.043545408858279</v>
      </c>
      <c r="J365" s="29">
        <f t="shared" si="81"/>
        <v>13.408709081771654</v>
      </c>
      <c r="K365" s="29">
        <f t="shared" si="82"/>
        <v>0</v>
      </c>
      <c r="L365" s="29"/>
      <c r="M365" s="29">
        <f t="shared" si="89"/>
        <v>1475132.47</v>
      </c>
      <c r="O365" s="74">
        <f t="shared" si="90"/>
        <v>352</v>
      </c>
      <c r="P365" s="74">
        <f t="shared" si="91"/>
        <v>0</v>
      </c>
      <c r="Q365" s="74">
        <f t="shared" si="83"/>
        <v>13.611111111111111</v>
      </c>
      <c r="R365" s="78">
        <f t="shared" si="92"/>
        <v>58.888888888887777</v>
      </c>
      <c r="S365" s="74">
        <f t="shared" si="84"/>
        <v>11.777777777777555</v>
      </c>
      <c r="T365" s="74">
        <f t="shared" si="85"/>
        <v>0</v>
      </c>
      <c r="U365" s="74"/>
      <c r="V365" s="74">
        <f t="shared" si="93"/>
        <v>1326786.0777777778</v>
      </c>
    </row>
    <row r="366" spans="2:22" x14ac:dyDescent="0.25">
      <c r="F366" s="29">
        <f t="shared" si="86"/>
        <v>353</v>
      </c>
      <c r="G366" s="29">
        <f t="shared" si="87"/>
        <v>0</v>
      </c>
      <c r="H366" s="29">
        <f t="shared" si="80"/>
        <v>13.611111111111111</v>
      </c>
      <c r="I366" s="77">
        <f t="shared" si="88"/>
        <v>53.432434297747164</v>
      </c>
      <c r="J366" s="29">
        <f t="shared" si="81"/>
        <v>10.686486859549433</v>
      </c>
      <c r="K366" s="29">
        <f t="shared" si="82"/>
        <v>0</v>
      </c>
      <c r="L366" s="29"/>
      <c r="M366" s="29">
        <f t="shared" si="89"/>
        <v>1475132.47</v>
      </c>
      <c r="O366" s="74">
        <f t="shared" si="90"/>
        <v>353</v>
      </c>
      <c r="P366" s="74">
        <f t="shared" si="91"/>
        <v>0</v>
      </c>
      <c r="Q366" s="74">
        <f t="shared" si="83"/>
        <v>13.611111111111111</v>
      </c>
      <c r="R366" s="78">
        <f t="shared" si="92"/>
        <v>45.277777777776663</v>
      </c>
      <c r="S366" s="74">
        <f t="shared" si="84"/>
        <v>9.0555555555553333</v>
      </c>
      <c r="T366" s="74">
        <f t="shared" si="85"/>
        <v>0</v>
      </c>
      <c r="U366" s="74"/>
      <c r="V366" s="74">
        <f t="shared" si="93"/>
        <v>1326786.0777777778</v>
      </c>
    </row>
    <row r="367" spans="2:22" x14ac:dyDescent="0.25">
      <c r="F367" s="29">
        <f t="shared" si="86"/>
        <v>354</v>
      </c>
      <c r="G367" s="29">
        <f t="shared" si="87"/>
        <v>0</v>
      </c>
      <c r="H367" s="29">
        <f t="shared" si="80"/>
        <v>13.611111111111111</v>
      </c>
      <c r="I367" s="77">
        <f t="shared" si="88"/>
        <v>39.82132318663605</v>
      </c>
      <c r="J367" s="29">
        <f t="shared" si="81"/>
        <v>7.9642646373272097</v>
      </c>
      <c r="K367" s="29">
        <f t="shared" si="82"/>
        <v>0</v>
      </c>
      <c r="L367" s="29"/>
      <c r="M367" s="29">
        <f t="shared" si="89"/>
        <v>1475132.47</v>
      </c>
      <c r="O367" s="74">
        <f t="shared" si="90"/>
        <v>354</v>
      </c>
      <c r="P367" s="74">
        <f t="shared" si="91"/>
        <v>0</v>
      </c>
      <c r="Q367" s="74">
        <f t="shared" si="83"/>
        <v>13.611111111111111</v>
      </c>
      <c r="R367" s="78">
        <f t="shared" si="92"/>
        <v>31.666666666665552</v>
      </c>
      <c r="S367" s="74">
        <f t="shared" si="84"/>
        <v>6.3333333333331101</v>
      </c>
      <c r="T367" s="74">
        <f t="shared" si="85"/>
        <v>0</v>
      </c>
      <c r="U367" s="74"/>
      <c r="V367" s="74">
        <f t="shared" si="93"/>
        <v>1326786.0777777778</v>
      </c>
    </row>
    <row r="368" spans="2:22" x14ac:dyDescent="0.25">
      <c r="F368" s="29">
        <f t="shared" si="86"/>
        <v>355</v>
      </c>
      <c r="G368" s="29">
        <f t="shared" si="87"/>
        <v>0</v>
      </c>
      <c r="H368" s="29">
        <f t="shared" si="80"/>
        <v>13.611111111111111</v>
      </c>
      <c r="I368" s="77">
        <f t="shared" si="88"/>
        <v>26.210212075524939</v>
      </c>
      <c r="J368" s="29">
        <f t="shared" si="81"/>
        <v>5.2420424151049874</v>
      </c>
      <c r="K368" s="29">
        <f t="shared" si="82"/>
        <v>0</v>
      </c>
      <c r="L368" s="29"/>
      <c r="M368" s="29">
        <f t="shared" si="89"/>
        <v>1475132.47</v>
      </c>
      <c r="O368" s="74">
        <f t="shared" si="90"/>
        <v>355</v>
      </c>
      <c r="P368" s="74">
        <f t="shared" si="91"/>
        <v>0</v>
      </c>
      <c r="Q368" s="74">
        <f t="shared" si="83"/>
        <v>13.611111111111111</v>
      </c>
      <c r="R368" s="78">
        <f t="shared" si="92"/>
        <v>18.055555555554442</v>
      </c>
      <c r="S368" s="74">
        <f t="shared" si="84"/>
        <v>3.6111111111108882</v>
      </c>
      <c r="T368" s="74">
        <f t="shared" si="85"/>
        <v>0</v>
      </c>
      <c r="U368" s="74"/>
      <c r="V368" s="74">
        <f t="shared" si="93"/>
        <v>1326786.0777777778</v>
      </c>
    </row>
    <row r="369" spans="6:22" x14ac:dyDescent="0.25">
      <c r="F369" s="29">
        <f t="shared" si="86"/>
        <v>356</v>
      </c>
      <c r="G369" s="29">
        <f t="shared" si="87"/>
        <v>0</v>
      </c>
      <c r="H369" s="29">
        <f t="shared" si="80"/>
        <v>13.611111111111111</v>
      </c>
      <c r="I369" s="77">
        <f t="shared" si="88"/>
        <v>12.599100964413829</v>
      </c>
      <c r="J369" s="29">
        <f t="shared" si="81"/>
        <v>2.5198201928827655</v>
      </c>
      <c r="K369" s="29">
        <f t="shared" si="82"/>
        <v>0</v>
      </c>
      <c r="L369" s="29"/>
      <c r="M369" s="29">
        <f t="shared" si="89"/>
        <v>1475132.47</v>
      </c>
      <c r="O369" s="74">
        <f t="shared" si="90"/>
        <v>356</v>
      </c>
      <c r="P369" s="74">
        <f t="shared" si="91"/>
        <v>0</v>
      </c>
      <c r="Q369" s="74">
        <f t="shared" si="83"/>
        <v>13.611111111111111</v>
      </c>
      <c r="R369" s="78">
        <f t="shared" si="92"/>
        <v>4.4444444444433309</v>
      </c>
      <c r="S369" s="74">
        <f t="shared" si="84"/>
        <v>0.88888888888866613</v>
      </c>
      <c r="T369" s="74">
        <f t="shared" si="85"/>
        <v>0</v>
      </c>
      <c r="U369" s="74"/>
      <c r="V369" s="74">
        <f t="shared" si="93"/>
        <v>1326786.0777777778</v>
      </c>
    </row>
    <row r="370" spans="6:22" x14ac:dyDescent="0.25">
      <c r="F370" s="29">
        <f t="shared" si="86"/>
        <v>357</v>
      </c>
      <c r="G370" s="29">
        <f t="shared" si="87"/>
        <v>142.88690166235207</v>
      </c>
      <c r="H370" s="29">
        <f t="shared" si="80"/>
        <v>13.611111111111111</v>
      </c>
      <c r="I370" s="77">
        <f t="shared" si="88"/>
        <v>141.87489151565478</v>
      </c>
      <c r="J370" s="29">
        <f t="shared" si="81"/>
        <v>28.374978303130959</v>
      </c>
      <c r="K370" s="29">
        <f t="shared" si="82"/>
        <v>150</v>
      </c>
      <c r="L370" s="29"/>
      <c r="M370" s="29">
        <f t="shared" si="89"/>
        <v>1475282.47</v>
      </c>
      <c r="O370" s="74">
        <f t="shared" si="90"/>
        <v>357</v>
      </c>
      <c r="P370" s="74">
        <f t="shared" si="91"/>
        <v>194</v>
      </c>
      <c r="Q370" s="74">
        <f t="shared" si="83"/>
        <v>13.611111111111111</v>
      </c>
      <c r="R370" s="78">
        <f t="shared" si="92"/>
        <v>184.83333333333221</v>
      </c>
      <c r="S370" s="74">
        <f t="shared" si="84"/>
        <v>36.966666666666441</v>
      </c>
      <c r="T370" s="74">
        <f t="shared" si="85"/>
        <v>150</v>
      </c>
      <c r="U370" s="74"/>
      <c r="V370" s="74">
        <f t="shared" si="93"/>
        <v>1326936.0777777778</v>
      </c>
    </row>
    <row r="371" spans="6:22" x14ac:dyDescent="0.25">
      <c r="F371" s="29">
        <f t="shared" si="86"/>
        <v>358</v>
      </c>
      <c r="G371" s="29">
        <f t="shared" si="87"/>
        <v>0</v>
      </c>
      <c r="H371" s="29">
        <f t="shared" si="80"/>
        <v>13.611111111111111</v>
      </c>
      <c r="I371" s="77">
        <f t="shared" si="88"/>
        <v>128.26378040454367</v>
      </c>
      <c r="J371" s="29">
        <f t="shared" si="81"/>
        <v>25.652756080908734</v>
      </c>
      <c r="K371" s="29">
        <f t="shared" si="82"/>
        <v>0</v>
      </c>
      <c r="L371" s="29"/>
      <c r="M371" s="29">
        <f t="shared" si="89"/>
        <v>1475282.47</v>
      </c>
      <c r="O371" s="74">
        <f t="shared" si="90"/>
        <v>358</v>
      </c>
      <c r="P371" s="74">
        <f t="shared" si="91"/>
        <v>0</v>
      </c>
      <c r="Q371" s="74">
        <f t="shared" si="83"/>
        <v>13.611111111111111</v>
      </c>
      <c r="R371" s="78">
        <f t="shared" si="92"/>
        <v>171.22222222222109</v>
      </c>
      <c r="S371" s="74">
        <f t="shared" si="84"/>
        <v>34.24444444444422</v>
      </c>
      <c r="T371" s="74">
        <f t="shared" si="85"/>
        <v>0</v>
      </c>
      <c r="U371" s="74"/>
      <c r="V371" s="74">
        <f t="shared" si="93"/>
        <v>1326936.0777777778</v>
      </c>
    </row>
    <row r="372" spans="6:22" x14ac:dyDescent="0.25">
      <c r="F372" s="29">
        <f t="shared" si="86"/>
        <v>359</v>
      </c>
      <c r="G372" s="29">
        <f t="shared" si="87"/>
        <v>0</v>
      </c>
      <c r="H372" s="29">
        <f t="shared" si="80"/>
        <v>13.611111111111111</v>
      </c>
      <c r="I372" s="77">
        <f t="shared" si="88"/>
        <v>114.65266929343255</v>
      </c>
      <c r="J372" s="29">
        <f t="shared" si="81"/>
        <v>22.930533858686509</v>
      </c>
      <c r="K372" s="29">
        <f t="shared" si="82"/>
        <v>0</v>
      </c>
      <c r="L372" s="29"/>
      <c r="M372" s="29">
        <f t="shared" si="89"/>
        <v>1475282.47</v>
      </c>
      <c r="O372" s="74">
        <f t="shared" si="90"/>
        <v>359</v>
      </c>
      <c r="P372" s="74">
        <f t="shared" si="91"/>
        <v>0</v>
      </c>
      <c r="Q372" s="74">
        <f t="shared" si="83"/>
        <v>13.611111111111111</v>
      </c>
      <c r="R372" s="78">
        <f t="shared" si="92"/>
        <v>157.61111111110998</v>
      </c>
      <c r="S372" s="74">
        <f t="shared" si="84"/>
        <v>31.522222222221995</v>
      </c>
      <c r="T372" s="74">
        <f t="shared" si="85"/>
        <v>0</v>
      </c>
      <c r="U372" s="74"/>
      <c r="V372" s="74">
        <f t="shared" si="93"/>
        <v>1326936.0777777778</v>
      </c>
    </row>
    <row r="373" spans="6:22" x14ac:dyDescent="0.25">
      <c r="F373" s="29">
        <f t="shared" si="86"/>
        <v>360</v>
      </c>
      <c r="G373" s="29">
        <f t="shared" si="87"/>
        <v>0</v>
      </c>
      <c r="H373" s="29">
        <f t="shared" si="80"/>
        <v>13.611111111111111</v>
      </c>
      <c r="I373" s="77">
        <f t="shared" si="88"/>
        <v>101.04155818232144</v>
      </c>
      <c r="J373" s="29">
        <f t="shared" si="81"/>
        <v>20.208311636464288</v>
      </c>
      <c r="K373" s="29">
        <f t="shared" si="82"/>
        <v>0</v>
      </c>
      <c r="L373" s="29"/>
      <c r="M373" s="29">
        <f t="shared" si="89"/>
        <v>1475282.47</v>
      </c>
      <c r="O373" s="74">
        <f t="shared" si="90"/>
        <v>360</v>
      </c>
      <c r="P373" s="74">
        <f t="shared" si="91"/>
        <v>0</v>
      </c>
      <c r="Q373" s="74">
        <f t="shared" si="83"/>
        <v>13.611111111111111</v>
      </c>
      <c r="R373" s="78">
        <f t="shared" si="92"/>
        <v>143.99999999999886</v>
      </c>
      <c r="S373" s="74">
        <f t="shared" si="84"/>
        <v>28.79999999999977</v>
      </c>
      <c r="T373" s="74">
        <f t="shared" si="85"/>
        <v>0</v>
      </c>
      <c r="U373" s="74"/>
      <c r="V373" s="74">
        <f t="shared" si="93"/>
        <v>1326936.0777777778</v>
      </c>
    </row>
  </sheetData>
  <mergeCells count="2">
    <mergeCell ref="A1:E4"/>
    <mergeCell ref="A6:E6"/>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DEMANDA DEL EJERCICIO 1</vt:lpstr>
      <vt:lpstr>EJERCICIO 1</vt:lpstr>
      <vt:lpstr>Hoja1</vt:lpstr>
      <vt:lpstr>EJERCICIO 5</vt:lpstr>
      <vt:lpstr>descuentos</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Aspu</cp:lastModifiedBy>
  <dcterms:created xsi:type="dcterms:W3CDTF">2014-06-24T19:40:41Z</dcterms:created>
  <dcterms:modified xsi:type="dcterms:W3CDTF">2022-10-11T23:51:21Z</dcterms:modified>
</cp:coreProperties>
</file>