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Router_CNC_12x_21y_21z\"/>
    </mc:Choice>
  </mc:AlternateContent>
  <xr:revisionPtr revIDLastSave="0" documentId="13_ncr:1_{3927B6DE-9F89-4063-9548-6A0BDFC1D564}" xr6:coauthVersionLast="45" xr6:coauthVersionMax="45" xr10:uidLastSave="{00000000-0000-0000-0000-000000000000}"/>
  <bookViews>
    <workbookView xWindow="-120" yWindow="-120" windowWidth="29040" windowHeight="15840" xr2:uid="{7A526048-0890-468C-9671-D46F35D1D1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7" i="1"/>
  <c r="E2" i="1"/>
  <c r="E3" i="1"/>
  <c r="E5" i="1"/>
  <c r="E6" i="1"/>
  <c r="E7" i="1"/>
  <c r="E8" i="1"/>
  <c r="E4" i="1"/>
  <c r="E10" i="1"/>
  <c r="E11" i="1"/>
  <c r="E12" i="1"/>
  <c r="E13" i="1"/>
  <c r="E14" i="1"/>
  <c r="E15" i="1"/>
  <c r="E16" i="1"/>
  <c r="E17" i="1"/>
  <c r="E9" i="1"/>
  <c r="E19" i="1"/>
  <c r="E20" i="1"/>
  <c r="E21" i="1"/>
  <c r="E22" i="1"/>
  <c r="E23" i="1"/>
  <c r="E24" i="1"/>
  <c r="E25" i="1"/>
  <c r="E26" i="1"/>
  <c r="E18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36" i="1"/>
  <c r="D47" i="1" l="1"/>
</calcChain>
</file>

<file path=xl/sharedStrings.xml><?xml version="1.0" encoding="utf-8"?>
<sst xmlns="http://schemas.openxmlformats.org/spreadsheetml/2006/main" count="124" uniqueCount="103">
  <si>
    <t>Nombre</t>
  </si>
  <si>
    <t>Cantidad</t>
  </si>
  <si>
    <t>Fecha adquirida</t>
  </si>
  <si>
    <t>Caracteristicas</t>
  </si>
  <si>
    <t xml:space="preserve">Link </t>
  </si>
  <si>
    <t>https://articulo.mercadolibre.com.ar/MLA-785472520-motor-paso-a-paso-nema-23-alto-torque-23-nm-2345-kgcm-_JM?quantity=3</t>
  </si>
  <si>
    <t>https://articulo.mercadolibre.com.ar/MLA-869936039-motor-paso-a-paso-nema-17-alto-torque-80-ncm-815-kgcm-_JM?quantity=1</t>
  </si>
  <si>
    <t>Motor Paso A Paso Nema 17</t>
  </si>
  <si>
    <t>Motor Paso A Paso Nema 23</t>
  </si>
  <si>
    <t>42CM08-1A_0.8Nm</t>
  </si>
  <si>
    <t>57CM23-4A_24Vcc hasta 100Vcc_18Vca hasta 80Vca_2.3Nm</t>
  </si>
  <si>
    <t>Perfil Aluminio Guía Lineal - 1 Metro</t>
  </si>
  <si>
    <t>Rosca Cuadrada Acme De 5/8 X 1 Metro Con 2 Tuercas Redondas</t>
  </si>
  <si>
    <t>Acero Sae 1045, Redondo Trefilado 16mm X 4 Mtrs - Cripton</t>
  </si>
  <si>
    <t>https://articulo.mercadolibre.com.ar/MLA-1103574786-rosca-cuadrada-acme-de-58-x-1-metro-con-2-tuercas-redondas-_JM?quantity=3&amp;variation_id=173751911556</t>
  </si>
  <si>
    <t>https://articulo.mercadolibre.com.ar/MLA-856232254-perfil-aluminio-guia-lineal-1-metro-impresora-3d-cnc-_JM?quantity=4</t>
  </si>
  <si>
    <t xml:space="preserve"> 16mm X 4 Mtrs los divido en 4 </t>
  </si>
  <si>
    <t>https://articulo.mercadolibre.com.ar/MLA-852005307-acero-sae-1045-redondo-trefilado-16mm-x-4-mtrs-cripton-_JM</t>
  </si>
  <si>
    <t>Precio unitario ($)</t>
  </si>
  <si>
    <t>Precio total ($)</t>
  </si>
  <si>
    <t>Fresadora Lüsqtoff FRL1400-9 1400W 220V</t>
  </si>
  <si>
    <t>Vel. mín 9000rpm Vel máx de 28000rpm Pesa 5.76kg.</t>
  </si>
  <si>
    <t>https://www.mercadolibre.com.ar/fresadora-lusqtoff-frl1400-9-1400w-220v/p/MLA16062500</t>
  </si>
  <si>
    <t xml:space="preserve">Driver Modular Tb6600 Step Paso A Paso 42v 4a </t>
  </si>
  <si>
    <t>Output current: IOUT = 5.0A (peak within 100ms) Rated output: IOUT = 4.5 A // Voltage: up to 40V</t>
  </si>
  <si>
    <t>https://articulo.mercadolibre.com.ar/MLA-864924852-driver-modular-tb6600-step-paso-a-paso-42v-4a-arduino-ubot-_JM?quantity=3</t>
  </si>
  <si>
    <t xml:space="preserve">Arduino Mega </t>
  </si>
  <si>
    <t>Quemé uno</t>
  </si>
  <si>
    <t>Contacflux</t>
  </si>
  <si>
    <t>digital electronica</t>
  </si>
  <si>
    <t>https://articulo.mercadolibre.com.ar/MLA-868322083-10-unidades-bornera-2-pines-paso-5mm-electronica-proyectos-_JM#position=3&amp;search_layout=grid&amp;type=item&amp;tracking_id=93fd9c46-46aa-4b2f-84c3-f898abc5a0d4</t>
  </si>
  <si>
    <t>10 en 1 paquete</t>
  </si>
  <si>
    <t>https://articulo.mercadolibre.com.ar/MLA-868322046-10-unidades-bornera-3-pines-paso-5mm-electronica-proyectos-_JM#reco_item_pos=0&amp;reco_backend=machinalis-seller-items-pdp&amp;reco_backend_type=low_level&amp;reco_client=vip-seller_items-above&amp;reco_id=9adeb652-c947-40f5-a2f5-0a27c6c97c73</t>
  </si>
  <si>
    <t xml:space="preserve">Bornera 3 Pines Paso 5mm </t>
  </si>
  <si>
    <t xml:space="preserve">Bornera 2 Pines Paso 5mm </t>
  </si>
  <si>
    <t>Plaqueta virgen 10*5cm pertinax</t>
  </si>
  <si>
    <t>particular</t>
  </si>
  <si>
    <t>Carro Rodamiento Lineal Abierto Sbr16 Sbr16uu // Ø 16mm</t>
  </si>
  <si>
    <t>Rodamiento Lineal Cerrado Scs12uu // Ø 12mm</t>
  </si>
  <si>
    <t>Barra Eje Lineal 12mm Hrc60 Templada Rectificada Cromada</t>
  </si>
  <si>
    <t>https://articulo.mercadolibre.com.ar/MLA-607166347-carro-rodamiento-lineal-abierto-sbr16-sbr16uu-16mm-_JM?quantity=8</t>
  </si>
  <si>
    <t>https://articulo.mercadolibre.com.ar/MLA-761514484-barra-eje-lineal-12mm-hrc60-templada-rectificada-cromada-_JM?quantity=1</t>
  </si>
  <si>
    <t>https://articulo.mercadolibre.com.ar/MLA-809228968-rodamiento-lineal-cerrado-scs12uu-12mm-_JM?quantity=4</t>
  </si>
  <si>
    <t>Micro Switch Final De Carrera</t>
  </si>
  <si>
    <t>5A 250v Cnc Arduino Leva Corta</t>
  </si>
  <si>
    <t>500mm cortada en dos (250mm=25cm cada una)</t>
  </si>
  <si>
    <t>Fuente Switching Biqu (24v / 360w / 15A )</t>
  </si>
  <si>
    <t>215x114x50mm (Biqu-B1 / Ender-3)</t>
  </si>
  <si>
    <t>https://proyectocolor.com.ar/productos/fuente-switching-biqu-24v-360w-15a-215x114x50mm-biqu-b1-ender-3/</t>
  </si>
  <si>
    <t>1mt</t>
  </si>
  <si>
    <t>gudiño</t>
  </si>
  <si>
    <t>Caño rectangular 20x40x2MM 1mt</t>
  </si>
  <si>
    <t>Angulo 38.1 x 3.2mm 6.60mts</t>
  </si>
  <si>
    <t>4 x 70 - 2 x 90 - 2 x 100</t>
  </si>
  <si>
    <t>8mts/ descuento</t>
  </si>
  <si>
    <t>Cable mallado 4x1mm  8mts</t>
  </si>
  <si>
    <t>electrosur</t>
  </si>
  <si>
    <t>5/8 interior</t>
  </si>
  <si>
    <t>Ruleman skf 99502H</t>
  </si>
  <si>
    <t>parussa rodamientos</t>
  </si>
  <si>
    <t xml:space="preserve">Planchuela eje y </t>
  </si>
  <si>
    <t>4.5kg (2.25 c/u)</t>
  </si>
  <si>
    <t>Planchuela de agarre</t>
  </si>
  <si>
    <t>2.6kg(650g c/u)</t>
  </si>
  <si>
    <t>Angulo 25.4x3.2mm x 0.85mt</t>
  </si>
  <si>
    <t>Planchuela 50x3.2mmx 0.25mt</t>
  </si>
  <si>
    <t>4x51mm</t>
  </si>
  <si>
    <t>Pintar planchuelas y estructura</t>
  </si>
  <si>
    <t>color extremo</t>
  </si>
  <si>
    <t>Bulones y arandelas</t>
  </si>
  <si>
    <t>Bulonera Centro</t>
  </si>
  <si>
    <t>Cables para driver y fuente s</t>
  </si>
  <si>
    <t>2 metros de cable rojo y negro 0.75/1mm2 - 0.5 metros de cable marron y azul 1.5mm2 - 2 metros de cable verde con linea amarrillas 1.5 mm2</t>
  </si>
  <si>
    <t xml:space="preserve">Fibro facil </t>
  </si>
  <si>
    <t>350x550x2 + 350x150x2 + 550x150x2 mm</t>
  </si>
  <si>
    <t>Nobs. NO COMPRAR MÁS AHÍ</t>
  </si>
  <si>
    <t>Cable UTP categoria 6 o superior</t>
  </si>
  <si>
    <t xml:space="preserve">2 metros </t>
  </si>
  <si>
    <t>Memory</t>
  </si>
  <si>
    <t xml:space="preserve">bulones 5mm y 5.5mm - tornillos para plaquetas 3mm - tornillos 2mm </t>
  </si>
  <si>
    <t>Impresiones 3d</t>
  </si>
  <si>
    <t>Placa para sostener arduino- bulones para travar varillas</t>
  </si>
  <si>
    <t>Cable de alimentación 220v con descarga a tierra</t>
  </si>
  <si>
    <t>Bisagra Libro 5005 Bronceada 51mm</t>
  </si>
  <si>
    <t>ferreteria</t>
  </si>
  <si>
    <t xml:space="preserve">Llave Tecla 3 Contacto Con Luz On-off 15a 250v Rojo </t>
  </si>
  <si>
    <t>Llave Tecla Redonda Interruptora S-luz 220v - rompí uno -  Encontré de tres contacto</t>
  </si>
  <si>
    <t>1.5mm diametro</t>
  </si>
  <si>
    <t>Interruptor palanca bipolar</t>
  </si>
  <si>
    <t>15A</t>
  </si>
  <si>
    <t>Ficha machos con tierra</t>
  </si>
  <si>
    <t>20A</t>
  </si>
  <si>
    <t xml:space="preserve">Tapa blanca de luz </t>
  </si>
  <si>
    <t>base de luz blanco</t>
  </si>
  <si>
    <t>toma bipolar + tierra</t>
  </si>
  <si>
    <t>cable 3x1 1,5mm2</t>
  </si>
  <si>
    <t>2,5m</t>
  </si>
  <si>
    <t>cable 3x1 2,5mm2</t>
  </si>
  <si>
    <t>3m</t>
  </si>
  <si>
    <t xml:space="preserve">Planchuela de acero para agarre de eje Z </t>
  </si>
  <si>
    <t>Nico Aimar</t>
  </si>
  <si>
    <t>Precio dólar</t>
  </si>
  <si>
    <t>Plachuela de acero C de eje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</si>
</sst>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Arial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3" xfId="0" applyBorder="1"/>
    <xf numFmtId="0" fontId="0" fillId="2" borderId="2" xfId="0" applyFill="1" applyBorder="1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3" fillId="0" borderId="0" xfId="0" applyFont="1"/>
    <xf numFmtId="0" fontId="0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2" fontId="0" fillId="0" borderId="1" xfId="0" applyNumberFormat="1" applyBorder="1"/>
    <xf numFmtId="2" fontId="0" fillId="0" borderId="1" xfId="0" applyNumberFormat="1" applyBorder="1" applyAlignment="1"/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462ED-63B8-4F80-A1D7-E26B921F7755}" name="Tabla1" displayName="Tabla1" ref="A1:H48" totalsRowShown="0">
  <autoFilter ref="A1:H48" xr:uid="{BC9326C8-7E8E-4FD2-A822-6E9387D7B151}"/>
  <tableColumns count="8">
    <tableColumn id="2" xr3:uid="{251ED3CC-3A90-4706-BA31-21A3EA622AC6}" name="Nombre" dataDxfId="7"/>
    <tableColumn id="3" xr3:uid="{11FBCB60-DACA-4D0C-A8DA-85F4961172DC}" name="Cantidad" dataDxfId="6"/>
    <tableColumn id="4" xr3:uid="{FC0785E5-EE88-49CF-BC70-0916EB2C1EE2}" name="Precio unitario ($)" dataDxfId="5"/>
    <tableColumn id="5" xr3:uid="{BD997B68-5900-4118-A4B4-17095F47A499}" name="Precio total ($)" dataDxfId="4"/>
    <tableColumn id="9" xr3:uid="{7E566730-8E6D-4C9C-9544-42DA18298856}" name="Precio dólar" dataDxfId="0"/>
    <tableColumn id="6" xr3:uid="{8A74E04E-6B89-4E37-BADB-DBAFB1BA9528}" name="Fecha adquirida" dataDxfId="3"/>
    <tableColumn id="7" xr3:uid="{0DDEED32-6922-4532-83EB-D3D51F9012C1}" name="Caracteristicas" dataDxfId="2"/>
    <tableColumn id="8" xr3:uid="{C7D84BB6-A304-4C3C-BCDE-02F6480CDA73}" name="Link " dataDxfId="1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A2CC-FA99-47DE-B090-2E083DB0504D}">
  <dimension ref="A1:H48"/>
  <sheetViews>
    <sheetView tabSelected="1" topLeftCell="A16" zoomScale="84" zoomScaleNormal="84" workbookViewId="0">
      <pane xSplit="1" topLeftCell="B1" activePane="topRight" state="frozen"/>
      <selection pane="topRight" activeCell="E47" sqref="E47"/>
    </sheetView>
  </sheetViews>
  <sheetFormatPr baseColWidth="10" defaultRowHeight="15" x14ac:dyDescent="0.25"/>
  <cols>
    <col min="1" max="1" width="63.7109375" customWidth="1"/>
    <col min="2" max="2" width="12" customWidth="1"/>
    <col min="3" max="3" width="25.7109375" customWidth="1"/>
    <col min="4" max="5" width="21.5703125" customWidth="1"/>
    <col min="6" max="6" width="19.28515625" customWidth="1"/>
    <col min="7" max="7" width="106" customWidth="1"/>
    <col min="8" max="8" width="151.140625" customWidth="1"/>
  </cols>
  <sheetData>
    <row r="1" spans="1:8" ht="29.25" customHeight="1" x14ac:dyDescent="0.25">
      <c r="A1" s="2" t="s">
        <v>0</v>
      </c>
      <c r="B1" s="2" t="s">
        <v>1</v>
      </c>
      <c r="C1" s="2" t="s">
        <v>18</v>
      </c>
      <c r="D1" s="2" t="s">
        <v>19</v>
      </c>
      <c r="E1" s="2" t="s">
        <v>101</v>
      </c>
      <c r="F1" s="2" t="s">
        <v>2</v>
      </c>
      <c r="G1" s="2" t="s">
        <v>3</v>
      </c>
      <c r="H1" s="4" t="s">
        <v>4</v>
      </c>
    </row>
    <row r="2" spans="1:8" x14ac:dyDescent="0.25">
      <c r="A2" s="5" t="s">
        <v>7</v>
      </c>
      <c r="B2" s="1">
        <v>1</v>
      </c>
      <c r="C2" s="6">
        <v>2834</v>
      </c>
      <c r="D2" s="6">
        <v>2834</v>
      </c>
      <c r="E2" s="14">
        <f>Tabla1[[#This Row],[Precio total ($)]]/161.4</f>
        <v>17.558859975216851</v>
      </c>
      <c r="F2" s="7">
        <v>44466</v>
      </c>
      <c r="G2" s="8" t="s">
        <v>9</v>
      </c>
      <c r="H2" s="1" t="s">
        <v>5</v>
      </c>
    </row>
    <row r="3" spans="1:8" x14ac:dyDescent="0.25">
      <c r="A3" s="1" t="s">
        <v>8</v>
      </c>
      <c r="B3" s="1">
        <v>3</v>
      </c>
      <c r="C3" s="6">
        <v>5057</v>
      </c>
      <c r="D3" s="6">
        <v>15171</v>
      </c>
      <c r="E3" s="14">
        <f>Tabla1[[#This Row],[Precio total ($)]]/161.4</f>
        <v>93.996282527881036</v>
      </c>
      <c r="F3" s="7">
        <v>44466</v>
      </c>
      <c r="G3" s="1" t="s">
        <v>10</v>
      </c>
      <c r="H3" s="1" t="s">
        <v>6</v>
      </c>
    </row>
    <row r="4" spans="1:8" x14ac:dyDescent="0.25">
      <c r="A4" s="1" t="s">
        <v>11</v>
      </c>
      <c r="B4" s="1">
        <v>4</v>
      </c>
      <c r="C4" s="6">
        <v>1759</v>
      </c>
      <c r="D4" s="6">
        <v>7036</v>
      </c>
      <c r="E4" s="14">
        <f>Tabla1[[#This Row],[Precio total ($)]]/161.4</f>
        <v>43.59355638166047</v>
      </c>
      <c r="F4" s="7">
        <v>44474</v>
      </c>
      <c r="G4" s="1"/>
      <c r="H4" s="1" t="s">
        <v>15</v>
      </c>
    </row>
    <row r="5" spans="1:8" x14ac:dyDescent="0.25">
      <c r="A5" s="1" t="s">
        <v>12</v>
      </c>
      <c r="B5" s="1">
        <v>3</v>
      </c>
      <c r="C5" s="6">
        <v>2800</v>
      </c>
      <c r="D5" s="6">
        <v>8400</v>
      </c>
      <c r="E5" s="14">
        <f>Tabla1[[#This Row],[Precio total ($)]]/161.4</f>
        <v>52.044609665427508</v>
      </c>
      <c r="F5" s="7">
        <v>44474</v>
      </c>
      <c r="G5" s="1"/>
      <c r="H5" s="1" t="s">
        <v>14</v>
      </c>
    </row>
    <row r="6" spans="1:8" x14ac:dyDescent="0.25">
      <c r="A6" s="9" t="s">
        <v>13</v>
      </c>
      <c r="B6" s="1">
        <v>1</v>
      </c>
      <c r="C6" s="6">
        <v>2768</v>
      </c>
      <c r="D6" s="6">
        <v>3908</v>
      </c>
      <c r="E6" s="14">
        <f>Tabla1[[#This Row],[Precio total ($)]]/161.4</f>
        <v>24.213135068153655</v>
      </c>
      <c r="F6" s="7">
        <v>44474</v>
      </c>
      <c r="G6" s="1" t="s">
        <v>16</v>
      </c>
      <c r="H6" s="1" t="s">
        <v>17</v>
      </c>
    </row>
    <row r="7" spans="1:8" x14ac:dyDescent="0.25">
      <c r="A7" s="1" t="s">
        <v>20</v>
      </c>
      <c r="B7" s="1">
        <v>1</v>
      </c>
      <c r="C7" s="1">
        <v>13999</v>
      </c>
      <c r="D7" s="1">
        <v>13999</v>
      </c>
      <c r="E7" s="14">
        <f>Tabla1[[#This Row],[Precio total ($)]]/161.4</f>
        <v>86.734820322180909</v>
      </c>
      <c r="F7" s="7">
        <v>44481</v>
      </c>
      <c r="G7" s="10" t="s">
        <v>21</v>
      </c>
      <c r="H7" s="1" t="s">
        <v>22</v>
      </c>
    </row>
    <row r="8" spans="1:8" x14ac:dyDescent="0.25">
      <c r="A8" s="1" t="s">
        <v>23</v>
      </c>
      <c r="B8" s="1">
        <v>4</v>
      </c>
      <c r="C8" s="1">
        <v>2500</v>
      </c>
      <c r="D8" s="1">
        <v>10000</v>
      </c>
      <c r="E8" s="14">
        <f>Tabla1[[#This Row],[Precio total ($)]]/161.4</f>
        <v>61.957868649318463</v>
      </c>
      <c r="F8" s="7">
        <v>44491</v>
      </c>
      <c r="G8" s="1" t="s">
        <v>24</v>
      </c>
      <c r="H8" s="1" t="s">
        <v>25</v>
      </c>
    </row>
    <row r="9" spans="1:8" x14ac:dyDescent="0.25">
      <c r="A9" s="1" t="s">
        <v>26</v>
      </c>
      <c r="B9" s="1">
        <v>2</v>
      </c>
      <c r="C9" s="1">
        <v>1400</v>
      </c>
      <c r="D9" s="1">
        <v>2800</v>
      </c>
      <c r="E9" s="13">
        <f>Tabla1[[#This Row],[Precio total ($)]]/165</f>
        <v>16.969696969696969</v>
      </c>
      <c r="F9" s="7">
        <v>44502</v>
      </c>
      <c r="G9" s="1" t="s">
        <v>27</v>
      </c>
      <c r="H9" s="1" t="s">
        <v>36</v>
      </c>
    </row>
    <row r="10" spans="1:8" x14ac:dyDescent="0.25">
      <c r="A10" s="1" t="s">
        <v>28</v>
      </c>
      <c r="B10" s="1">
        <v>1</v>
      </c>
      <c r="C10" s="1">
        <v>520</v>
      </c>
      <c r="D10" s="1">
        <v>520</v>
      </c>
      <c r="E10" s="13">
        <f>Tabla1[[#This Row],[Precio total ($)]]/165</f>
        <v>3.1515151515151514</v>
      </c>
      <c r="F10" s="7">
        <v>44509</v>
      </c>
      <c r="G10" s="1"/>
      <c r="H10" s="1" t="s">
        <v>29</v>
      </c>
    </row>
    <row r="11" spans="1:8" x14ac:dyDescent="0.25">
      <c r="A11" s="1" t="s">
        <v>34</v>
      </c>
      <c r="B11" s="1">
        <v>10</v>
      </c>
      <c r="C11" s="1"/>
      <c r="D11" s="1">
        <v>287</v>
      </c>
      <c r="E11" s="13">
        <f>Tabla1[[#This Row],[Precio total ($)]]/165</f>
        <v>1.7393939393939395</v>
      </c>
      <c r="F11" s="7">
        <v>44509</v>
      </c>
      <c r="G11" s="1" t="s">
        <v>31</v>
      </c>
      <c r="H11" s="1" t="s">
        <v>30</v>
      </c>
    </row>
    <row r="12" spans="1:8" x14ac:dyDescent="0.25">
      <c r="A12" s="1" t="s">
        <v>33</v>
      </c>
      <c r="B12" s="1">
        <v>10</v>
      </c>
      <c r="C12" s="1"/>
      <c r="D12" s="1">
        <v>364</v>
      </c>
      <c r="E12" s="13">
        <f>Tabla1[[#This Row],[Precio total ($)]]/165</f>
        <v>2.2060606060606061</v>
      </c>
      <c r="F12" s="7">
        <v>44509</v>
      </c>
      <c r="G12" s="1" t="s">
        <v>31</v>
      </c>
      <c r="H12" s="1" t="s">
        <v>32</v>
      </c>
    </row>
    <row r="13" spans="1:8" x14ac:dyDescent="0.25">
      <c r="A13" s="1" t="s">
        <v>35</v>
      </c>
      <c r="B13" s="1">
        <v>1</v>
      </c>
      <c r="C13" s="1">
        <v>90</v>
      </c>
      <c r="D13" s="1">
        <v>90</v>
      </c>
      <c r="E13" s="13">
        <f>Tabla1[[#This Row],[Precio total ($)]]/165</f>
        <v>0.54545454545454541</v>
      </c>
      <c r="F13" s="7">
        <v>44509</v>
      </c>
      <c r="G13" s="1"/>
      <c r="H13" s="1" t="s">
        <v>29</v>
      </c>
    </row>
    <row r="14" spans="1:8" x14ac:dyDescent="0.25">
      <c r="A14" s="11" t="s">
        <v>37</v>
      </c>
      <c r="B14" s="1">
        <v>8</v>
      </c>
      <c r="C14" s="1">
        <v>1432.52</v>
      </c>
      <c r="D14" s="1">
        <v>11460</v>
      </c>
      <c r="E14" s="13">
        <f>Tabla1[[#This Row],[Precio total ($)]]/165</f>
        <v>69.454545454545453</v>
      </c>
      <c r="F14" s="7">
        <v>44509</v>
      </c>
      <c r="G14" s="1"/>
      <c r="H14" s="1" t="s">
        <v>40</v>
      </c>
    </row>
    <row r="15" spans="1:8" x14ac:dyDescent="0.25">
      <c r="A15" s="11" t="s">
        <v>38</v>
      </c>
      <c r="B15" s="1">
        <v>4</v>
      </c>
      <c r="C15" s="1">
        <v>953.3</v>
      </c>
      <c r="D15" s="1">
        <v>3813</v>
      </c>
      <c r="E15" s="13">
        <f>Tabla1[[#This Row],[Precio total ($)]]/165</f>
        <v>23.109090909090909</v>
      </c>
      <c r="F15" s="7">
        <v>44509</v>
      </c>
      <c r="G15" s="1"/>
      <c r="H15" s="1" t="s">
        <v>42</v>
      </c>
    </row>
    <row r="16" spans="1:8" x14ac:dyDescent="0.25">
      <c r="A16" s="11" t="s">
        <v>39</v>
      </c>
      <c r="B16" s="1">
        <v>1</v>
      </c>
      <c r="C16" s="1">
        <v>2101</v>
      </c>
      <c r="D16" s="1">
        <v>2101</v>
      </c>
      <c r="E16" s="13">
        <f>Tabla1[[#This Row],[Precio total ($)]]/165</f>
        <v>12.733333333333333</v>
      </c>
      <c r="F16" s="7">
        <v>44509</v>
      </c>
      <c r="G16" s="1" t="s">
        <v>45</v>
      </c>
      <c r="H16" s="1" t="s">
        <v>41</v>
      </c>
    </row>
    <row r="17" spans="1:8" x14ac:dyDescent="0.25">
      <c r="A17" s="1" t="s">
        <v>43</v>
      </c>
      <c r="B17" s="1">
        <v>4</v>
      </c>
      <c r="C17" s="1">
        <v>100</v>
      </c>
      <c r="D17" s="1">
        <v>400</v>
      </c>
      <c r="E17" s="13">
        <f>Tabla1[[#This Row],[Precio total ($)]]/165</f>
        <v>2.4242424242424243</v>
      </c>
      <c r="F17" s="7">
        <v>44509</v>
      </c>
      <c r="G17" s="1" t="s">
        <v>44</v>
      </c>
      <c r="H17" s="1" t="s">
        <v>36</v>
      </c>
    </row>
    <row r="18" spans="1:8" x14ac:dyDescent="0.25">
      <c r="A18" s="1" t="s">
        <v>46</v>
      </c>
      <c r="B18" s="1">
        <v>2</v>
      </c>
      <c r="C18" s="1">
        <v>5605</v>
      </c>
      <c r="D18" s="1">
        <v>12010</v>
      </c>
      <c r="E18" s="12">
        <f>Tabla1[[#This Row],[Precio total ($)]]/168</f>
        <v>71.488095238095241</v>
      </c>
      <c r="F18" s="7">
        <v>44533</v>
      </c>
      <c r="G18" s="1" t="s">
        <v>47</v>
      </c>
      <c r="H18" s="1" t="s">
        <v>48</v>
      </c>
    </row>
    <row r="19" spans="1:8" x14ac:dyDescent="0.25">
      <c r="A19" s="1" t="s">
        <v>51</v>
      </c>
      <c r="B19" s="1">
        <v>8</v>
      </c>
      <c r="C19" s="1">
        <v>587.5</v>
      </c>
      <c r="D19" s="1">
        <v>4700</v>
      </c>
      <c r="E19" s="12">
        <f>Tabla1[[#This Row],[Precio total ($)]]/168</f>
        <v>27.976190476190474</v>
      </c>
      <c r="F19" s="7">
        <v>44543</v>
      </c>
      <c r="G19" s="1" t="s">
        <v>49</v>
      </c>
      <c r="H19" s="1" t="s">
        <v>50</v>
      </c>
    </row>
    <row r="20" spans="1:8" x14ac:dyDescent="0.25">
      <c r="A20" s="1" t="s">
        <v>52</v>
      </c>
      <c r="B20" s="1">
        <v>1</v>
      </c>
      <c r="C20" s="1">
        <v>3000</v>
      </c>
      <c r="D20" s="1">
        <v>3000</v>
      </c>
      <c r="E20" s="12">
        <f>Tabla1[[#This Row],[Precio total ($)]]/168</f>
        <v>17.857142857142858</v>
      </c>
      <c r="F20" s="7">
        <v>44543</v>
      </c>
      <c r="G20" s="1" t="s">
        <v>53</v>
      </c>
      <c r="H20" s="1" t="s">
        <v>50</v>
      </c>
    </row>
    <row r="21" spans="1:8" x14ac:dyDescent="0.25">
      <c r="A21" s="1" t="s">
        <v>55</v>
      </c>
      <c r="B21" s="1">
        <v>1</v>
      </c>
      <c r="C21" s="1">
        <v>2694</v>
      </c>
      <c r="D21" s="1">
        <v>2200</v>
      </c>
      <c r="E21" s="12">
        <f>Tabla1[[#This Row],[Precio total ($)]]/168</f>
        <v>13.095238095238095</v>
      </c>
      <c r="F21" s="7">
        <v>44543</v>
      </c>
      <c r="G21" s="1" t="s">
        <v>54</v>
      </c>
      <c r="H21" s="1" t="s">
        <v>56</v>
      </c>
    </row>
    <row r="22" spans="1:8" x14ac:dyDescent="0.25">
      <c r="A22" s="1" t="s">
        <v>58</v>
      </c>
      <c r="B22" s="1">
        <v>2</v>
      </c>
      <c r="C22" s="1">
        <v>300</v>
      </c>
      <c r="D22" s="1">
        <v>600</v>
      </c>
      <c r="E22" s="12">
        <f>Tabla1[[#This Row],[Precio total ($)]]/168</f>
        <v>3.5714285714285716</v>
      </c>
      <c r="F22" s="7">
        <v>44543</v>
      </c>
      <c r="G22" s="1" t="s">
        <v>57</v>
      </c>
      <c r="H22" s="1" t="s">
        <v>59</v>
      </c>
    </row>
    <row r="23" spans="1:8" x14ac:dyDescent="0.25">
      <c r="A23" s="1" t="s">
        <v>60</v>
      </c>
      <c r="B23" s="1">
        <v>2</v>
      </c>
      <c r="C23" s="1">
        <v>1600</v>
      </c>
      <c r="D23" s="1">
        <v>3200</v>
      </c>
      <c r="E23" s="12">
        <f>Tabla1[[#This Row],[Precio total ($)]]/168</f>
        <v>19.047619047619047</v>
      </c>
      <c r="F23" s="7">
        <v>44558</v>
      </c>
      <c r="G23" s="1" t="s">
        <v>61</v>
      </c>
      <c r="H23" s="1" t="s">
        <v>50</v>
      </c>
    </row>
    <row r="24" spans="1:8" x14ac:dyDescent="0.25">
      <c r="A24" s="1" t="s">
        <v>62</v>
      </c>
      <c r="B24" s="1">
        <v>4</v>
      </c>
      <c r="C24" s="1">
        <v>650</v>
      </c>
      <c r="D24" s="1">
        <v>2600</v>
      </c>
      <c r="E24" s="12">
        <f>Tabla1[[#This Row],[Precio total ($)]]/168</f>
        <v>15.476190476190476</v>
      </c>
      <c r="F24" s="7">
        <v>44558</v>
      </c>
      <c r="G24" s="1" t="s">
        <v>63</v>
      </c>
      <c r="H24" s="1" t="s">
        <v>50</v>
      </c>
    </row>
    <row r="25" spans="1:8" x14ac:dyDescent="0.25">
      <c r="A25" s="1" t="s">
        <v>64</v>
      </c>
      <c r="B25" s="1">
        <v>1</v>
      </c>
      <c r="C25" s="1">
        <v>300</v>
      </c>
      <c r="D25" s="1">
        <v>300</v>
      </c>
      <c r="E25" s="12">
        <f>Tabla1[[#This Row],[Precio total ($)]]/168</f>
        <v>1.7857142857142858</v>
      </c>
      <c r="F25" s="7">
        <v>44558</v>
      </c>
      <c r="G25" s="1"/>
      <c r="H25" s="1" t="s">
        <v>50</v>
      </c>
    </row>
    <row r="26" spans="1:8" x14ac:dyDescent="0.25">
      <c r="A26" s="1" t="s">
        <v>65</v>
      </c>
      <c r="B26" s="1">
        <v>1</v>
      </c>
      <c r="C26" s="1">
        <v>150</v>
      </c>
      <c r="D26" s="1">
        <v>150</v>
      </c>
      <c r="E26" s="12">
        <f>Tabla1[[#This Row],[Precio total ($)]]/168</f>
        <v>0.8928571428571429</v>
      </c>
      <c r="F26" s="7">
        <v>44558</v>
      </c>
      <c r="G26" s="1" t="s">
        <v>66</v>
      </c>
      <c r="H26" s="1" t="s">
        <v>50</v>
      </c>
    </row>
    <row r="27" spans="1:8" x14ac:dyDescent="0.25">
      <c r="A27" s="1" t="s">
        <v>67</v>
      </c>
      <c r="B27" s="1">
        <v>1</v>
      </c>
      <c r="C27" s="1">
        <v>3800</v>
      </c>
      <c r="D27" s="1">
        <v>3800</v>
      </c>
      <c r="E27" s="12">
        <f>Tabla1[[#This Row],[Precio total ($)]]/174.9</f>
        <v>21.726700971983991</v>
      </c>
      <c r="F27" s="7">
        <v>44572</v>
      </c>
      <c r="G27" s="1"/>
      <c r="H27" s="1" t="s">
        <v>68</v>
      </c>
    </row>
    <row r="28" spans="1:8" x14ac:dyDescent="0.25">
      <c r="A28" s="1" t="s">
        <v>69</v>
      </c>
      <c r="B28" s="1">
        <v>1</v>
      </c>
      <c r="C28" s="1"/>
      <c r="D28" s="1">
        <v>2000</v>
      </c>
      <c r="E28" s="12">
        <f>Tabla1[[#This Row],[Precio total ($)]]/174.9</f>
        <v>11.435105774728417</v>
      </c>
      <c r="F28" s="7">
        <v>44586</v>
      </c>
      <c r="G28" s="1" t="s">
        <v>79</v>
      </c>
      <c r="H28" s="1" t="s">
        <v>70</v>
      </c>
    </row>
    <row r="29" spans="1:8" x14ac:dyDescent="0.25">
      <c r="A29" s="1" t="s">
        <v>71</v>
      </c>
      <c r="B29" s="1">
        <v>1</v>
      </c>
      <c r="C29" s="1"/>
      <c r="D29" s="1">
        <v>1000</v>
      </c>
      <c r="E29" s="12">
        <f>Tabla1[[#This Row],[Precio total ($)]]/174.9</f>
        <v>5.7175528873642083</v>
      </c>
      <c r="F29" s="7">
        <v>44596</v>
      </c>
      <c r="G29" s="1" t="s">
        <v>72</v>
      </c>
      <c r="H29" s="1" t="s">
        <v>56</v>
      </c>
    </row>
    <row r="30" spans="1:8" x14ac:dyDescent="0.25">
      <c r="A30" s="1" t="s">
        <v>73</v>
      </c>
      <c r="B30" s="1">
        <v>5</v>
      </c>
      <c r="C30" s="1">
        <v>120</v>
      </c>
      <c r="D30" s="1">
        <v>600</v>
      </c>
      <c r="E30" s="12">
        <f>Tabla1[[#This Row],[Precio total ($)]]/174.9</f>
        <v>3.4305317324185247</v>
      </c>
      <c r="F30" s="7">
        <v>44572</v>
      </c>
      <c r="G30" s="1" t="s">
        <v>74</v>
      </c>
      <c r="H30" s="1" t="s">
        <v>75</v>
      </c>
    </row>
    <row r="31" spans="1:8" x14ac:dyDescent="0.25">
      <c r="A31" s="1" t="s">
        <v>76</v>
      </c>
      <c r="B31" s="1">
        <v>1</v>
      </c>
      <c r="C31" s="1">
        <v>200</v>
      </c>
      <c r="D31" s="1">
        <v>200</v>
      </c>
      <c r="E31" s="12">
        <f>Tabla1[[#This Row],[Precio total ($)]]/174.9</f>
        <v>1.1435105774728416</v>
      </c>
      <c r="F31" s="7">
        <v>44579</v>
      </c>
      <c r="G31" s="1" t="s">
        <v>77</v>
      </c>
      <c r="H31" s="1" t="s">
        <v>78</v>
      </c>
    </row>
    <row r="32" spans="1:8" x14ac:dyDescent="0.25">
      <c r="A32" s="1" t="s">
        <v>80</v>
      </c>
      <c r="B32" s="1">
        <v>1</v>
      </c>
      <c r="C32" s="1">
        <v>1000</v>
      </c>
      <c r="D32" s="1">
        <v>1000</v>
      </c>
      <c r="E32" s="12">
        <f>Tabla1[[#This Row],[Precio total ($)]]/174.9</f>
        <v>5.7175528873642083</v>
      </c>
      <c r="F32" s="7">
        <v>44606</v>
      </c>
      <c r="G32" s="1" t="s">
        <v>81</v>
      </c>
      <c r="H32" s="1" t="s">
        <v>36</v>
      </c>
    </row>
    <row r="33" spans="1:8" x14ac:dyDescent="0.25">
      <c r="A33" s="1" t="s">
        <v>82</v>
      </c>
      <c r="B33" s="1">
        <v>1</v>
      </c>
      <c r="C33" s="1">
        <v>400</v>
      </c>
      <c r="D33" s="1">
        <v>400</v>
      </c>
      <c r="E33" s="12">
        <f>Tabla1[[#This Row],[Precio total ($)]]/174.9</f>
        <v>2.2870211549456831</v>
      </c>
      <c r="F33" s="7">
        <v>44606</v>
      </c>
      <c r="G33" s="1" t="s">
        <v>87</v>
      </c>
      <c r="H33" s="1" t="s">
        <v>29</v>
      </c>
    </row>
    <row r="34" spans="1:8" x14ac:dyDescent="0.25">
      <c r="A34" s="1" t="s">
        <v>85</v>
      </c>
      <c r="B34" s="1">
        <v>2</v>
      </c>
      <c r="C34" s="1">
        <v>350</v>
      </c>
      <c r="D34" s="1">
        <v>700</v>
      </c>
      <c r="E34" s="12">
        <f>Tabla1[[#This Row],[Precio total ($)]]/174.9</f>
        <v>4.0022870211549453</v>
      </c>
      <c r="F34" s="7">
        <v>44606</v>
      </c>
      <c r="G34" s="1" t="s">
        <v>86</v>
      </c>
      <c r="H34" s="1" t="s">
        <v>56</v>
      </c>
    </row>
    <row r="35" spans="1:8" x14ac:dyDescent="0.25">
      <c r="A35" s="1" t="s">
        <v>83</v>
      </c>
      <c r="B35" s="1">
        <v>2</v>
      </c>
      <c r="C35" s="1">
        <v>100</v>
      </c>
      <c r="D35" s="1">
        <v>200</v>
      </c>
      <c r="E35" s="12">
        <f>Tabla1[[#This Row],[Precio total ($)]]/174.9</f>
        <v>1.1435105774728416</v>
      </c>
      <c r="F35" s="7">
        <v>44606</v>
      </c>
      <c r="G35" s="1"/>
      <c r="H35" s="1" t="s">
        <v>84</v>
      </c>
    </row>
    <row r="36" spans="1:8" x14ac:dyDescent="0.25">
      <c r="A36" s="1" t="s">
        <v>88</v>
      </c>
      <c r="B36" s="1">
        <v>1</v>
      </c>
      <c r="C36" s="1">
        <v>645</v>
      </c>
      <c r="D36" s="1">
        <v>645</v>
      </c>
      <c r="E36" s="12">
        <f>Tabla1[[#This Row],[Precio total ($)]]/174.9</f>
        <v>3.6878216123499139</v>
      </c>
      <c r="F36" s="7">
        <v>44621</v>
      </c>
      <c r="G36" s="1" t="s">
        <v>89</v>
      </c>
      <c r="H36" s="1" t="s">
        <v>56</v>
      </c>
    </row>
    <row r="37" spans="1:8" x14ac:dyDescent="0.25">
      <c r="A37" s="1" t="s">
        <v>90</v>
      </c>
      <c r="B37" s="1">
        <v>2</v>
      </c>
      <c r="C37" s="1">
        <v>215</v>
      </c>
      <c r="D37" s="1">
        <v>430</v>
      </c>
      <c r="E37" s="12">
        <f>Tabla1[[#This Row],[Precio total ($)]]/174.9</f>
        <v>2.4585477415666093</v>
      </c>
      <c r="F37" s="7">
        <v>44621</v>
      </c>
      <c r="G37" s="1" t="s">
        <v>91</v>
      </c>
      <c r="H37" s="1" t="s">
        <v>56</v>
      </c>
    </row>
    <row r="38" spans="1:8" x14ac:dyDescent="0.25">
      <c r="A38" s="1" t="s">
        <v>92</v>
      </c>
      <c r="B38" s="1">
        <v>5</v>
      </c>
      <c r="C38" s="1">
        <v>44</v>
      </c>
      <c r="D38" s="1">
        <v>220</v>
      </c>
      <c r="E38" s="12">
        <f>Tabla1[[#This Row],[Precio total ($)]]/174.9</f>
        <v>1.2578616352201257</v>
      </c>
      <c r="F38" s="7">
        <v>44621</v>
      </c>
      <c r="G38" s="1"/>
      <c r="H38" s="1" t="s">
        <v>56</v>
      </c>
    </row>
    <row r="39" spans="1:8" x14ac:dyDescent="0.25">
      <c r="A39" s="1" t="s">
        <v>93</v>
      </c>
      <c r="B39" s="1">
        <v>5</v>
      </c>
      <c r="C39" s="1">
        <v>35</v>
      </c>
      <c r="D39" s="1">
        <v>175</v>
      </c>
      <c r="E39" s="12">
        <f>Tabla1[[#This Row],[Precio total ($)]]/174.9</f>
        <v>1.0005717552887363</v>
      </c>
      <c r="F39" s="7">
        <v>44621</v>
      </c>
      <c r="G39" s="1"/>
      <c r="H39" s="1" t="s">
        <v>56</v>
      </c>
    </row>
    <row r="40" spans="1:8" x14ac:dyDescent="0.25">
      <c r="A40" s="1" t="s">
        <v>94</v>
      </c>
      <c r="B40" s="1">
        <v>5</v>
      </c>
      <c r="C40" s="1">
        <v>170</v>
      </c>
      <c r="D40" s="1">
        <v>850</v>
      </c>
      <c r="E40" s="12">
        <f>Tabla1[[#This Row],[Precio total ($)]]/174.9</f>
        <v>4.8599199542595768</v>
      </c>
      <c r="F40" s="7">
        <v>44621</v>
      </c>
      <c r="G40" s="1" t="s">
        <v>91</v>
      </c>
      <c r="H40" s="1" t="s">
        <v>56</v>
      </c>
    </row>
    <row r="41" spans="1:8" x14ac:dyDescent="0.25">
      <c r="A41" s="1" t="s">
        <v>95</v>
      </c>
      <c r="B41" s="1">
        <v>1</v>
      </c>
      <c r="C41" s="1">
        <v>173</v>
      </c>
      <c r="D41" s="1">
        <v>346</v>
      </c>
      <c r="E41" s="12">
        <f>Tabla1[[#This Row],[Precio total ($)]]/174.9</f>
        <v>1.9782732990280159</v>
      </c>
      <c r="F41" s="7">
        <v>44621</v>
      </c>
      <c r="G41" s="1" t="s">
        <v>96</v>
      </c>
      <c r="H41" s="1" t="s">
        <v>56</v>
      </c>
    </row>
    <row r="42" spans="1:8" x14ac:dyDescent="0.25">
      <c r="A42" s="1" t="s">
        <v>97</v>
      </c>
      <c r="B42" s="1">
        <v>1</v>
      </c>
      <c r="C42" s="1">
        <v>271</v>
      </c>
      <c r="D42" s="1">
        <v>815</v>
      </c>
      <c r="E42" s="12">
        <f>Tabla1[[#This Row],[Precio total ($)]]/174.9</f>
        <v>4.6598056032018293</v>
      </c>
      <c r="F42" s="7">
        <v>44621</v>
      </c>
      <c r="G42" s="1" t="s">
        <v>98</v>
      </c>
      <c r="H42" s="1" t="s">
        <v>56</v>
      </c>
    </row>
    <row r="43" spans="1:8" x14ac:dyDescent="0.25">
      <c r="A43" s="1" t="s">
        <v>99</v>
      </c>
      <c r="B43" s="1">
        <v>1</v>
      </c>
      <c r="C43" s="1">
        <v>2500</v>
      </c>
      <c r="D43" s="1">
        <v>2500</v>
      </c>
      <c r="E43" s="12">
        <f>Tabla1[[#This Row],[Precio total ($)]]/189</f>
        <v>13.227513227513228</v>
      </c>
      <c r="F43" s="7">
        <v>44682</v>
      </c>
      <c r="G43" s="1"/>
      <c r="H43" s="1" t="s">
        <v>100</v>
      </c>
    </row>
    <row r="44" spans="1:8" x14ac:dyDescent="0.25">
      <c r="A44" s="1" t="s">
        <v>102</v>
      </c>
      <c r="B44" s="1">
        <v>1</v>
      </c>
      <c r="C44" s="1">
        <v>2000</v>
      </c>
      <c r="D44" s="1">
        <v>2000</v>
      </c>
      <c r="E44" s="12">
        <f>Tabla1[[#This Row],[Precio total ($)]]/189</f>
        <v>10.582010582010582</v>
      </c>
      <c r="F44" s="7">
        <v>44688</v>
      </c>
      <c r="G44" s="1"/>
      <c r="H44" s="1" t="s">
        <v>100</v>
      </c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>
        <f>SUBTOTAL(109,D2:D46)</f>
        <v>129824</v>
      </c>
      <c r="E47" s="12">
        <f>SUBTOTAL(109,E2:E46)</f>
        <v>783.9390411089928</v>
      </c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3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2021-10-03T20:29:34Z</dcterms:created>
  <dcterms:modified xsi:type="dcterms:W3CDTF">2022-06-04T06:19:10Z</dcterms:modified>
</cp:coreProperties>
</file>