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 Del Balso\OneDrive - CSSDGS\Documents\CVM\OUTILS DE GETSION\"/>
    </mc:Choice>
  </mc:AlternateContent>
  <xr:revisionPtr revIDLastSave="0" documentId="13_ncr:1_{D0FEFC50-0172-4482-B51F-2599251CC19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nctions mathématiques" sheetId="1" r:id="rId1"/>
    <sheet name="fonctions math" sheetId="4" r:id="rId2"/>
    <sheet name="Fonctions trigonométriques" sheetId="2" r:id="rId3"/>
    <sheet name="Fonction trigo" sheetId="5" r:id="rId4"/>
    <sheet name="Objectif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5" l="1"/>
  <c r="P16" i="5" s="1"/>
  <c r="M17" i="5"/>
  <c r="P17" i="5" s="1"/>
  <c r="N7" i="5"/>
  <c r="K21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25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5" i="4"/>
  <c r="P75" i="4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27" i="4"/>
  <c r="P26" i="4"/>
  <c r="P25" i="4"/>
  <c r="K21" i="1"/>
  <c r="N17" i="5" l="1"/>
  <c r="N16" i="5"/>
  <c r="O16" i="5"/>
  <c r="M18" i="5"/>
  <c r="O17" i="5"/>
  <c r="I15" i="2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8" i="5" l="1"/>
  <c r="M19" i="5"/>
  <c r="O18" i="5"/>
  <c r="N18" i="5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M20" i="5" l="1"/>
  <c r="P19" i="5"/>
  <c r="O19" i="5"/>
  <c r="N19" i="5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N20" i="5" l="1"/>
  <c r="P20" i="5"/>
  <c r="O20" i="5"/>
  <c r="M21" i="5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M22" i="5" l="1"/>
  <c r="P21" i="5"/>
  <c r="O21" i="5"/>
  <c r="N21" i="5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M23" i="5" l="1"/>
  <c r="P22" i="5"/>
  <c r="O22" i="5"/>
  <c r="N22" i="5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M24" i="5" l="1"/>
  <c r="N23" i="5"/>
  <c r="P23" i="5"/>
  <c r="O23" i="5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M25" i="5" l="1"/>
  <c r="N24" i="5"/>
  <c r="P24" i="5"/>
  <c r="O24" i="5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M26" i="5" l="1"/>
  <c r="O25" i="5"/>
  <c r="N25" i="5"/>
  <c r="P25" i="5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M27" i="5" l="1"/>
  <c r="O26" i="5"/>
  <c r="N26" i="5"/>
  <c r="P26" i="5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O27" i="5" l="1"/>
  <c r="M28" i="5"/>
  <c r="N27" i="5"/>
  <c r="P27" i="5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M29" i="5" l="1"/>
  <c r="O28" i="5"/>
  <c r="N28" i="5"/>
  <c r="P28" i="5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M30" i="5" l="1"/>
  <c r="P29" i="5"/>
  <c r="O29" i="5"/>
  <c r="N29" i="5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M31" i="5" l="1"/>
  <c r="P30" i="5"/>
  <c r="O30" i="5"/>
  <c r="N30" i="5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M32" i="5" l="1"/>
  <c r="P31" i="5"/>
  <c r="O31" i="5"/>
  <c r="N31" i="5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M33" i="5" l="1"/>
  <c r="P32" i="5"/>
  <c r="O32" i="5"/>
  <c r="N32" i="5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M34" i="5" l="1"/>
  <c r="P33" i="5"/>
  <c r="O33" i="5"/>
  <c r="N33" i="5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M35" i="5" l="1"/>
  <c r="P34" i="5"/>
  <c r="O34" i="5"/>
  <c r="N34" i="5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M36" i="5" l="1"/>
  <c r="N35" i="5"/>
  <c r="P35" i="5"/>
  <c r="O35" i="5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M37" i="5" l="1"/>
  <c r="N36" i="5"/>
  <c r="P36" i="5"/>
  <c r="O36" i="5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M38" i="5" l="1"/>
  <c r="O37" i="5"/>
  <c r="N37" i="5"/>
  <c r="P37" i="5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M39" i="5" l="1"/>
  <c r="O38" i="5"/>
  <c r="N38" i="5"/>
  <c r="P38" i="5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M40" i="5" l="1"/>
  <c r="O39" i="5"/>
  <c r="N39" i="5"/>
  <c r="P39" i="5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M41" i="5" l="1"/>
  <c r="O40" i="5"/>
  <c r="N40" i="5"/>
  <c r="P40" i="5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M42" i="5" l="1"/>
  <c r="P41" i="5"/>
  <c r="O41" i="5"/>
  <c r="N41" i="5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M43" i="5" l="1"/>
  <c r="P42" i="5"/>
  <c r="O42" i="5"/>
  <c r="N42" i="5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M44" i="5" l="1"/>
  <c r="P43" i="5"/>
  <c r="O43" i="5"/>
  <c r="N43" i="5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M45" i="5" l="1"/>
  <c r="P44" i="5"/>
  <c r="O44" i="5"/>
  <c r="N44" i="5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M46" i="5" l="1"/>
  <c r="P45" i="5"/>
  <c r="O45" i="5"/>
  <c r="N45" i="5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M47" i="5" l="1"/>
  <c r="P46" i="5"/>
  <c r="O46" i="5"/>
  <c r="N46" i="5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M48" i="5" l="1"/>
  <c r="N47" i="5"/>
  <c r="P47" i="5"/>
  <c r="O47" i="5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M49" i="5" l="1"/>
  <c r="N48" i="5"/>
  <c r="P48" i="5"/>
  <c r="O48" i="5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M50" i="5" l="1"/>
  <c r="O49" i="5"/>
  <c r="N49" i="5"/>
  <c r="P49" i="5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M51" i="5" l="1"/>
  <c r="O50" i="5"/>
  <c r="N50" i="5"/>
  <c r="P50" i="5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M52" i="5" l="1"/>
  <c r="O51" i="5"/>
  <c r="N51" i="5"/>
  <c r="P51" i="5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M53" i="5" l="1"/>
  <c r="O52" i="5"/>
  <c r="N52" i="5"/>
  <c r="P52" i="5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M54" i="5" l="1"/>
  <c r="P53" i="5"/>
  <c r="O53" i="5"/>
  <c r="N53" i="5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M55" i="5" l="1"/>
  <c r="P54" i="5"/>
  <c r="O54" i="5"/>
  <c r="N54" i="5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M56" i="5" l="1"/>
  <c r="P55" i="5"/>
  <c r="O55" i="5"/>
  <c r="N55" i="5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M57" i="5" l="1"/>
  <c r="P56" i="5"/>
  <c r="O56" i="5"/>
  <c r="N56" i="5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M58" i="5" l="1"/>
  <c r="P57" i="5"/>
  <c r="N57" i="5"/>
  <c r="O57" i="5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M59" i="5" l="1"/>
  <c r="P58" i="5"/>
  <c r="O58" i="5"/>
  <c r="N58" i="5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M60" i="5" l="1"/>
  <c r="N59" i="5"/>
  <c r="P59" i="5"/>
  <c r="O59" i="5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M61" i="5" l="1"/>
  <c r="N60" i="5"/>
  <c r="P60" i="5"/>
  <c r="O60" i="5"/>
  <c r="P109" i="1"/>
  <c r="AB108" i="1"/>
  <c r="R108" i="1"/>
  <c r="T108" i="1"/>
  <c r="V108" i="1"/>
  <c r="X108" i="1"/>
  <c r="Z108" i="1"/>
  <c r="P102" i="2"/>
  <c r="R102" i="2"/>
  <c r="T102" i="2"/>
  <c r="M62" i="5" l="1"/>
  <c r="O61" i="5"/>
  <c r="N61" i="5"/>
  <c r="P61" i="5"/>
  <c r="P110" i="1"/>
  <c r="V109" i="1"/>
  <c r="R109" i="1"/>
  <c r="T109" i="1"/>
  <c r="X109" i="1"/>
  <c r="Z109" i="1"/>
  <c r="AB109" i="1"/>
  <c r="P103" i="2"/>
  <c r="R103" i="2"/>
  <c r="T103" i="2"/>
  <c r="M63" i="5" l="1"/>
  <c r="N62" i="5"/>
  <c r="O62" i="5"/>
  <c r="P62" i="5"/>
  <c r="P111" i="1"/>
  <c r="T110" i="1"/>
  <c r="V110" i="1"/>
  <c r="X110" i="1"/>
  <c r="Z110" i="1"/>
  <c r="AB110" i="1"/>
  <c r="R110" i="1"/>
  <c r="T104" i="2"/>
  <c r="P104" i="2"/>
  <c r="R104" i="2"/>
  <c r="M64" i="5" l="1"/>
  <c r="O63" i="5"/>
  <c r="N63" i="5"/>
  <c r="P63" i="5"/>
  <c r="P112" i="1"/>
  <c r="V111" i="1"/>
  <c r="X111" i="1"/>
  <c r="Z111" i="1"/>
  <c r="AB111" i="1"/>
  <c r="R111" i="1"/>
  <c r="T111" i="1"/>
  <c r="P105" i="2"/>
  <c r="R105" i="2"/>
  <c r="T105" i="2"/>
  <c r="M65" i="5" l="1"/>
  <c r="O64" i="5"/>
  <c r="N64" i="5"/>
  <c r="P64" i="5"/>
  <c r="P113" i="1"/>
  <c r="AB112" i="1"/>
  <c r="R112" i="1"/>
  <c r="T112" i="1"/>
  <c r="V112" i="1"/>
  <c r="Z112" i="1"/>
  <c r="X112" i="1"/>
  <c r="R106" i="2"/>
  <c r="T106" i="2"/>
  <c r="P106" i="2"/>
  <c r="M66" i="5" l="1"/>
  <c r="P65" i="5"/>
  <c r="O65" i="5"/>
  <c r="N65" i="5"/>
  <c r="P114" i="1"/>
  <c r="R113" i="1"/>
  <c r="V113" i="1"/>
  <c r="T113" i="1"/>
  <c r="X113" i="1"/>
  <c r="Z113" i="1"/>
  <c r="AB113" i="1"/>
  <c r="P107" i="2"/>
  <c r="R107" i="2"/>
  <c r="T107" i="2"/>
  <c r="M67" i="5" l="1"/>
  <c r="P66" i="5"/>
  <c r="O66" i="5"/>
  <c r="N66" i="5"/>
  <c r="P115" i="1"/>
  <c r="T114" i="1"/>
  <c r="V114" i="1"/>
  <c r="Z114" i="1"/>
  <c r="X114" i="1"/>
  <c r="AB114" i="1"/>
  <c r="R114" i="1"/>
  <c r="R108" i="2"/>
  <c r="P108" i="2"/>
  <c r="T108" i="2"/>
  <c r="M68" i="5" l="1"/>
  <c r="P67" i="5"/>
  <c r="O67" i="5"/>
  <c r="N67" i="5"/>
  <c r="P116" i="1"/>
  <c r="X115" i="1"/>
  <c r="Z115" i="1"/>
  <c r="AB115" i="1"/>
  <c r="R115" i="1"/>
  <c r="V115" i="1"/>
  <c r="T115" i="1"/>
  <c r="P109" i="2"/>
  <c r="R109" i="2"/>
  <c r="T109" i="2"/>
  <c r="M69" i="5" l="1"/>
  <c r="P68" i="5"/>
  <c r="O68" i="5"/>
  <c r="N68" i="5"/>
  <c r="P117" i="1"/>
  <c r="AB116" i="1"/>
  <c r="R116" i="1"/>
  <c r="T116" i="1"/>
  <c r="V116" i="1"/>
  <c r="Z116" i="1"/>
  <c r="X116" i="1"/>
  <c r="P110" i="2"/>
  <c r="R110" i="2"/>
  <c r="T110" i="2"/>
  <c r="M70" i="5" l="1"/>
  <c r="P69" i="5"/>
  <c r="N69" i="5"/>
  <c r="O69" i="5"/>
  <c r="P118" i="1"/>
  <c r="R117" i="1"/>
  <c r="V117" i="1"/>
  <c r="T117" i="1"/>
  <c r="X117" i="1"/>
  <c r="Z117" i="1"/>
  <c r="AB117" i="1"/>
  <c r="T111" i="2"/>
  <c r="R111" i="2"/>
  <c r="P111" i="2"/>
  <c r="M71" i="5" l="1"/>
  <c r="P70" i="5"/>
  <c r="O70" i="5"/>
  <c r="N70" i="5"/>
  <c r="P119" i="1"/>
  <c r="T118" i="1"/>
  <c r="V118" i="1"/>
  <c r="X118" i="1"/>
  <c r="Z118" i="1"/>
  <c r="AB118" i="1"/>
  <c r="R118" i="1"/>
  <c r="P112" i="2"/>
  <c r="R112" i="2"/>
  <c r="T112" i="2"/>
  <c r="M72" i="5" l="1"/>
  <c r="N71" i="5"/>
  <c r="P71" i="5"/>
  <c r="O71" i="5"/>
  <c r="P120" i="1"/>
  <c r="X119" i="1"/>
  <c r="Z119" i="1"/>
  <c r="AB119" i="1"/>
  <c r="R119" i="1"/>
  <c r="V119" i="1"/>
  <c r="T119" i="1"/>
  <c r="T113" i="2"/>
  <c r="P113" i="2"/>
  <c r="R113" i="2"/>
  <c r="M73" i="5" l="1"/>
  <c r="N72" i="5"/>
  <c r="P72" i="5"/>
  <c r="O72" i="5"/>
  <c r="P121" i="1"/>
  <c r="AB120" i="1"/>
  <c r="R120" i="1"/>
  <c r="T120" i="1"/>
  <c r="V120" i="1"/>
  <c r="X120" i="1"/>
  <c r="Z120" i="1"/>
  <c r="R114" i="2"/>
  <c r="P114" i="2"/>
  <c r="T114" i="2"/>
  <c r="M74" i="5" l="1"/>
  <c r="O73" i="5"/>
  <c r="N73" i="5"/>
  <c r="P73" i="5"/>
  <c r="P122" i="1"/>
  <c r="R121" i="1"/>
  <c r="V121" i="1"/>
  <c r="T121" i="1"/>
  <c r="X121" i="1"/>
  <c r="Z121" i="1"/>
  <c r="AB121" i="1"/>
  <c r="P115" i="2"/>
  <c r="R115" i="2"/>
  <c r="T115" i="2"/>
  <c r="M75" i="5" l="1"/>
  <c r="O74" i="5"/>
  <c r="P74" i="5"/>
  <c r="N74" i="5"/>
  <c r="P123" i="1"/>
  <c r="T122" i="1"/>
  <c r="V122" i="1"/>
  <c r="X122" i="1"/>
  <c r="Z122" i="1"/>
  <c r="AB122" i="1"/>
  <c r="R122" i="1"/>
  <c r="T116" i="2"/>
  <c r="P116" i="2"/>
  <c r="R116" i="2"/>
  <c r="M76" i="5" l="1"/>
  <c r="O75" i="5"/>
  <c r="N75" i="5"/>
  <c r="P75" i="5"/>
  <c r="P124" i="1"/>
  <c r="V123" i="1"/>
  <c r="X123" i="1"/>
  <c r="Z123" i="1"/>
  <c r="AB123" i="1"/>
  <c r="R123" i="1"/>
  <c r="T123" i="1"/>
  <c r="P117" i="2"/>
  <c r="R117" i="2"/>
  <c r="T117" i="2"/>
  <c r="M77" i="5" l="1"/>
  <c r="O76" i="5"/>
  <c r="N76" i="5"/>
  <c r="P76" i="5"/>
  <c r="P125" i="1"/>
  <c r="AB124" i="1"/>
  <c r="R124" i="1"/>
  <c r="T124" i="1"/>
  <c r="V124" i="1"/>
  <c r="Z124" i="1"/>
  <c r="X124" i="1"/>
  <c r="P118" i="2"/>
  <c r="R118" i="2"/>
  <c r="T118" i="2"/>
  <c r="M78" i="5" l="1"/>
  <c r="P77" i="5"/>
  <c r="O77" i="5"/>
  <c r="N77" i="5"/>
  <c r="R125" i="1"/>
  <c r="T125" i="1"/>
  <c r="V125" i="1"/>
  <c r="X125" i="1"/>
  <c r="Z125" i="1"/>
  <c r="AB125" i="1"/>
  <c r="R119" i="2"/>
  <c r="T119" i="2"/>
  <c r="P119" i="2"/>
  <c r="M79" i="5" l="1"/>
  <c r="P78" i="5"/>
  <c r="O78" i="5"/>
  <c r="N78" i="5"/>
  <c r="M80" i="5" l="1"/>
  <c r="P79" i="5"/>
  <c r="O79" i="5"/>
  <c r="N79" i="5"/>
  <c r="M81" i="5" l="1"/>
  <c r="P80" i="5"/>
  <c r="O80" i="5"/>
  <c r="N80" i="5"/>
  <c r="M82" i="5" l="1"/>
  <c r="P81" i="5"/>
  <c r="N81" i="5"/>
  <c r="O81" i="5"/>
  <c r="M83" i="5" l="1"/>
  <c r="P82" i="5"/>
  <c r="O82" i="5"/>
  <c r="N82" i="5"/>
  <c r="M84" i="5" l="1"/>
  <c r="N83" i="5"/>
  <c r="P83" i="5"/>
  <c r="O83" i="5"/>
  <c r="M85" i="5" l="1"/>
  <c r="N84" i="5"/>
  <c r="P84" i="5"/>
  <c r="O84" i="5"/>
  <c r="M86" i="5" l="1"/>
  <c r="O85" i="5"/>
  <c r="N85" i="5"/>
  <c r="P85" i="5"/>
  <c r="M87" i="5" l="1"/>
  <c r="O86" i="5"/>
  <c r="P86" i="5"/>
  <c r="N86" i="5"/>
  <c r="M88" i="5" l="1"/>
  <c r="O87" i="5"/>
  <c r="N87" i="5"/>
  <c r="P87" i="5"/>
  <c r="M89" i="5" l="1"/>
  <c r="O88" i="5"/>
  <c r="N88" i="5"/>
  <c r="P88" i="5"/>
  <c r="M90" i="5" l="1"/>
  <c r="P89" i="5"/>
  <c r="O89" i="5"/>
  <c r="N89" i="5"/>
  <c r="M91" i="5" l="1"/>
  <c r="P90" i="5"/>
  <c r="O90" i="5"/>
  <c r="N90" i="5"/>
  <c r="M92" i="5" l="1"/>
  <c r="P91" i="5"/>
  <c r="O91" i="5"/>
  <c r="N91" i="5"/>
  <c r="M93" i="5" l="1"/>
  <c r="P92" i="5"/>
  <c r="O92" i="5"/>
  <c r="N92" i="5"/>
  <c r="M94" i="5" l="1"/>
  <c r="P93" i="5"/>
  <c r="N93" i="5"/>
  <c r="O93" i="5"/>
  <c r="M95" i="5" l="1"/>
  <c r="P94" i="5"/>
  <c r="O94" i="5"/>
  <c r="N94" i="5"/>
  <c r="M96" i="5" l="1"/>
  <c r="N95" i="5"/>
  <c r="P95" i="5"/>
  <c r="O95" i="5"/>
  <c r="M97" i="5" l="1"/>
  <c r="N96" i="5"/>
  <c r="P96" i="5"/>
  <c r="O96" i="5"/>
  <c r="M98" i="5" l="1"/>
  <c r="O97" i="5"/>
  <c r="N97" i="5"/>
  <c r="P97" i="5"/>
  <c r="M99" i="5" l="1"/>
  <c r="O98" i="5"/>
  <c r="N98" i="5"/>
  <c r="P98" i="5"/>
  <c r="M100" i="5" l="1"/>
  <c r="O99" i="5"/>
  <c r="N99" i="5"/>
  <c r="P99" i="5"/>
  <c r="M101" i="5" l="1"/>
  <c r="O100" i="5"/>
  <c r="N100" i="5"/>
  <c r="P100" i="5"/>
  <c r="M102" i="5" l="1"/>
  <c r="P101" i="5"/>
  <c r="O101" i="5"/>
  <c r="N101" i="5"/>
  <c r="M103" i="5" l="1"/>
  <c r="P102" i="5"/>
  <c r="O102" i="5"/>
  <c r="N102" i="5"/>
  <c r="M104" i="5" l="1"/>
  <c r="P103" i="5"/>
  <c r="O103" i="5"/>
  <c r="N103" i="5"/>
  <c r="M105" i="5" l="1"/>
  <c r="P104" i="5"/>
  <c r="O104" i="5"/>
  <c r="N104" i="5"/>
  <c r="M106" i="5" l="1"/>
  <c r="P105" i="5"/>
  <c r="N105" i="5"/>
  <c r="O105" i="5"/>
  <c r="M107" i="5" l="1"/>
  <c r="P106" i="5"/>
  <c r="O106" i="5"/>
  <c r="N106" i="5"/>
  <c r="M108" i="5" l="1"/>
  <c r="N107" i="5"/>
  <c r="P107" i="5"/>
  <c r="O107" i="5"/>
  <c r="M109" i="5" l="1"/>
  <c r="N108" i="5"/>
  <c r="P108" i="5"/>
  <c r="O108" i="5"/>
  <c r="M110" i="5" l="1"/>
  <c r="O109" i="5"/>
  <c r="N109" i="5"/>
  <c r="P109" i="5"/>
  <c r="M111" i="5" l="1"/>
  <c r="O110" i="5"/>
  <c r="N110" i="5"/>
  <c r="P110" i="5"/>
  <c r="M112" i="5" l="1"/>
  <c r="O111" i="5"/>
  <c r="N111" i="5"/>
  <c r="P111" i="5"/>
  <c r="M113" i="5" l="1"/>
  <c r="O112" i="5"/>
  <c r="N112" i="5"/>
  <c r="P112" i="5"/>
  <c r="M114" i="5" l="1"/>
  <c r="P113" i="5"/>
  <c r="O113" i="5"/>
  <c r="N113" i="5"/>
  <c r="M115" i="5" l="1"/>
  <c r="P114" i="5"/>
  <c r="O114" i="5"/>
  <c r="N114" i="5"/>
  <c r="P115" i="5" l="1"/>
  <c r="O115" i="5"/>
  <c r="N115" i="5"/>
</calcChain>
</file>

<file path=xl/sharedStrings.xml><?xml version="1.0" encoding="utf-8"?>
<sst xmlns="http://schemas.openxmlformats.org/spreadsheetml/2006/main" count="125" uniqueCount="77">
  <si>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</si>
  <si>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</si>
  <si>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</si>
  <si>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</si>
  <si>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</si>
  <si>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</si>
  <si>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</si>
  <si>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</si>
  <si>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</si>
  <si>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</si>
  <si>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</si>
  <si>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</si>
  <si>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</si>
  <si>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</si>
  <si>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</si>
  <si>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</si>
  <si>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</si>
  <si>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</si>
  <si>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</si>
  <si>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</si>
  <si>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</si>
  <si>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</si>
  <si>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</si>
  <si>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</si>
  <si>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</si>
  <si>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</si>
  <si>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</si>
  <si>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</si>
  <si>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</si>
  <si>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</si>
  <si>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</si>
  <si>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</si>
  <si>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</si>
  <si>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</si>
  <si>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</si>
  <si>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</si>
  <si>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</si>
  <si>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</si>
  <si>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</si>
  <si>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</si>
  <si>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</si>
  <si>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</si>
  <si>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</si>
  <si>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</si>
  <si>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</si>
  <si>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</si>
  <si>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</si>
  <si>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</si>
  <si>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</si>
  <si>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</si>
  <si>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</si>
  <si>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</si>
  <si>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</si>
  <si>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</si>
  <si>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Polinomiale de degrés 2</t>
  </si>
  <si>
    <t>Polinomiale de degrés 3</t>
  </si>
  <si>
    <t>logarithmique</t>
  </si>
  <si>
    <t>y = a∙|b∙x+c|+d</t>
  </si>
  <si>
    <t>y = a∙x+b</t>
  </si>
  <si>
    <t>y = a∙ln(b∙x+c) + d</t>
  </si>
  <si>
    <t>paramètres</t>
  </si>
  <si>
    <t>X</t>
  </si>
  <si>
    <t>Pol. Deg. 2</t>
  </si>
  <si>
    <t>Pol. Deg. 3</t>
  </si>
  <si>
    <t>Définitions de l'abscisse</t>
  </si>
  <si>
    <r>
      <t>y = a∙x</t>
    </r>
    <r>
      <rPr>
        <i/>
        <sz val="10"/>
        <color theme="1" tint="0.499984740745262"/>
        <rFont val="Calibri"/>
        <family val="2"/>
      </rPr>
      <t>²</t>
    </r>
    <r>
      <rPr>
        <i/>
        <sz val="10"/>
        <color theme="1" tint="0.499984740745262"/>
        <rFont val="Calibri"/>
        <family val="2"/>
        <scheme val="minor"/>
      </rPr>
      <t>+b∙x+c</t>
    </r>
  </si>
  <si>
    <r>
      <t>y = a∙x</t>
    </r>
    <r>
      <rPr>
        <i/>
        <sz val="10"/>
        <color theme="1" tint="0.499984740745262"/>
        <rFont val="Calibri"/>
        <family val="2"/>
      </rPr>
      <t>³</t>
    </r>
    <r>
      <rPr>
        <i/>
        <sz val="10"/>
        <color theme="1" tint="0.499984740745262"/>
        <rFont val="Calibri"/>
        <family val="2"/>
        <scheme val="minor"/>
      </rPr>
      <t>+b∙x</t>
    </r>
    <r>
      <rPr>
        <i/>
        <sz val="10"/>
        <color theme="1" tint="0.499984740745262"/>
        <rFont val="Calibri"/>
        <family val="2"/>
      </rPr>
      <t>²</t>
    </r>
    <r>
      <rPr>
        <i/>
        <sz val="10"/>
        <color theme="1" tint="0.499984740745262"/>
        <rFont val="Calibri"/>
        <family val="2"/>
        <scheme val="minor"/>
      </rPr>
      <t>+c∙x+d</t>
    </r>
  </si>
  <si>
    <r>
      <t>y = a∙b</t>
    </r>
    <r>
      <rPr>
        <i/>
        <vertAlign val="superscript"/>
        <sz val="10"/>
        <color theme="1" tint="0.499984740745262"/>
        <rFont val="Calibri"/>
        <family val="2"/>
        <scheme val="minor"/>
      </rPr>
      <t>c∙x+d</t>
    </r>
    <r>
      <rPr>
        <i/>
        <sz val="10"/>
        <color theme="1" tint="0.499984740745262"/>
        <rFont val="Calibri"/>
        <family val="2"/>
        <scheme val="minor"/>
      </rPr>
      <t>+e</t>
    </r>
  </si>
  <si>
    <t>Fonction Mathématique</t>
  </si>
  <si>
    <t>y = a · cos(b · x + c) + d</t>
  </si>
  <si>
    <t>y = a · sin(b · x + c) + d</t>
  </si>
  <si>
    <t>y = a · tan(b · x + c) + d</t>
  </si>
  <si>
    <t xml:space="preserve">nb d'incrément = </t>
  </si>
  <si>
    <t>cox</t>
  </si>
  <si>
    <t>sin</t>
  </si>
  <si>
    <t>tan</t>
  </si>
  <si>
    <t>Fonctions Trigonométriques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</si>
</sst>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</font>
    <font>
      <i/>
      <vertAlign val="superscript"/>
      <sz val="10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 tint="-0.499984740745262"/>
        <bgColor indexed="64"/>
      </patternFill>
    </fill>
    <fill>
      <gradientFill degree="180">
        <stop position="0">
          <color theme="0"/>
        </stop>
        <stop position="1">
          <color theme="5"/>
        </stop>
      </gradientFill>
    </fill>
    <fill>
      <patternFill patternType="solid">
        <fgColor rgb="FFFCE4E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D7EB"/>
        <bgColor indexed="64"/>
      </patternFill>
    </fill>
    <fill>
      <patternFill patternType="solid">
        <fgColor rgb="FFA7FBE7"/>
        <bgColor indexed="64"/>
      </patternFill>
    </fill>
    <fill>
      <patternFill patternType="solid">
        <fgColor theme="4" tint="0.59999389629810485"/>
        <bgColor indexed="64"/>
      </patternFill>
    </fill>
    <fill>
      <gradientFill degree="180">
        <stop position="0">
          <color theme="0"/>
        </stop>
        <stop position="1">
          <color rgb="FFFFFF00"/>
        </stop>
      </gradientFill>
    </fill>
    <fill>
      <gradientFill degree="180">
        <stop position="0">
          <color theme="0"/>
        </stop>
        <stop position="1">
          <color rgb="FFE6FFE5"/>
        </stop>
      </gradientFill>
    </fill>
    <fill>
      <gradientFill degree="180">
        <stop position="0">
          <color theme="0"/>
        </stop>
        <stop position="1">
          <color rgb="FFA7FBE7"/>
        </stop>
      </gradientFill>
    </fill>
    <fill>
      <gradientFill degree="180">
        <stop position="0">
          <color theme="0"/>
        </stop>
        <stop position="1">
          <color theme="3" tint="0.80001220740379042"/>
        </stop>
      </gradientFill>
    </fill>
    <fill>
      <gradientFill degree="180">
        <stop position="0">
          <color theme="0"/>
        </stop>
        <stop position="1">
          <color rgb="FFEEB8DC"/>
        </stop>
      </gradientFill>
    </fill>
    <fill>
      <patternFill patternType="solid">
        <fgColor rgb="FF2A0000"/>
        <bgColor indexed="64"/>
      </patternFill>
    </fill>
    <fill>
      <patternFill patternType="solid">
        <fgColor rgb="FF131313"/>
        <bgColor indexed="64"/>
      </patternFill>
    </fill>
    <fill>
      <patternFill patternType="solid">
        <fgColor rgb="FF202101"/>
        <bgColor indexed="64"/>
      </patternFill>
    </fill>
    <fill>
      <patternFill patternType="solid">
        <fgColor rgb="FF011904"/>
        <bgColor indexed="64"/>
      </patternFill>
    </fill>
    <fill>
      <patternFill patternType="solid">
        <fgColor rgb="FF031C1F"/>
        <bgColor indexed="64"/>
      </patternFill>
    </fill>
    <fill>
      <patternFill patternType="solid">
        <fgColor rgb="FF061220"/>
        <bgColor indexed="64"/>
      </patternFill>
    </fill>
    <fill>
      <patternFill patternType="solid">
        <fgColor rgb="FF170114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theme="0" tint="-0.1490218817712943"/>
        </stop>
        <stop position="1">
          <color rgb="FFEEB8DC"/>
        </stop>
      </gradientFill>
    </fill>
    <fill>
      <gradientFill>
        <stop position="0">
          <color theme="0" tint="-0.1490218817712943"/>
        </stop>
        <stop position="1">
          <color theme="4"/>
        </stop>
      </gradientFill>
    </fill>
    <fill>
      <gradientFill>
        <stop position="0">
          <color theme="0" tint="-0.1490218817712943"/>
        </stop>
        <stop position="1">
          <color rgb="FFA7FBE7"/>
        </stop>
      </gradientFill>
    </fill>
    <fill>
      <gradientFill>
        <stop position="0">
          <color theme="0" tint="-0.1490218817712943"/>
        </stop>
        <stop position="1">
          <color theme="6" tint="0.59999389629810485"/>
        </stop>
      </gradientFill>
    </fill>
    <fill>
      <gradientFill>
        <stop position="0">
          <color theme="0" tint="-0.1490218817712943"/>
        </stop>
        <stop position="1">
          <color rgb="FFEAEC9C"/>
        </stop>
      </gradientFill>
    </fill>
    <fill>
      <gradientFill>
        <stop position="0">
          <color theme="0" tint="-0.1490218817712943"/>
        </stop>
        <stop position="1">
          <color rgb="FFFCE8E8"/>
        </stop>
      </gradientFill>
    </fill>
    <fill>
      <patternFill patternType="solid">
        <fgColor theme="1" tint="0.34998626667073579"/>
        <bgColor indexed="64"/>
      </patternFill>
    </fill>
    <fill>
      <gradientFill degree="180">
        <stop position="0">
          <color theme="3" tint="0.80001220740379042"/>
        </stop>
        <stop position="1">
          <color rgb="FF0000FF"/>
        </stop>
      </gradientFill>
    </fill>
    <fill>
      <patternFill patternType="solid">
        <fgColor theme="3" tint="0.79998168889431442"/>
        <bgColor indexed="64"/>
      </patternFill>
    </fill>
    <fill>
      <gradientFill degree="180">
        <stop position="0">
          <color theme="6" tint="0.80001220740379042"/>
        </stop>
        <stop position="1">
          <color rgb="FF66FF33"/>
        </stop>
      </gradientFill>
    </fill>
    <fill>
      <patternFill patternType="solid">
        <fgColor theme="6" tint="0.79998168889431442"/>
        <bgColor indexed="64"/>
      </patternFill>
    </fill>
    <fill>
      <gradientFill degree="180">
        <stop position="0">
          <color theme="5" tint="0.80001220740379042"/>
        </stop>
        <stop position="1">
          <color rgb="FFFF000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00FF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5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/>
      <right style="medium">
        <color theme="5" tint="-0.499984740745262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5" tint="-0.499984740745262"/>
      </left>
      <right style="medium">
        <color theme="2" tint="-0.499984740745262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2" tint="-0.499984740745262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/>
      <bottom/>
      <diagonal/>
    </border>
    <border>
      <left/>
      <right style="medium">
        <color theme="5" tint="-0.499984740745262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5" tint="-0.499984740745262"/>
      </left>
      <right style="medium">
        <color theme="2" tint="-0.499984740745262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2" tint="-0.499984740745262"/>
      </left>
      <right style="medium">
        <color theme="6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6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medium">
        <color theme="8" tint="-0.24994659260841701"/>
      </right>
      <top/>
      <bottom/>
      <diagonal/>
    </border>
    <border>
      <left/>
      <right style="medium">
        <color theme="5" tint="-0.499984740745262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theme="5" tint="-0.499984740745262"/>
      </left>
      <right style="medium">
        <color theme="2" tint="-0.499984740745262"/>
      </right>
      <top style="medium">
        <color theme="3"/>
      </top>
      <bottom style="medium">
        <color theme="3"/>
      </bottom>
      <diagonal/>
    </border>
    <border>
      <left style="medium">
        <color theme="8" tint="-0.24994659260841701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5" tint="-0.499984740745262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/>
      <right/>
      <top style="medium">
        <color theme="5" tint="-0.499984740745262"/>
      </top>
      <bottom style="medium">
        <color theme="5" tint="-0.499984740745262"/>
      </bottom>
      <diagonal style="thin">
        <color theme="0" tint="-0.499984740745262"/>
      </diagonal>
    </border>
    <border diagonalUp="1" diagonalDown="1">
      <left/>
      <right/>
      <top style="medium">
        <color theme="2" tint="-0.499984740745262"/>
      </top>
      <bottom style="medium">
        <color theme="2" tint="-0.499984740745262"/>
      </bottom>
      <diagonal style="thin">
        <color theme="0" tint="-0.499984740745262"/>
      </diagonal>
    </border>
    <border diagonalUp="1" diagonalDown="1">
      <left/>
      <right/>
      <top style="medium">
        <color theme="6" tint="-0.24994659260841701"/>
      </top>
      <bottom style="medium">
        <color theme="6" tint="-0.24994659260841701"/>
      </bottom>
      <diagonal style="thin">
        <color theme="0" tint="-0.499984740745262"/>
      </diagonal>
    </border>
    <border diagonalUp="1" diagonalDown="1">
      <left/>
      <right/>
      <top style="medium">
        <color theme="8" tint="-0.24994659260841701"/>
      </top>
      <bottom style="medium">
        <color theme="8" tint="-0.24994659260841701"/>
      </bottom>
      <diagonal style="thin">
        <color theme="0" tint="-0.499984740745262"/>
      </diagonal>
    </border>
    <border diagonalUp="1" diagonalDown="1">
      <left/>
      <right/>
      <top style="medium">
        <color theme="3"/>
      </top>
      <bottom style="medium">
        <color theme="3"/>
      </bottom>
      <diagonal style="thin">
        <color theme="0" tint="-0.499984740745262"/>
      </diagonal>
    </border>
    <border diagonalUp="1" diagonalDown="1">
      <left/>
      <right/>
      <top style="medium">
        <color rgb="FF7030A0"/>
      </top>
      <bottom style="medium">
        <color rgb="FF7030A0"/>
      </bottom>
      <diagonal style="thin">
        <color theme="0" tint="-0.499984740745262"/>
      </diagonal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66FF33"/>
      </top>
      <bottom style="medium">
        <color rgb="FF66FF33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66FF33"/>
      </right>
      <top style="medium">
        <color rgb="FF66FF33"/>
      </top>
      <bottom style="medium">
        <color rgb="FF66FF33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thick">
        <color auto="1"/>
      </bottom>
      <diagonal/>
    </border>
  </borders>
  <cellStyleXfs count="12">
    <xf numFmtId="0" fontId="0" fillId="0" borderId="0"/>
    <xf numFmtId="0" fontId="42" fillId="57" borderId="0"/>
    <xf numFmtId="0" fontId="42" fillId="0" borderId="0"/>
    <xf numFmtId="0" fontId="42" fillId="64" borderId="0"/>
    <xf numFmtId="0" fontId="42" fillId="65" borderId="0"/>
    <xf numFmtId="0" fontId="42" fillId="66" borderId="0"/>
    <xf numFmtId="0" fontId="42" fillId="67" borderId="0"/>
    <xf numFmtId="0" fontId="42" fillId="68" borderId="0"/>
    <xf numFmtId="0" fontId="42" fillId="0" borderId="120"/>
    <xf numFmtId="0" fontId="42" fillId="84" borderId="0"/>
    <xf numFmtId="0" fontId="42" fillId="86" borderId="119"/>
    <xf numFmtId="0" fontId="42" fillId="88" borderId="118"/>
  </cellStyleXfs>
  <cellXfs count="355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44" fillId="11" borderId="0" xfId="0" applyFont="1" applyFill="1"/>
    <xf numFmtId="0" fontId="0" fillId="11" borderId="0" xfId="0" applyFill="1"/>
    <xf numFmtId="0" fontId="46" fillId="0" borderId="0" xfId="0" applyFont="1"/>
    <xf numFmtId="164" fontId="0" fillId="0" borderId="0" xfId="0" applyNumberFormat="1"/>
    <xf numFmtId="0" fontId="42" fillId="57" borderId="71" xfId="1" applyBorder="1"/>
    <xf numFmtId="164" fontId="0" fillId="58" borderId="71" xfId="0" applyNumberFormat="1" applyFill="1" applyBorder="1"/>
    <xf numFmtId="0" fontId="0" fillId="18" borderId="72" xfId="0" applyFill="1" applyBorder="1"/>
    <xf numFmtId="0" fontId="0" fillId="18" borderId="73" xfId="0" applyFill="1" applyBorder="1"/>
    <xf numFmtId="164" fontId="0" fillId="18" borderId="72" xfId="0" applyNumberFormat="1" applyFill="1" applyBorder="1"/>
    <xf numFmtId="0" fontId="43" fillId="69" borderId="72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1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43" fillId="70" borderId="27" xfId="0" applyFont="1" applyFill="1" applyBorder="1" applyAlignment="1">
      <alignment horizontal="center" vertical="center"/>
    </xf>
    <xf numFmtId="164" fontId="0" fillId="2" borderId="27" xfId="0" applyNumberFormat="1" applyFill="1" applyBorder="1"/>
    <xf numFmtId="0" fontId="42" fillId="64" borderId="75" xfId="3" applyBorder="1"/>
    <xf numFmtId="164" fontId="0" fillId="59" borderId="75" xfId="0" applyNumberFormat="1" applyFill="1" applyBorder="1"/>
    <xf numFmtId="0" fontId="0" fillId="59" borderId="76" xfId="0" applyFill="1" applyBorder="1"/>
    <xf numFmtId="0" fontId="0" fillId="59" borderId="77" xfId="0" applyFill="1" applyBorder="1"/>
    <xf numFmtId="0" fontId="0" fillId="59" borderId="78" xfId="0" applyFill="1" applyBorder="1"/>
    <xf numFmtId="164" fontId="0" fillId="59" borderId="78" xfId="0" applyNumberFormat="1" applyFill="1" applyBorder="1"/>
    <xf numFmtId="0" fontId="43" fillId="71" borderId="78" xfId="0" applyFont="1" applyFill="1" applyBorder="1" applyAlignment="1">
      <alignment horizontal="center" vertical="center"/>
    </xf>
    <xf numFmtId="0" fontId="42" fillId="65" borderId="80" xfId="4" applyBorder="1"/>
    <xf numFmtId="164" fontId="0" fillId="14" borderId="80" xfId="0" applyNumberFormat="1" applyFill="1" applyBorder="1"/>
    <xf numFmtId="0" fontId="0" fillId="14" borderId="81" xfId="0" applyFill="1" applyBorder="1"/>
    <xf numFmtId="0" fontId="0" fillId="14" borderId="82" xfId="0" applyFill="1" applyBorder="1"/>
    <xf numFmtId="0" fontId="0" fillId="14" borderId="83" xfId="0" applyFill="1" applyBorder="1"/>
    <xf numFmtId="0" fontId="0" fillId="14" borderId="84" xfId="0" applyFill="1" applyBorder="1"/>
    <xf numFmtId="164" fontId="0" fillId="14" borderId="84" xfId="0" applyNumberFormat="1" applyFill="1" applyBorder="1"/>
    <xf numFmtId="0" fontId="43" fillId="72" borderId="84" xfId="0" applyFont="1" applyFill="1" applyBorder="1" applyAlignment="1">
      <alignment horizontal="center" vertical="center"/>
    </xf>
    <xf numFmtId="0" fontId="42" fillId="66" borderId="86" xfId="5" applyBorder="1"/>
    <xf numFmtId="164" fontId="0" fillId="62" borderId="86" xfId="0" applyNumberFormat="1" applyFill="1" applyBorder="1"/>
    <xf numFmtId="0" fontId="0" fillId="62" borderId="87" xfId="0" applyFill="1" applyBorder="1"/>
    <xf numFmtId="0" fontId="0" fillId="62" borderId="88" xfId="0" applyFill="1" applyBorder="1"/>
    <xf numFmtId="0" fontId="0" fillId="62" borderId="89" xfId="0" applyFill="1" applyBorder="1"/>
    <xf numFmtId="0" fontId="0" fillId="62" borderId="90" xfId="0" applyFill="1" applyBorder="1"/>
    <xf numFmtId="0" fontId="0" fillId="62" borderId="91" xfId="0" applyFill="1" applyBorder="1"/>
    <xf numFmtId="164" fontId="0" fillId="62" borderId="91" xfId="0" applyNumberFormat="1" applyFill="1" applyBorder="1"/>
    <xf numFmtId="0" fontId="43" fillId="73" borderId="91" xfId="0" applyFont="1" applyFill="1" applyBorder="1" applyAlignment="1">
      <alignment horizontal="center" vertical="center"/>
    </xf>
    <xf numFmtId="0" fontId="43" fillId="60" borderId="0" xfId="0" applyFont="1" applyFill="1" applyAlignment="1">
      <alignment horizontal="center" vertical="center"/>
    </xf>
    <xf numFmtId="0" fontId="42" fillId="67" borderId="93" xfId="6" applyBorder="1"/>
    <xf numFmtId="0" fontId="0" fillId="63" borderId="93" xfId="0" applyFill="1" applyBorder="1"/>
    <xf numFmtId="164" fontId="0" fillId="63" borderId="93" xfId="0" applyNumberFormat="1" applyFill="1" applyBorder="1"/>
    <xf numFmtId="0" fontId="0" fillId="63" borderId="94" xfId="0" applyFill="1" applyBorder="1"/>
    <xf numFmtId="0" fontId="0" fillId="63" borderId="95" xfId="0" applyFill="1" applyBorder="1"/>
    <xf numFmtId="0" fontId="0" fillId="63" borderId="96" xfId="0" applyFill="1" applyBorder="1"/>
    <xf numFmtId="0" fontId="0" fillId="63" borderId="97" xfId="0" applyFill="1" applyBorder="1"/>
    <xf numFmtId="0" fontId="43" fillId="74" borderId="97" xfId="0" applyFont="1" applyFill="1" applyBorder="1" applyAlignment="1">
      <alignment horizontal="center" vertical="center"/>
    </xf>
    <xf numFmtId="164" fontId="0" fillId="63" borderId="97" xfId="0" applyNumberFormat="1" applyFill="1" applyBorder="1"/>
    <xf numFmtId="0" fontId="42" fillId="68" borderId="99" xfId="7" applyBorder="1"/>
    <xf numFmtId="0" fontId="0" fillId="61" borderId="99" xfId="0" applyFill="1" applyBorder="1"/>
    <xf numFmtId="164" fontId="0" fillId="61" borderId="99" xfId="0" applyNumberFormat="1" applyFill="1" applyBorder="1"/>
    <xf numFmtId="0" fontId="0" fillId="61" borderId="100" xfId="0" applyFill="1" applyBorder="1"/>
    <xf numFmtId="0" fontId="0" fillId="61" borderId="101" xfId="0" applyFill="1" applyBorder="1"/>
    <xf numFmtId="0" fontId="43" fillId="75" borderId="101" xfId="0" applyFont="1" applyFill="1" applyBorder="1" applyAlignment="1">
      <alignment horizontal="center" vertical="center"/>
    </xf>
    <xf numFmtId="164" fontId="0" fillId="61" borderId="101" xfId="0" applyNumberFormat="1" applyFill="1" applyBorder="1"/>
    <xf numFmtId="0" fontId="44" fillId="11" borderId="5" xfId="0" applyFont="1" applyFill="1" applyBorder="1"/>
    <xf numFmtId="0" fontId="44" fillId="11" borderId="0" xfId="0" applyFont="1" applyFill="1" applyBorder="1"/>
    <xf numFmtId="0" fontId="47" fillId="18" borderId="115" xfId="2" applyFont="1" applyFill="1" applyBorder="1"/>
    <xf numFmtId="0" fontId="47" fillId="0" borderId="0" xfId="0" applyFont="1"/>
    <xf numFmtId="0" fontId="47" fillId="59" borderId="114" xfId="0" applyFont="1" applyFill="1" applyBorder="1"/>
    <xf numFmtId="0" fontId="47" fillId="14" borderId="113" xfId="0" applyFont="1" applyFill="1" applyBorder="1"/>
    <xf numFmtId="0" fontId="47" fillId="62" borderId="112" xfId="0" applyFont="1" applyFill="1" applyBorder="1"/>
    <xf numFmtId="0" fontId="47" fillId="63" borderId="111" xfId="0" applyFont="1" applyFill="1" applyBorder="1"/>
    <xf numFmtId="0" fontId="47" fillId="61" borderId="110" xfId="0" applyFont="1" applyFill="1" applyBorder="1"/>
    <xf numFmtId="164" fontId="0" fillId="76" borderId="109" xfId="0" applyNumberFormat="1" applyFill="1" applyBorder="1"/>
    <xf numFmtId="164" fontId="0" fillId="76" borderId="108" xfId="0" applyNumberFormat="1" applyFill="1" applyBorder="1"/>
    <xf numFmtId="164" fontId="0" fillId="76" borderId="107" xfId="0" applyNumberFormat="1" applyFill="1" applyBorder="1"/>
    <xf numFmtId="164" fontId="0" fillId="76" borderId="106" xfId="0" applyNumberFormat="1" applyFill="1" applyBorder="1"/>
    <xf numFmtId="164" fontId="0" fillId="76" borderId="105" xfId="0" applyNumberFormat="1" applyFill="1" applyBorder="1"/>
    <xf numFmtId="164" fontId="0" fillId="76" borderId="104" xfId="0" applyNumberFormat="1" applyFill="1" applyBorder="1"/>
    <xf numFmtId="0" fontId="44" fillId="56" borderId="117" xfId="0" applyFont="1" applyFill="1" applyBorder="1" applyAlignment="1">
      <alignment horizontal="center"/>
    </xf>
    <xf numFmtId="0" fontId="44" fillId="56" borderId="11" xfId="0" applyFont="1" applyFill="1" applyBorder="1" applyAlignment="1">
      <alignment horizontal="center"/>
    </xf>
    <xf numFmtId="0" fontId="44" fillId="56" borderId="4" xfId="0" applyFont="1" applyFill="1" applyBorder="1" applyAlignment="1">
      <alignment horizontal="center"/>
    </xf>
    <xf numFmtId="0" fontId="44" fillId="83" borderId="117" xfId="0" applyFont="1" applyFill="1" applyBorder="1" applyAlignment="1">
      <alignment horizontal="center"/>
    </xf>
    <xf numFmtId="0" fontId="44" fillId="83" borderId="11" xfId="0" applyFont="1" applyFill="1" applyBorder="1" applyAlignment="1">
      <alignment horizontal="center"/>
    </xf>
    <xf numFmtId="0" fontId="44" fillId="83" borderId="4" xfId="0" applyFont="1" applyFill="1" applyBorder="1" applyAlignment="1">
      <alignment horizontal="center"/>
    </xf>
    <xf numFmtId="0" fontId="0" fillId="90" borderId="118" xfId="0" applyFill="1" applyBorder="1"/>
    <xf numFmtId="0" fontId="0" fillId="91" borderId="119" xfId="0" applyFill="1" applyBorder="1"/>
    <xf numFmtId="0" fontId="0" fillId="92" borderId="120" xfId="0" applyFill="1" applyBorder="1"/>
    <xf numFmtId="0" fontId="52" fillId="88" borderId="118" xfId="11" applyFont="1" applyAlignment="1">
      <alignment vertical="center"/>
    </xf>
    <xf numFmtId="0" fontId="52" fillId="0" borderId="0" xfId="0" applyFont="1" applyAlignment="1">
      <alignment vertical="center"/>
    </xf>
    <xf numFmtId="0" fontId="52" fillId="86" borderId="119" xfId="10" applyFont="1" applyAlignment="1">
      <alignment vertical="center"/>
    </xf>
    <xf numFmtId="0" fontId="52" fillId="84" borderId="120" xfId="9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11" borderId="0" xfId="0" applyFont="1" applyFill="1" applyAlignment="1">
      <alignment horizontal="center" vertical="center"/>
    </xf>
    <xf numFmtId="0" fontId="55" fillId="60" borderId="121" xfId="0" applyFont="1" applyFill="1" applyBorder="1" applyAlignment="1">
      <alignment horizontal="center"/>
    </xf>
    <xf numFmtId="0" fontId="0" fillId="0" borderId="116" xfId="0" applyBorder="1"/>
    <xf numFmtId="0" fontId="56" fillId="2" borderId="122" xfId="0" applyFont="1" applyFill="1" applyBorder="1" applyAlignment="1">
      <alignment horizontal="center"/>
    </xf>
    <xf numFmtId="0" fontId="0" fillId="0" borderId="0" xfId="0" applyBorder="1"/>
    <xf numFmtId="164" fontId="52" fillId="89" borderId="118" xfId="0" applyNumberFormat="1" applyFont="1" applyFill="1" applyBorder="1" applyAlignment="1">
      <alignment horizontal="center" vertical="center"/>
    </xf>
    <xf numFmtId="164" fontId="52" fillId="0" borderId="0" xfId="0" applyNumberFormat="1" applyFont="1" applyAlignment="1">
      <alignment horizontal="center" vertical="center"/>
    </xf>
    <xf numFmtId="164" fontId="52" fillId="87" borderId="119" xfId="0" applyNumberFormat="1" applyFont="1" applyFill="1" applyBorder="1" applyAlignment="1">
      <alignment horizontal="center" vertical="center"/>
    </xf>
    <xf numFmtId="164" fontId="52" fillId="85" borderId="120" xfId="0" applyNumberFormat="1" applyFont="1" applyFill="1" applyBorder="1" applyAlignment="1">
      <alignment horizontal="center" vertical="center"/>
    </xf>
    <xf numFmtId="0" fontId="53" fillId="89" borderId="124" xfId="0" applyFont="1" applyFill="1" applyBorder="1" applyAlignment="1">
      <alignment vertical="center"/>
    </xf>
    <xf numFmtId="0" fontId="53" fillId="87" borderId="125" xfId="0" applyFont="1" applyFill="1" applyBorder="1" applyAlignment="1">
      <alignment vertical="center"/>
    </xf>
    <xf numFmtId="0" fontId="53" fillId="85" borderId="126" xfId="0" applyFont="1" applyFill="1" applyBorder="1" applyAlignment="1">
      <alignment vertical="center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50" fillId="0" borderId="116" xfId="0" applyFont="1" applyBorder="1" applyAlignment="1">
      <alignment horizontal="center" vertical="center"/>
    </xf>
    <xf numFmtId="164" fontId="0" fillId="0" borderId="102" xfId="0" applyNumberFormat="1" applyBorder="1" applyAlignment="1">
      <alignment horizontal="center" vertical="center"/>
    </xf>
    <xf numFmtId="164" fontId="0" fillId="0" borderId="103" xfId="0" applyNumberFormat="1" applyBorder="1" applyAlignment="1">
      <alignment horizontal="center" vertical="center"/>
    </xf>
    <xf numFmtId="164" fontId="0" fillId="2" borderId="103" xfId="0" applyNumberFormat="1" applyFill="1" applyBorder="1" applyAlignment="1">
      <alignment horizontal="center" vertical="center"/>
    </xf>
    <xf numFmtId="0" fontId="44" fillId="11" borderId="0" xfId="0" applyFont="1" applyFill="1" applyAlignment="1">
      <alignment horizontal="center"/>
    </xf>
    <xf numFmtId="0" fontId="45" fillId="11" borderId="0" xfId="0" applyFont="1" applyFill="1" applyAlignment="1">
      <alignment horizontal="left" vertical="center"/>
    </xf>
    <xf numFmtId="0" fontId="44" fillId="11" borderId="0" xfId="0" applyFont="1" applyFill="1" applyAlignment="1">
      <alignment horizontal="left" vertical="center"/>
    </xf>
    <xf numFmtId="164" fontId="44" fillId="11" borderId="5" xfId="0" applyNumberFormat="1" applyFont="1" applyFill="1" applyBorder="1" applyAlignment="1">
      <alignment horizontal="center"/>
    </xf>
    <xf numFmtId="164" fontId="44" fillId="11" borderId="25" xfId="0" applyNumberFormat="1" applyFont="1" applyFill="1" applyBorder="1" applyAlignment="1">
      <alignment horizontal="center"/>
    </xf>
    <xf numFmtId="0" fontId="44" fillId="11" borderId="5" xfId="0" applyFont="1" applyFill="1" applyBorder="1" applyAlignment="1">
      <alignment horizontal="left" vertical="center"/>
    </xf>
    <xf numFmtId="0" fontId="44" fillId="11" borderId="0" xfId="0" applyFont="1" applyFill="1" applyBorder="1" applyAlignment="1">
      <alignment horizontal="left" vertical="center"/>
    </xf>
    <xf numFmtId="0" fontId="0" fillId="82" borderId="71" xfId="0" applyFill="1" applyBorder="1" applyAlignment="1">
      <alignment horizontal="center"/>
    </xf>
    <xf numFmtId="0" fontId="0" fillId="77" borderId="99" xfId="0" applyFill="1" applyBorder="1" applyAlignment="1">
      <alignment horizontal="center"/>
    </xf>
    <xf numFmtId="0" fontId="0" fillId="77" borderId="98" xfId="0" applyFill="1" applyBorder="1" applyAlignment="1">
      <alignment horizontal="center"/>
    </xf>
    <xf numFmtId="0" fontId="0" fillId="78" borderId="93" xfId="0" applyFill="1" applyBorder="1" applyAlignment="1">
      <alignment horizontal="center"/>
    </xf>
    <xf numFmtId="0" fontId="0" fillId="78" borderId="92" xfId="0" applyFill="1" applyBorder="1" applyAlignment="1">
      <alignment horizontal="center"/>
    </xf>
    <xf numFmtId="0" fontId="0" fillId="79" borderId="86" xfId="0" applyFill="1" applyBorder="1" applyAlignment="1">
      <alignment horizontal="center"/>
    </xf>
    <xf numFmtId="0" fontId="0" fillId="79" borderId="85" xfId="0" applyFill="1" applyBorder="1" applyAlignment="1">
      <alignment horizontal="center"/>
    </xf>
    <xf numFmtId="0" fontId="0" fillId="80" borderId="80" xfId="0" applyFill="1" applyBorder="1" applyAlignment="1">
      <alignment horizontal="center"/>
    </xf>
    <xf numFmtId="0" fontId="0" fillId="80" borderId="79" xfId="0" applyFill="1" applyBorder="1" applyAlignment="1">
      <alignment horizontal="center"/>
    </xf>
    <xf numFmtId="0" fontId="0" fillId="81" borderId="75" xfId="0" applyFill="1" applyBorder="1" applyAlignment="1">
      <alignment horizontal="center"/>
    </xf>
    <xf numFmtId="0" fontId="0" fillId="81" borderId="74" xfId="0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1" fillId="0" borderId="116" xfId="0" applyFont="1" applyBorder="1" applyAlignment="1">
      <alignment horizontal="center" vertic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11" borderId="0" xfId="0" applyFill="1" applyBorder="1"/>
    <xf numFmtId="0" fontId="0" fillId="11" borderId="127" xfId="0" applyFill="1" applyBorder="1"/>
    <xf numFmtId="0" fontId="44" fillId="11" borderId="127" xfId="0" applyFont="1" applyFill="1" applyBorder="1" applyAlignment="1">
      <alignment horizontal="left" vertical="center"/>
    </xf>
    <xf numFmtId="0" fontId="44" fillId="11" borderId="127" xfId="0" applyFont="1" applyFill="1" applyBorder="1"/>
    <xf numFmtId="0" fontId="55" fillId="60" borderId="123" xfId="0" applyFont="1" applyFill="1" applyBorder="1" applyAlignment="1">
      <alignment horizontal="center"/>
    </xf>
  </cellXfs>
  <cellStyles count="12">
    <cellStyle name="Normal" xfId="0" builtinId="0"/>
    <cellStyle name="Style 1" xfId="1" xr:uid="{C6BA05A3-8FCB-4360-BF16-EBA3D3EDDB00}"/>
    <cellStyle name="Style 10" xfId="10" xr:uid="{9001006F-FE06-42C9-910F-7D496BFFFB64}"/>
    <cellStyle name="Style 11" xfId="11" xr:uid="{7FB70744-6E16-425F-A7EE-1C6419A990F6}"/>
    <cellStyle name="Style 2" xfId="2" xr:uid="{3D768222-831E-496F-8F7E-B519859D56A9}"/>
    <cellStyle name="Style 3" xfId="3" xr:uid="{ECD6642C-E341-408F-80A2-1378D1A79E86}"/>
    <cellStyle name="Style 4" xfId="4" xr:uid="{734AFC48-C454-4873-8AEC-7B908870D4CA}"/>
    <cellStyle name="Style 5" xfId="5" xr:uid="{90E37C7E-205A-436E-B2BE-C3DB7DEDAE13}"/>
    <cellStyle name="Style 6" xfId="6" xr:uid="{88D946BC-3A81-46CD-A82F-F1F49F1F1EDF}"/>
    <cellStyle name="Style 7" xfId="7" xr:uid="{5582390E-E783-4A36-8B12-50CF70C12143}"/>
    <cellStyle name="Style 8" xfId="8" xr:uid="{54651DD6-2CBF-40ED-AF83-164ECEBBF640}"/>
    <cellStyle name="Style 9" xfId="9" xr:uid="{073A0A67-E59C-4E6B-AF7F-B6BF9A179F92}"/>
  </cellStyles>
  <dxfs count="0"/>
  <tableStyles count="0" defaultTableStyle="TableStyleMedium2" defaultPivotStyle="PivotStyleLight16"/>
  <colors>
    <mruColors>
      <color rgb="FF0000FF"/>
      <color rgb="FF66FF33"/>
      <color rgb="FFFCE8E8"/>
      <color rgb="FFEAEC9C"/>
      <color rgb="FFA7FBE7"/>
      <color rgb="FFEEB8DC"/>
      <color rgb="FF170114"/>
      <color rgb="FF061220"/>
      <color rgb="FF031C1F"/>
      <color rgb="FF0119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6-4456-92BF-9C89E69C86D5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6-4456-92BF-9C89E69C86D5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6-4456-92BF-9C89E69C86D5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6-4456-92BF-9C89E69C86D5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96-4456-92BF-9C89E69C86D5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96-4456-92BF-9C89E69C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>
                <a:solidFill>
                  <a:schemeClr val="tx1"/>
                </a:solidFill>
              </a:rPr>
              <a:t>Fonctions Mathématiques</a:t>
            </a:r>
          </a:p>
        </c:rich>
      </c:tx>
      <c:layout>
        <c:manualLayout>
          <c:xMode val="edge"/>
          <c:yMode val="edge"/>
          <c:x val="0.53129043869516313"/>
          <c:y val="0.15669812894237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'fonctions math'!$R$24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3-4124-BADF-BD717773F652}"/>
            </c:ext>
          </c:extLst>
        </c:ser>
        <c:ser>
          <c:idx val="3"/>
          <c:order val="3"/>
          <c:tx>
            <c:strRef>
              <c:f>'fonctions math'!$T$24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3-4124-BADF-BD717773F652}"/>
            </c:ext>
          </c:extLst>
        </c:ser>
        <c:ser>
          <c:idx val="5"/>
          <c:order val="5"/>
          <c:tx>
            <c:strRef>
              <c:f>'fonctions math'!$V$24</c:f>
              <c:strCache>
                <c:ptCount val="1"/>
                <c:pt idx="0">
                  <c:v>Pol. Deg. 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3-4124-BADF-BD717773F652}"/>
            </c:ext>
          </c:extLst>
        </c:ser>
        <c:ser>
          <c:idx val="7"/>
          <c:order val="7"/>
          <c:tx>
            <c:strRef>
              <c:f>'fonctions math'!$X$24</c:f>
              <c:strCache>
                <c:ptCount val="1"/>
                <c:pt idx="0">
                  <c:v>Pol. Deg. 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73-4124-BADF-BD717773F652}"/>
            </c:ext>
          </c:extLst>
        </c:ser>
        <c:ser>
          <c:idx val="9"/>
          <c:order val="9"/>
          <c:tx>
            <c:strRef>
              <c:f>'fonctions math'!$Z$24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010DFF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73-4124-BADF-BD717773F652}"/>
            </c:ext>
          </c:extLst>
        </c:ser>
        <c:ser>
          <c:idx val="11"/>
          <c:order val="11"/>
          <c:tx>
            <c:strRef>
              <c:f>'fonctions math'!$AB$24</c:f>
              <c:strCache>
                <c:ptCount val="1"/>
                <c:pt idx="0">
                  <c:v>Log.</c:v>
                </c:pt>
              </c:strCache>
            </c:strRef>
          </c:tx>
          <c:spPr>
            <a:ln w="28575" cap="rnd">
              <a:solidFill>
                <a:srgbClr val="F347DF"/>
              </a:solidFill>
              <a:round/>
            </a:ln>
            <a:effectLst/>
          </c:spPr>
          <c:marker>
            <c:symbol val="none"/>
          </c:marker>
          <c:cat>
            <c:numRef>
              <c:f>'fonctions math'!$P$25:$P$125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'fonctions math'!$AB$25:$AB$125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73-4124-BADF-BD717773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50079"/>
        <c:axId val="61065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'fonctions math'!$Q$24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'fonctions math'!$Q$25:$Q$125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73-4124-BADF-BD717773F6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math'!$S$24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math'!$S$25:$S$125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73-4124-BADF-BD717773F6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math'!$U$24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math'!$U$25:$U$125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73-4124-BADF-BD717773F6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math'!$W$24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math'!$W$25:$W$125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73-4124-BADF-BD717773F6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math'!$Y$24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math'!$Y$25:$Y$125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73-4124-BADF-BD717773F6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math'!$AA$24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'fonctions math'!$AA$25:$AA$125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73-4124-BADF-BD717773F652}"/>
                  </c:ext>
                </c:extLst>
              </c15:ser>
            </c15:filteredLineSeries>
          </c:ext>
        </c:extLst>
      </c:lineChart>
      <c:catAx>
        <c:axId val="610650079"/>
        <c:scaling>
          <c:orientation val="minMax"/>
        </c:scaling>
        <c:delete val="0"/>
        <c:axPos val="b"/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650495"/>
        <c:crosses val="autoZero"/>
        <c:auto val="1"/>
        <c:lblAlgn val="ctr"/>
        <c:lblOffset val="50"/>
        <c:tickLblSkip val="25"/>
        <c:tickMarkSkip val="5"/>
        <c:noMultiLvlLbl val="0"/>
      </c:catAx>
      <c:valAx>
        <c:axId val="6106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650079"/>
        <c:crossesAt val="50"/>
        <c:crossBetween val="midCat"/>
      </c:valAx>
      <c:spPr>
        <a:noFill/>
        <a:ln>
          <a:solidFill>
            <a:schemeClr val="bg1"/>
          </a:solidFill>
        </a:ln>
        <a:effectLst>
          <a:glow>
            <a:schemeClr val="accent1">
              <a:alpha val="39000"/>
            </a:schemeClr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D-4A3B-880D-008AA76BE243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CD-4A3B-880D-008AA76BE243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CD-4A3B-880D-008AA7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Fonctions</a:t>
            </a:r>
            <a:r>
              <a:rPr lang="fr-CA" baseline="0"/>
              <a:t> Trigonométriques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4720416659326974E-2"/>
          <c:y val="0.15692870002819892"/>
          <c:w val="0.92804141931922934"/>
          <c:h val="0.80450380685885337"/>
        </c:manualLayout>
      </c:layout>
      <c:lineChart>
        <c:grouping val="standard"/>
        <c:varyColors val="0"/>
        <c:ser>
          <c:idx val="0"/>
          <c:order val="0"/>
          <c:tx>
            <c:v>Cosinus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'Fonction trigo'!$M$16:$M$115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cat>
          <c:val>
            <c:numRef>
              <c:f>'Fonction trigo'!$N$16:$N$115</c:f>
              <c:numCache>
                <c:formatCode>General</c:formatCode>
                <c:ptCount val="100"/>
                <c:pt idx="0">
                  <c:v>1.9999998626449984</c:v>
                </c:pt>
                <c:pt idx="1">
                  <c:v>1.9366464006597808</c:v>
                </c:pt>
                <c:pt idx="2">
                  <c:v>1.7509576050443236</c:v>
                </c:pt>
                <c:pt idx="3">
                  <c:v>1.4546631858558041</c:v>
                </c:pt>
                <c:pt idx="4">
                  <c:v>1.0664796607878269</c:v>
                </c:pt>
                <c:pt idx="5">
                  <c:v>0.61092805806360073</c:v>
                </c:pt>
                <c:pt idx="6">
                  <c:v>0.11678495625011225</c:v>
                </c:pt>
                <c:pt idx="7">
                  <c:v>-0.3847352932868755</c:v>
                </c:pt>
                <c:pt idx="8">
                  <c:v>-0.86195233473820387</c:v>
                </c:pt>
                <c:pt idx="9">
                  <c:v>-1.2847210130770723</c:v>
                </c:pt>
                <c:pt idx="10">
                  <c:v>-1.6263356027278775</c:v>
                </c:pt>
                <c:pt idx="11">
                  <c:v>-1.8652167721287753</c:v>
                </c:pt>
                <c:pt idx="12">
                  <c:v>-1.9862747209183347</c:v>
                </c:pt>
                <c:pt idx="13">
                  <c:v>-1.9818623822139703</c:v>
                </c:pt>
                <c:pt idx="14">
                  <c:v>-1.8522584774835269</c:v>
                </c:pt>
                <c:pt idx="15">
                  <c:v>-1.6056499100871529</c:v>
                </c:pt>
                <c:pt idx="16">
                  <c:v>-1.2576146096656089</c:v>
                </c:pt>
                <c:pt idx="17">
                  <c:v>-0.83013749539550097</c:v>
                </c:pt>
                <c:pt idx="18">
                  <c:v>-0.35022171838159949</c:v>
                </c:pt>
                <c:pt idx="19">
                  <c:v>0.15181709087410353</c:v>
                </c:pt>
                <c:pt idx="20">
                  <c:v>0.64426581984642162</c:v>
                </c:pt>
                <c:pt idx="21">
                  <c:v>1.0960171484101677</c:v>
                </c:pt>
                <c:pt idx="22">
                  <c:v>1.4785345561768382</c:v>
                </c:pt>
                <c:pt idx="23">
                  <c:v>1.7676549358891831</c:v>
                </c:pt>
                <c:pt idx="24">
                  <c:v>1.9451149442237328</c:v>
                </c:pt>
                <c:pt idx="25">
                  <c:v>1.9997046724856242</c:v>
                </c:pt>
                <c:pt idx="26">
                  <c:v>1.9279757613783808</c:v>
                </c:pt>
                <c:pt idx="27">
                  <c:v>1.734459229196436</c:v>
                </c:pt>
                <c:pt idx="28">
                  <c:v>1.4313792535281096</c:v>
                </c:pt>
                <c:pt idx="29">
                  <c:v>1.0378809864917218</c:v>
                </c:pt>
                <c:pt idx="30">
                  <c:v>0.57882118137192895</c:v>
                </c:pt>
                <c:pt idx="31">
                  <c:v>8.3198025135866147E-2</c:v>
                </c:pt>
                <c:pt idx="32">
                  <c:v>-0.4176806378147449</c:v>
                </c:pt>
                <c:pt idx="33">
                  <c:v>-0.89217497982759986</c:v>
                </c:pt>
                <c:pt idx="34">
                  <c:v>-1.3103118351167158</c:v>
                </c:pt>
                <c:pt idx="35">
                  <c:v>-1.6456780641035582</c:v>
                </c:pt>
                <c:pt idx="36">
                  <c:v>-1.8770890357179211</c:v>
                </c:pt>
                <c:pt idx="37">
                  <c:v>-1.9899268318883914</c:v>
                </c:pt>
                <c:pt idx="38">
                  <c:v>-1.97706364165479</c:v>
                </c:pt>
                <c:pt idx="39">
                  <c:v>-1.8393120153454783</c:v>
                </c:pt>
                <c:pt idx="40">
                  <c:v>-1.5853735368721693</c:v>
                </c:pt>
                <c:pt idx="41">
                  <c:v>-1.2312891564439479</c:v>
                </c:pt>
                <c:pt idx="42">
                  <c:v>-0.79942590543948244</c:v>
                </c:pt>
                <c:pt idx="43">
                  <c:v>-0.31706400128838325</c:v>
                </c:pt>
                <c:pt idx="44">
                  <c:v>0.18532640696472361</c:v>
                </c:pt>
                <c:pt idx="45">
                  <c:v>0.67600999676155527</c:v>
                </c:pt>
                <c:pt idx="46">
                  <c:v>1.1239909494311202</c:v>
                </c:pt>
                <c:pt idx="47">
                  <c:v>1.5009709141303569</c:v>
                </c:pt>
                <c:pt idx="48">
                  <c:v>1.7831365763906635</c:v>
                </c:pt>
                <c:pt idx="49">
                  <c:v>1.9526639129830954</c:v>
                </c:pt>
                <c:pt idx="50">
                  <c:v>1.9988441113570419</c:v>
                </c:pt>
                <c:pt idx="51">
                  <c:v>1.9187600308443546</c:v>
                </c:pt>
                <c:pt idx="52">
                  <c:v>1.7174704744896434</c:v>
                </c:pt>
                <c:pt idx="53">
                  <c:v>1.4076906313044633</c:v>
                </c:pt>
                <c:pt idx="54">
                  <c:v>1.0089888749759628</c:v>
                </c:pt>
                <c:pt idx="55">
                  <c:v>0.54655065616916398</c:v>
                </c:pt>
                <c:pt idx="56">
                  <c:v>4.9587571674182825E-2</c:v>
                </c:pt>
                <c:pt idx="57">
                  <c:v>-0.45050789265152419</c:v>
                </c:pt>
                <c:pt idx="58">
                  <c:v>-0.92214538275343649</c:v>
                </c:pt>
                <c:pt idx="59">
                  <c:v>-1.3355321963166202</c:v>
                </c:pt>
                <c:pt idx="60">
                  <c:v>-1.6645552474734828</c:v>
                </c:pt>
                <c:pt idx="61">
                  <c:v>-1.888430595117583</c:v>
                </c:pt>
                <c:pt idx="62">
                  <c:v>-1.993016336351058</c:v>
                </c:pt>
                <c:pt idx="63">
                  <c:v>-1.9717059313624044</c:v>
                </c:pt>
                <c:pt idx="64">
                  <c:v>-1.8258455296103953</c:v>
                </c:pt>
                <c:pt idx="65">
                  <c:v>-1.5646489353835642</c:v>
                </c:pt>
                <c:pt idx="66">
                  <c:v>-1.204615584245851</c:v>
                </c:pt>
                <c:pt idx="67">
                  <c:v>-0.76848829600909074</c:v>
                </c:pt>
                <c:pt idx="68">
                  <c:v>-0.28381664156733977</c:v>
                </c:pt>
                <c:pt idx="69">
                  <c:v>0.2187833262330737</c:v>
                </c:pt>
                <c:pt idx="70">
                  <c:v>0.70756304724071273</c:v>
                </c:pt>
                <c:pt idx="71">
                  <c:v>1.151646967600835</c:v>
                </c:pt>
                <c:pt idx="72">
                  <c:v>1.5229829067302567</c:v>
                </c:pt>
                <c:pt idx="73">
                  <c:v>1.7981140756215379</c:v>
                </c:pt>
                <c:pt idx="74">
                  <c:v>1.9596608104770303</c:v>
                </c:pt>
                <c:pt idx="75">
                  <c:v>1.9974184225633183</c:v>
                </c:pt>
                <c:pt idx="76">
                  <c:v>1.909001814595692</c:v>
                </c:pt>
                <c:pt idx="77">
                  <c:v>1.6999961441075493</c:v>
                </c:pt>
                <c:pt idx="78">
                  <c:v>1.3836040166034722</c:v>
                </c:pt>
                <c:pt idx="79">
                  <c:v>0.9798114948272868</c:v>
                </c:pt>
                <c:pt idx="80">
                  <c:v>0.51412560621159842</c:v>
                </c:pt>
                <c:pt idx="81">
                  <c:v>1.5963098455566684E-2</c:v>
                </c:pt>
                <c:pt idx="82">
                  <c:v>-0.48320777663828612</c:v>
                </c:pt>
                <c:pt idx="83">
                  <c:v>-0.9518550700666224</c:v>
                </c:pt>
                <c:pt idx="84">
                  <c:v>-1.3603749661938487</c:v>
                </c:pt>
                <c:pt idx="85">
                  <c:v>-1.6829618157438304</c:v>
                </c:pt>
                <c:pt idx="86">
                  <c:v>-1.8992382437600548</c:v>
                </c:pt>
                <c:pt idx="87">
                  <c:v>-1.9955423608192862</c:v>
                </c:pt>
                <c:pt idx="88">
                  <c:v>-1.9657907661074201</c:v>
                </c:pt>
                <c:pt idx="89">
                  <c:v>-1.8118628276205282</c:v>
                </c:pt>
                <c:pt idx="90">
                  <c:v>-1.543481965030572</c:v>
                </c:pt>
                <c:pt idx="91">
                  <c:v>-1.1776014344165799</c:v>
                </c:pt>
                <c:pt idx="92">
                  <c:v>-0.73733341400903485</c:v>
                </c:pt>
                <c:pt idx="93">
                  <c:v>-0.25048903915248522</c:v>
                </c:pt>
                <c:pt idx="94">
                  <c:v>0.25217838949694971</c:v>
                </c:pt>
                <c:pt idx="95">
                  <c:v>0.73891605037724739</c:v>
                </c:pt>
                <c:pt idx="96">
                  <c:v>1.1789773838098276</c:v>
                </c:pt>
                <c:pt idx="97">
                  <c:v>1.5445643105867863</c:v>
                </c:pt>
                <c:pt idx="98">
                  <c:v>1.8125831990348991</c:v>
                </c:pt>
                <c:pt idx="99">
                  <c:v>1.966103658492073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1-439B-A36E-E48A27D46AE9}"/>
            </c:ext>
          </c:extLst>
        </c:ser>
        <c:ser>
          <c:idx val="1"/>
          <c:order val="1"/>
          <c:tx>
            <c:v>Sinus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'Fonction trigo'!$M$16:$M$115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cat>
          <c:val>
            <c:numRef>
              <c:f>'Fonction trigo'!$O$16:$O$115</c:f>
              <c:numCache>
                <c:formatCode>General</c:formatCode>
                <c:ptCount val="100"/>
                <c:pt idx="0">
                  <c:v>3.7061435705115694E-4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1.1643599873551043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-1.7825827987548235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1-439B-A36E-E48A27D46AE9}"/>
            </c:ext>
          </c:extLst>
        </c:ser>
        <c:ser>
          <c:idx val="2"/>
          <c:order val="2"/>
          <c:tx>
            <c:v>Tangente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'Fonction trigo'!$M$16:$M$115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cat>
          <c:val>
            <c:numRef>
              <c:f>'Fonction trigo'!$P$16:$P$115</c:f>
              <c:numCache>
                <c:formatCode>General</c:formatCode>
                <c:ptCount val="100"/>
                <c:pt idx="0">
                  <c:v>3.7061436341437407E-4</c:v>
                </c:pt>
                <c:pt idx="1">
                  <c:v>0.25371867748080118</c:v>
                </c:pt>
                <c:pt idx="2">
                  <c:v>0.51534202534157947</c:v>
                </c:pt>
                <c:pt idx="3">
                  <c:v>0.79462010294171592</c:v>
                </c:pt>
                <c:pt idx="4">
                  <c:v>1.1034987454456526</c:v>
                </c:pt>
                <c:pt idx="5">
                  <c:v>1.458797171216526</c:v>
                </c:pt>
                <c:pt idx="6">
                  <c:v>1.8864338591934375</c:v>
                </c:pt>
                <c:pt idx="7">
                  <c:v>2.4301228737805247</c:v>
                </c:pt>
                <c:pt idx="8">
                  <c:v>3.1716186852375534</c:v>
                </c:pt>
                <c:pt idx="9">
                  <c:v>4.2858947986643257</c:v>
                </c:pt>
                <c:pt idx="10">
                  <c:v>6.2305033296049075</c:v>
                </c:pt>
                <c:pt idx="11">
                  <c:v>10.710234921954688</c:v>
                </c:pt>
                <c:pt idx="12">
                  <c:v>34.084193052886398</c:v>
                </c:pt>
                <c:pt idx="13">
                  <c:v>-29.633503210264589</c:v>
                </c:pt>
                <c:pt idx="14">
                  <c:v>-10.212602310051654</c:v>
                </c:pt>
                <c:pt idx="15">
                  <c:v>-6.0475685788281162</c:v>
                </c:pt>
                <c:pt idx="16">
                  <c:v>-4.1895284056752988</c:v>
                </c:pt>
                <c:pt idx="17">
                  <c:v>-3.1107589009901089</c:v>
                </c:pt>
                <c:pt idx="18">
                  <c:v>-2.387105548614326</c:v>
                </c:pt>
                <c:pt idx="19">
                  <c:v>-1.853530745449115</c:v>
                </c:pt>
                <c:pt idx="20">
                  <c:v>-1.4320715359622229</c:v>
                </c:pt>
                <c:pt idx="21">
                  <c:v>-1.0807081158775231</c:v>
                </c:pt>
                <c:pt idx="22">
                  <c:v>-0.77436301431172028</c:v>
                </c:pt>
                <c:pt idx="23">
                  <c:v>-0.49666226039160238</c:v>
                </c:pt>
                <c:pt idx="24">
                  <c:v>-0.23589960841736679</c:v>
                </c:pt>
                <c:pt idx="25">
                  <c:v>1.7185730143668188E-2</c:v>
                </c:pt>
                <c:pt idx="26">
                  <c:v>0.2708226192663723</c:v>
                </c:pt>
                <c:pt idx="27">
                  <c:v>0.53331247209001376</c:v>
                </c:pt>
                <c:pt idx="28">
                  <c:v>0.81415479620693409</c:v>
                </c:pt>
                <c:pt idx="29">
                  <c:v>1.125535030964405</c:v>
                </c:pt>
                <c:pt idx="30">
                  <c:v>1.4847172158990694</c:v>
                </c:pt>
                <c:pt idx="31">
                  <c:v>1.9184626221371335</c:v>
                </c:pt>
                <c:pt idx="32">
                  <c:v>2.4721931041094489</c:v>
                </c:pt>
                <c:pt idx="33">
                  <c:v>3.231518847946949</c:v>
                </c:pt>
                <c:pt idx="34">
                  <c:v>4.3816538186418583</c:v>
                </c:pt>
                <c:pt idx="35">
                  <c:v>6.415346722955845</c:v>
                </c:pt>
                <c:pt idx="36">
                  <c:v>11.23278819640398</c:v>
                </c:pt>
                <c:pt idx="37">
                  <c:v>39.804247727078966</c:v>
                </c:pt>
                <c:pt idx="38">
                  <c:v>-26.335952693708709</c:v>
                </c:pt>
                <c:pt idx="39">
                  <c:v>-9.7760856477586913</c:v>
                </c:pt>
                <c:pt idx="40">
                  <c:v>-5.8812371446286997</c:v>
                </c:pt>
                <c:pt idx="41">
                  <c:v>-4.1004961040165853</c:v>
                </c:pt>
                <c:pt idx="42">
                  <c:v>-3.0540068033867884</c:v>
                </c:pt>
                <c:pt idx="43">
                  <c:v>-2.3467412675386181</c:v>
                </c:pt>
                <c:pt idx="44">
                  <c:v>-1.8225149460057828</c:v>
                </c:pt>
                <c:pt idx="45">
                  <c:v>-1.4067874422397308</c:v>
                </c:pt>
                <c:pt idx="46">
                  <c:v>-1.0590815655300738</c:v>
                </c:pt>
                <c:pt idx="47">
                  <c:v>-0.75508992204535708</c:v>
                </c:pt>
                <c:pt idx="48">
                  <c:v>-0.47884740741889165</c:v>
                </c:pt>
                <c:pt idx="49">
                  <c:v>-0.21886747549054533</c:v>
                </c:pt>
                <c:pt idx="50">
                  <c:v>3.4003275712012414E-2</c:v>
                </c:pt>
                <c:pt idx="51">
                  <c:v>0.28796555031568355</c:v>
                </c:pt>
                <c:pt idx="52">
                  <c:v>0.5513636766491975</c:v>
                </c:pt>
                <c:pt idx="53">
                  <c:v>0.83382366449819312</c:v>
                </c:pt>
                <c:pt idx="54">
                  <c:v>1.1477808368857658</c:v>
                </c:pt>
                <c:pt idx="55">
                  <c:v>1.5109628481172959</c:v>
                </c:pt>
                <c:pt idx="56">
                  <c:v>1.9510121951489374</c:v>
                </c:pt>
                <c:pt idx="57">
                  <c:v>2.515146950279791</c:v>
                </c:pt>
                <c:pt idx="58">
                  <c:v>3.2930688589531179</c:v>
                </c:pt>
                <c:pt idx="59">
                  <c:v>4.4810066973074392</c:v>
                </c:pt>
                <c:pt idx="60">
                  <c:v>6.6104364008109586</c:v>
                </c:pt>
                <c:pt idx="61">
                  <c:v>11.807137292174236</c:v>
                </c:pt>
                <c:pt idx="62">
                  <c:v>47.823227438050523</c:v>
                </c:pt>
                <c:pt idx="63">
                  <c:v>-23.695770614129255</c:v>
                </c:pt>
                <c:pt idx="64">
                  <c:v>-9.3740312679476556</c:v>
                </c:pt>
                <c:pt idx="65">
                  <c:v>-5.7229318286565718</c:v>
                </c:pt>
                <c:pt idx="66">
                  <c:v>-4.0144811878321445</c:v>
                </c:pt>
                <c:pt idx="67">
                  <c:v>-2.99869344127237</c:v>
                </c:pt>
                <c:pt idx="68">
                  <c:v>-2.3071656072403184</c:v>
                </c:pt>
                <c:pt idx="69">
                  <c:v>-1.7919707843725958</c:v>
                </c:pt>
                <c:pt idx="70">
                  <c:v>-1.3818006412389061</c:v>
                </c:pt>
                <c:pt idx="71">
                  <c:v>-1.0376467304001937</c:v>
                </c:pt>
                <c:pt idx="72">
                  <c:v>-0.73593879693119646</c:v>
                </c:pt>
                <c:pt idx="73">
                  <c:v>-0.4611041317304258</c:v>
                </c:pt>
                <c:pt idx="74">
                  <c:v>-0.20186665522961725</c:v>
                </c:pt>
                <c:pt idx="75">
                  <c:v>5.0825629835802619E-2</c:v>
                </c:pt>
                <c:pt idx="76">
                  <c:v>0.3051500361307769</c:v>
                </c:pt>
                <c:pt idx="77">
                  <c:v>0.56949875403771655</c:v>
                </c:pt>
                <c:pt idx="78">
                  <c:v>0.85363090463353319</c:v>
                </c:pt>
                <c:pt idx="79">
                  <c:v>1.1702423560634954</c:v>
                </c:pt>
                <c:pt idx="80">
                  <c:v>1.5375440226722974</c:v>
                </c:pt>
                <c:pt idx="81">
                  <c:v>1.9841001012265169</c:v>
                </c:pt>
                <c:pt idx="82">
                  <c:v>2.5590188137916079</c:v>
                </c:pt>
                <c:pt idx="83">
                  <c:v>3.3563469036167204</c:v>
                </c:pt>
                <c:pt idx="84">
                  <c:v>4.5841744844082166</c:v>
                </c:pt>
                <c:pt idx="85">
                  <c:v>6.8166785974635555</c:v>
                </c:pt>
                <c:pt idx="86">
                  <c:v>12.441479180051953</c:v>
                </c:pt>
                <c:pt idx="87">
                  <c:v>59.877741270187791</c:v>
                </c:pt>
                <c:pt idx="88">
                  <c:v>-21.533926188346989</c:v>
                </c:pt>
                <c:pt idx="89">
                  <c:v>-9.0024625078919023</c:v>
                </c:pt>
                <c:pt idx="90">
                  <c:v>-5.5720645565157163</c:v>
                </c:pt>
                <c:pt idx="91">
                  <c:v>-3.9313212603245615</c:v>
                </c:pt>
                <c:pt idx="92">
                  <c:v>-2.9447572597080662</c:v>
                </c:pt>
                <c:pt idx="93">
                  <c:v>-2.2683502456874423</c:v>
                </c:pt>
                <c:pt idx="94">
                  <c:v>-1.7618833627033279</c:v>
                </c:pt>
                <c:pt idx="95">
                  <c:v>-1.3571024491931163</c:v>
                </c:pt>
                <c:pt idx="96">
                  <c:v>-1.0163980819289777</c:v>
                </c:pt>
                <c:pt idx="97">
                  <c:v>-0.71690580275592608</c:v>
                </c:pt>
                <c:pt idx="98">
                  <c:v>-0.4434295092723875</c:v>
                </c:pt>
                <c:pt idx="99">
                  <c:v>-0.18489466434526078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1-439B-A36E-E48A27D4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88656"/>
        <c:axId val="767000304"/>
      </c:lineChart>
      <c:catAx>
        <c:axId val="76698865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000304"/>
        <c:crosses val="autoZero"/>
        <c:auto val="0"/>
        <c:lblAlgn val="ctr"/>
        <c:lblOffset val="100"/>
        <c:tickLblSkip val="10"/>
        <c:tickMarkSkip val="3"/>
        <c:noMultiLvlLbl val="0"/>
      </c:catAx>
      <c:valAx>
        <c:axId val="76700030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988656"/>
        <c:crossesAt val="5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23</xdr:row>
      <xdr:rowOff>14286</xdr:rowOff>
    </xdr:from>
    <xdr:to>
      <xdr:col>12</xdr:col>
      <xdr:colOff>304801</xdr:colOff>
      <xdr:row>45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F989E9-D43A-4FBA-99C0-2E411B60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</xdr:colOff>
      <xdr:row>16</xdr:row>
      <xdr:rowOff>34291</xdr:rowOff>
    </xdr:from>
    <xdr:to>
      <xdr:col>9</xdr:col>
      <xdr:colOff>476251</xdr:colOff>
      <xdr:row>39</xdr:row>
      <xdr:rowOff>19051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73EF0A-C0CD-560D-52E7-E5929DFA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zoomScale="70" zoomScaleNormal="70" workbookViewId="0">
      <selection activeCell="G17" sqref="G1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300" t="s">
        <v>9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</row>
    <row r="3" spans="2:29" ht="15" customHeight="1" thickBot="1" x14ac:dyDescent="0.25"/>
    <row r="4" spans="2:29" ht="10.15" customHeight="1" x14ac:dyDescent="0.2">
      <c r="C4" s="29"/>
      <c r="D4" s="27"/>
      <c r="E4" s="301" t="s">
        <v>22</v>
      </c>
      <c r="F4" s="301"/>
      <c r="G4" s="303" t="s">
        <v>23</v>
      </c>
      <c r="H4" s="304"/>
      <c r="I4" s="304"/>
      <c r="J4" s="304"/>
      <c r="K4" s="304"/>
      <c r="L4" s="304"/>
      <c r="M4" s="21"/>
      <c r="P4" s="15"/>
      <c r="Q4" s="15"/>
    </row>
    <row r="5" spans="2:29" ht="10.15" customHeight="1" thickBot="1" x14ac:dyDescent="0.25">
      <c r="C5" s="30"/>
      <c r="D5" s="28"/>
      <c r="E5" s="302"/>
      <c r="F5" s="302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312" t="s">
        <v>15</v>
      </c>
      <c r="E7" s="312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310"/>
      <c r="N7" s="310"/>
      <c r="O7" s="310"/>
      <c r="P7" s="310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313" t="s">
        <v>10</v>
      </c>
      <c r="E9" s="313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311"/>
      <c r="N9" s="311"/>
      <c r="O9" s="311"/>
      <c r="P9" s="311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314" t="s">
        <v>11</v>
      </c>
      <c r="E11" s="314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317"/>
      <c r="N11" s="317"/>
      <c r="O11" s="317"/>
      <c r="P11" s="317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315" t="s">
        <v>12</v>
      </c>
      <c r="E13" s="315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316"/>
      <c r="N13" s="316"/>
      <c r="O13" s="316"/>
      <c r="P13" s="316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319" t="s">
        <v>13</v>
      </c>
      <c r="E15" s="319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318"/>
      <c r="N15" s="318"/>
      <c r="O15" s="318"/>
      <c r="P15" s="318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321" t="s">
        <v>14</v>
      </c>
      <c r="E17" s="321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320"/>
      <c r="N17" s="320"/>
      <c r="O17" s="320"/>
      <c r="P17" s="320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301" t="s">
        <v>26</v>
      </c>
      <c r="F20" s="305"/>
      <c r="G20" s="308" t="s">
        <v>24</v>
      </c>
      <c r="H20" s="297"/>
      <c r="I20" s="297" t="s">
        <v>25</v>
      </c>
      <c r="J20" s="297"/>
      <c r="K20" s="297" t="s">
        <v>36</v>
      </c>
      <c r="L20" s="298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306"/>
      <c r="F21" s="307"/>
      <c r="G21" s="309">
        <v>-10</v>
      </c>
      <c r="H21" s="309"/>
      <c r="I21" s="309">
        <v>0.2</v>
      </c>
      <c r="J21" s="309"/>
      <c r="K21" s="299">
        <f>G21+100*I21</f>
        <v>10</v>
      </c>
      <c r="L21" s="299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E7DF-2511-42C5-A985-326459D8F0A1}">
  <dimension ref="C1:AD125"/>
  <sheetViews>
    <sheetView showGridLines="0" zoomScale="70" zoomScaleNormal="70" workbookViewId="0">
      <selection activeCell="R25" sqref="R25"/>
    </sheetView>
  </sheetViews>
  <sheetFormatPr baseColWidth="10" defaultRowHeight="15" x14ac:dyDescent="0.25"/>
  <cols>
    <col min="1" max="1" width="1.42578125" customWidth="1"/>
    <col min="2" max="2" width="0.7109375" customWidth="1"/>
    <col min="3" max="3" width="1.5703125" customWidth="1"/>
    <col min="4" max="4" width="0.85546875" customWidth="1"/>
    <col min="5" max="5" width="25" customWidth="1"/>
    <col min="6" max="6" width="23.85546875" customWidth="1"/>
    <col min="7" max="7" width="7" customWidth="1"/>
    <col min="8" max="9" width="7.85546875" customWidth="1"/>
    <col min="10" max="10" width="8.5703125" customWidth="1"/>
    <col min="11" max="11" width="9" customWidth="1"/>
    <col min="12" max="12" width="8.7109375" customWidth="1"/>
    <col min="13" max="13" width="4.85546875" customWidth="1"/>
    <col min="14" max="14" width="4.42578125" customWidth="1"/>
    <col min="15" max="15" width="0.85546875" customWidth="1"/>
    <col min="16" max="16" width="11.42578125" customWidth="1"/>
    <col min="17" max="17" width="0.85546875" customWidth="1"/>
    <col min="19" max="19" width="0.85546875" customWidth="1"/>
    <col min="21" max="21" width="0.85546875" customWidth="1"/>
    <col min="23" max="23" width="0.85546875" customWidth="1"/>
    <col min="25" max="25" width="1" customWidth="1"/>
    <col min="27" max="27" width="0.7109375" customWidth="1"/>
    <col min="30" max="30" width="0" hidden="1" customWidth="1"/>
  </cols>
  <sheetData>
    <row r="1" spans="3:28" ht="6" customHeight="1" x14ac:dyDescent="0.25"/>
    <row r="2" spans="3:28" ht="20.45" customHeight="1" x14ac:dyDescent="0.25">
      <c r="E2" s="322" t="s">
        <v>68</v>
      </c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</row>
    <row r="4" spans="3:28" x14ac:dyDescent="0.25">
      <c r="C4" s="199"/>
      <c r="D4" s="199"/>
      <c r="E4" s="327" t="s">
        <v>22</v>
      </c>
      <c r="F4" s="198"/>
      <c r="G4" s="198"/>
      <c r="H4" s="198"/>
      <c r="I4" s="326" t="s">
        <v>60</v>
      </c>
      <c r="J4" s="326"/>
      <c r="K4" s="198"/>
      <c r="L4" s="198"/>
    </row>
    <row r="5" spans="3:28" x14ac:dyDescent="0.25">
      <c r="C5" s="199"/>
      <c r="D5" s="199"/>
      <c r="E5" s="328"/>
      <c r="F5" s="198"/>
      <c r="G5" s="271" t="s">
        <v>16</v>
      </c>
      <c r="H5" s="272" t="s">
        <v>17</v>
      </c>
      <c r="I5" s="272" t="s">
        <v>18</v>
      </c>
      <c r="J5" s="272" t="s">
        <v>19</v>
      </c>
      <c r="K5" s="272" t="s">
        <v>20</v>
      </c>
      <c r="L5" s="273" t="s">
        <v>35</v>
      </c>
    </row>
    <row r="6" spans="3:28" ht="5.25" customHeight="1" thickBot="1" x14ac:dyDescent="0.3"/>
    <row r="7" spans="3:28" ht="15.75" thickBot="1" x14ac:dyDescent="0.3">
      <c r="E7" s="202" t="s">
        <v>15</v>
      </c>
      <c r="F7" s="258" t="s">
        <v>57</v>
      </c>
      <c r="G7" s="203">
        <v>-1</v>
      </c>
      <c r="H7" s="203">
        <v>5</v>
      </c>
      <c r="I7" s="203">
        <v>-25</v>
      </c>
      <c r="J7" s="203">
        <v>50</v>
      </c>
      <c r="K7" s="270"/>
      <c r="L7" s="270"/>
      <c r="M7" s="333"/>
      <c r="N7" s="333"/>
      <c r="O7" s="333"/>
      <c r="P7" s="333"/>
      <c r="Q7" s="333"/>
      <c r="R7" s="205"/>
    </row>
    <row r="8" spans="3:28" ht="6" customHeight="1" thickBot="1" x14ac:dyDescent="0.3">
      <c r="F8" s="259"/>
      <c r="G8" s="201"/>
      <c r="H8" s="201"/>
      <c r="I8" s="201"/>
      <c r="J8" s="201"/>
      <c r="K8" s="201"/>
      <c r="L8" s="201"/>
      <c r="R8" s="204"/>
    </row>
    <row r="9" spans="3:28" ht="15.75" thickBot="1" x14ac:dyDescent="0.3">
      <c r="E9" s="215" t="s">
        <v>10</v>
      </c>
      <c r="F9" s="260" t="s">
        <v>58</v>
      </c>
      <c r="G9" s="216">
        <v>-4</v>
      </c>
      <c r="H9" s="216">
        <v>10</v>
      </c>
      <c r="I9" s="269"/>
      <c r="J9" s="269"/>
      <c r="K9" s="269"/>
      <c r="L9" s="269"/>
      <c r="M9" s="342"/>
      <c r="N9" s="342"/>
      <c r="O9" s="342"/>
      <c r="P9" s="342"/>
      <c r="Q9" s="343"/>
      <c r="R9" s="204"/>
      <c r="S9" s="217"/>
      <c r="T9" s="218"/>
    </row>
    <row r="10" spans="3:28" ht="4.5" customHeight="1" thickBot="1" x14ac:dyDescent="0.3">
      <c r="F10" s="259"/>
      <c r="G10" s="201"/>
      <c r="H10" s="201"/>
      <c r="I10" s="201"/>
      <c r="J10" s="201"/>
      <c r="K10" s="201"/>
      <c r="L10" s="201"/>
      <c r="R10" s="204"/>
      <c r="T10" s="219"/>
    </row>
    <row r="11" spans="3:28" ht="15.75" thickBot="1" x14ac:dyDescent="0.3">
      <c r="E11" s="222" t="s">
        <v>54</v>
      </c>
      <c r="F11" s="261" t="s">
        <v>65</v>
      </c>
      <c r="G11" s="223">
        <v>0.5</v>
      </c>
      <c r="H11" s="223">
        <v>3</v>
      </c>
      <c r="I11" s="223">
        <v>-25</v>
      </c>
      <c r="J11" s="268"/>
      <c r="K11" s="268"/>
      <c r="L11" s="268"/>
      <c r="M11" s="340"/>
      <c r="N11" s="340"/>
      <c r="O11" s="340"/>
      <c r="P11" s="340"/>
      <c r="Q11" s="341"/>
      <c r="R11" s="204"/>
      <c r="S11" s="224"/>
      <c r="T11" s="219"/>
      <c r="U11" s="225"/>
      <c r="V11" s="226"/>
    </row>
    <row r="12" spans="3:28" ht="4.5" customHeight="1" thickBot="1" x14ac:dyDescent="0.3">
      <c r="F12" s="259"/>
      <c r="G12" s="201"/>
      <c r="H12" s="201"/>
      <c r="I12" s="201"/>
      <c r="J12" s="201"/>
      <c r="K12" s="201"/>
      <c r="L12" s="201"/>
      <c r="R12" s="204"/>
      <c r="T12" s="219"/>
      <c r="V12" s="227"/>
    </row>
    <row r="13" spans="3:28" ht="15.75" thickBot="1" x14ac:dyDescent="0.3">
      <c r="E13" s="230" t="s">
        <v>55</v>
      </c>
      <c r="F13" s="262" t="s">
        <v>66</v>
      </c>
      <c r="G13" s="231">
        <v>7.4999999999999997E-2</v>
      </c>
      <c r="H13" s="231">
        <v>0.25</v>
      </c>
      <c r="I13" s="231">
        <v>-3</v>
      </c>
      <c r="J13" s="231">
        <v>0</v>
      </c>
      <c r="K13" s="267"/>
      <c r="L13" s="267"/>
      <c r="M13" s="338"/>
      <c r="N13" s="338"/>
      <c r="O13" s="338"/>
      <c r="P13" s="338"/>
      <c r="Q13" s="339"/>
      <c r="R13" s="204"/>
      <c r="S13" s="232"/>
      <c r="T13" s="219"/>
      <c r="U13" s="233"/>
      <c r="V13" s="227"/>
      <c r="W13" s="235"/>
      <c r="X13" s="234"/>
    </row>
    <row r="14" spans="3:28" ht="5.25" customHeight="1" thickBot="1" x14ac:dyDescent="0.3">
      <c r="F14" s="259"/>
      <c r="G14" s="201"/>
      <c r="H14" s="201"/>
      <c r="I14" s="201"/>
      <c r="J14" s="201"/>
      <c r="K14" s="201"/>
      <c r="L14" s="201"/>
      <c r="R14" s="204"/>
      <c r="T14" s="219"/>
      <c r="V14" s="227"/>
      <c r="X14" s="236"/>
    </row>
    <row r="15" spans="3:28" ht="14.25" customHeight="1" thickBot="1" x14ac:dyDescent="0.3">
      <c r="E15" s="240" t="s">
        <v>13</v>
      </c>
      <c r="F15" s="263" t="s">
        <v>67</v>
      </c>
      <c r="G15" s="242">
        <v>1</v>
      </c>
      <c r="H15" s="242">
        <v>2</v>
      </c>
      <c r="I15" s="242">
        <v>0.5</v>
      </c>
      <c r="J15" s="242">
        <v>0</v>
      </c>
      <c r="K15" s="242">
        <v>-20</v>
      </c>
      <c r="L15" s="266"/>
      <c r="M15" s="336"/>
      <c r="N15" s="336"/>
      <c r="O15" s="336"/>
      <c r="P15" s="336"/>
      <c r="Q15" s="337"/>
      <c r="R15" s="204"/>
      <c r="S15" s="243"/>
      <c r="T15" s="219"/>
      <c r="U15" s="241"/>
      <c r="V15" s="227"/>
      <c r="W15" s="241"/>
      <c r="X15" s="236"/>
      <c r="Y15" s="244"/>
      <c r="Z15" s="245"/>
    </row>
    <row r="16" spans="3:28" ht="3.75" customHeight="1" thickBot="1" x14ac:dyDescent="0.3">
      <c r="F16" s="259"/>
      <c r="G16" s="201"/>
      <c r="H16" s="201"/>
      <c r="I16" s="201"/>
      <c r="J16" s="201"/>
      <c r="K16" s="201"/>
      <c r="L16" s="201"/>
      <c r="R16" s="204"/>
      <c r="T16" s="219"/>
      <c r="V16" s="227"/>
      <c r="X16" s="236"/>
      <c r="Z16" s="246"/>
    </row>
    <row r="17" spans="5:30" ht="15.75" thickBot="1" x14ac:dyDescent="0.3">
      <c r="E17" s="249" t="s">
        <v>56</v>
      </c>
      <c r="F17" s="264" t="s">
        <v>59</v>
      </c>
      <c r="G17" s="251">
        <v>-10</v>
      </c>
      <c r="H17" s="251">
        <v>1</v>
      </c>
      <c r="I17" s="251">
        <v>11</v>
      </c>
      <c r="J17" s="251">
        <v>50</v>
      </c>
      <c r="K17" s="265"/>
      <c r="L17" s="265"/>
      <c r="M17" s="334"/>
      <c r="N17" s="334"/>
      <c r="O17" s="334"/>
      <c r="P17" s="334"/>
      <c r="Q17" s="335"/>
      <c r="R17" s="204"/>
      <c r="S17" s="250"/>
      <c r="T17" s="219"/>
      <c r="U17" s="250"/>
      <c r="V17" s="227"/>
      <c r="W17" s="250"/>
      <c r="X17" s="236"/>
      <c r="Y17" s="250"/>
      <c r="Z17" s="246"/>
      <c r="AA17" s="250"/>
      <c r="AB17" s="252"/>
    </row>
    <row r="18" spans="5:30" ht="4.5" customHeight="1" x14ac:dyDescent="0.25">
      <c r="G18" s="201"/>
      <c r="H18" s="201"/>
      <c r="I18" s="201"/>
      <c r="J18" s="201"/>
      <c r="K18" s="201"/>
      <c r="L18" s="201"/>
      <c r="R18" s="204"/>
      <c r="T18" s="219"/>
      <c r="V18" s="227"/>
      <c r="X18" s="236"/>
      <c r="Z18" s="246"/>
      <c r="AB18" s="253"/>
    </row>
    <row r="19" spans="5:30" ht="5.25" customHeight="1" thickBot="1" x14ac:dyDescent="0.3">
      <c r="G19" s="201"/>
      <c r="H19" s="201"/>
      <c r="I19" s="201"/>
      <c r="J19" s="201"/>
      <c r="K19" s="201"/>
      <c r="L19" s="201"/>
      <c r="R19" s="204"/>
      <c r="T19" s="219"/>
      <c r="V19" s="227"/>
      <c r="X19" s="236"/>
      <c r="Z19" s="246"/>
      <c r="AB19" s="253"/>
    </row>
    <row r="20" spans="5:30" ht="15.75" thickBot="1" x14ac:dyDescent="0.3">
      <c r="E20" s="331" t="s">
        <v>64</v>
      </c>
      <c r="F20" s="256"/>
      <c r="G20" s="329" t="s">
        <v>24</v>
      </c>
      <c r="H20" s="329"/>
      <c r="I20" s="329" t="s">
        <v>25</v>
      </c>
      <c r="J20" s="329"/>
      <c r="K20" s="329" t="s">
        <v>36</v>
      </c>
      <c r="L20" s="330"/>
      <c r="M20" s="208"/>
      <c r="N20" s="208"/>
      <c r="O20" s="208"/>
      <c r="P20" s="210"/>
      <c r="R20" s="204"/>
      <c r="T20" s="219"/>
      <c r="V20" s="227"/>
      <c r="X20" s="236"/>
      <c r="Z20" s="246"/>
      <c r="AB20" s="253"/>
    </row>
    <row r="21" spans="5:30" ht="12" customHeight="1" thickBot="1" x14ac:dyDescent="0.3">
      <c r="E21" s="332"/>
      <c r="F21" s="257"/>
      <c r="G21" s="323">
        <v>-10</v>
      </c>
      <c r="H21" s="324"/>
      <c r="I21" s="324">
        <v>0.2</v>
      </c>
      <c r="J21" s="324"/>
      <c r="K21" s="325">
        <f>(I21*100) +G21</f>
        <v>10</v>
      </c>
      <c r="L21" s="325"/>
      <c r="M21" s="209"/>
      <c r="N21" s="209"/>
      <c r="O21" s="209"/>
      <c r="P21" s="211"/>
      <c r="R21" s="204"/>
      <c r="T21" s="219"/>
      <c r="V21" s="227"/>
      <c r="X21" s="236"/>
      <c r="Z21" s="246"/>
      <c r="AB21" s="253"/>
    </row>
    <row r="22" spans="5:30" ht="9" customHeight="1" x14ac:dyDescent="0.25">
      <c r="P22" s="212"/>
      <c r="R22" s="204"/>
      <c r="T22" s="219"/>
      <c r="V22" s="227"/>
      <c r="X22" s="236"/>
      <c r="Z22" s="246"/>
      <c r="AB22" s="253"/>
    </row>
    <row r="23" spans="5:30" ht="8.25" customHeight="1" x14ac:dyDescent="0.25">
      <c r="P23" s="212"/>
      <c r="R23" s="204"/>
      <c r="T23" s="219"/>
      <c r="V23" s="227"/>
      <c r="X23" s="236"/>
      <c r="Z23" s="246"/>
      <c r="AB23" s="253"/>
    </row>
    <row r="24" spans="5:30" ht="35.25" customHeight="1" x14ac:dyDescent="0.25">
      <c r="P24" s="213" t="s">
        <v>61</v>
      </c>
      <c r="Q24" s="239"/>
      <c r="R24" s="207" t="s">
        <v>15</v>
      </c>
      <c r="S24" s="239"/>
      <c r="T24" s="221" t="s">
        <v>10</v>
      </c>
      <c r="U24" s="239"/>
      <c r="V24" s="229" t="s">
        <v>62</v>
      </c>
      <c r="W24" s="239"/>
      <c r="X24" s="238" t="s">
        <v>63</v>
      </c>
      <c r="Y24" s="239"/>
      <c r="Z24" s="247" t="s">
        <v>50</v>
      </c>
      <c r="AA24" s="239"/>
      <c r="AB24" s="254" t="s">
        <v>51</v>
      </c>
      <c r="AD24">
        <v>100</v>
      </c>
    </row>
    <row r="25" spans="5:30" x14ac:dyDescent="0.25">
      <c r="N25" s="200">
        <v>1</v>
      </c>
      <c r="P25" s="214">
        <f>G21</f>
        <v>-10</v>
      </c>
      <c r="Q25" s="201"/>
      <c r="R25" s="206">
        <f>($G$7*ABS(($H$7*P25)+$I$7))+$J$7</f>
        <v>-25</v>
      </c>
      <c r="S25" s="201"/>
      <c r="T25" s="220">
        <f>$G$9*P25+$H$9</f>
        <v>50</v>
      </c>
      <c r="U25" s="201"/>
      <c r="V25" s="228">
        <f>$G$11*P25^2+$H$11*P25+$I$11</f>
        <v>-5</v>
      </c>
      <c r="W25" s="201"/>
      <c r="X25" s="237">
        <f>($G$13*P25^3)+($H$13*P25^2)+($I$13*P25)+$J$13</f>
        <v>-20</v>
      </c>
      <c r="Y25" s="201"/>
      <c r="Z25" s="248">
        <f>$G$15*$H$15^($I$15*P25+$J$15)+$K$15</f>
        <v>-19.96875</v>
      </c>
      <c r="AA25" s="201"/>
      <c r="AB25" s="255">
        <f>$G$17*LN($H$17*P25+$I$17)+$J$17</f>
        <v>50</v>
      </c>
    </row>
    <row r="26" spans="5:30" x14ac:dyDescent="0.25">
      <c r="N26" s="200">
        <v>2</v>
      </c>
      <c r="P26" s="214">
        <f>P25+$I$21</f>
        <v>-9.8000000000000007</v>
      </c>
      <c r="Q26" s="201"/>
      <c r="R26" s="206">
        <f t="shared" ref="R26:R89" si="0">($G$7*ABS(($H$7*P26)+$I$7))+$J$7</f>
        <v>-24</v>
      </c>
      <c r="S26" s="201"/>
      <c r="T26" s="220">
        <f t="shared" ref="T26:T89" si="1">$G$9*P26+$H$9</f>
        <v>49.2</v>
      </c>
      <c r="U26" s="201"/>
      <c r="V26" s="228">
        <f t="shared" ref="V26:V89" si="2">$G$11*P26^2+$H$11*P26+$I$11</f>
        <v>-6.3799999999999919</v>
      </c>
      <c r="W26" s="201"/>
      <c r="X26" s="237">
        <f t="shared" ref="X26:X89" si="3">($G$13*P26^3)+($H$13*P26^2)+($I$13*P26)+$J$13</f>
        <v>-17.179400000000005</v>
      </c>
      <c r="Y26" s="201"/>
      <c r="Z26" s="248">
        <f t="shared" ref="Z26:Z89" si="4">$G$15*$H$15^($I$15*P26+$J$15)+$K$15</f>
        <v>-19.966507079295742</v>
      </c>
      <c r="AA26" s="201"/>
      <c r="AB26" s="255">
        <f t="shared" ref="AB26:AB89" si="5">$G$17*LN($H$17*P26+$I$17)+$J$17</f>
        <v>48.176784432060458</v>
      </c>
    </row>
    <row r="27" spans="5:30" x14ac:dyDescent="0.25">
      <c r="N27" s="200">
        <v>3</v>
      </c>
      <c r="P27" s="214">
        <f>P26+$I$21</f>
        <v>-9.6000000000000014</v>
      </c>
      <c r="Q27" s="201"/>
      <c r="R27" s="206">
        <f t="shared" si="0"/>
        <v>-23</v>
      </c>
      <c r="S27" s="201"/>
      <c r="T27" s="220">
        <f t="shared" si="1"/>
        <v>48.400000000000006</v>
      </c>
      <c r="U27" s="201"/>
      <c r="V27" s="228">
        <f t="shared" si="2"/>
        <v>-7.7199999999999918</v>
      </c>
      <c r="W27" s="201"/>
      <c r="X27" s="237">
        <f t="shared" si="3"/>
        <v>-14.515200000000014</v>
      </c>
      <c r="Y27" s="201"/>
      <c r="Z27" s="248">
        <f t="shared" si="4"/>
        <v>-19.964103176406343</v>
      </c>
      <c r="AA27" s="201"/>
      <c r="AB27" s="255">
        <f t="shared" si="5"/>
        <v>46.635277633787879</v>
      </c>
    </row>
    <row r="28" spans="5:30" x14ac:dyDescent="0.25">
      <c r="N28" s="200">
        <v>4</v>
      </c>
      <c r="P28" s="214">
        <f t="shared" ref="P28:P91" si="6">P27+$I$21</f>
        <v>-9.4000000000000021</v>
      </c>
      <c r="Q28" s="201"/>
      <c r="R28" s="206">
        <f t="shared" si="0"/>
        <v>-22.000000000000014</v>
      </c>
      <c r="S28" s="201"/>
      <c r="T28" s="220">
        <f t="shared" si="1"/>
        <v>47.600000000000009</v>
      </c>
      <c r="U28" s="201"/>
      <c r="V28" s="228">
        <f t="shared" si="2"/>
        <v>-9.0199999999999854</v>
      </c>
      <c r="W28" s="201"/>
      <c r="X28" s="237">
        <f t="shared" si="3"/>
        <v>-12.00380000000003</v>
      </c>
      <c r="Y28" s="201"/>
      <c r="Z28" s="248">
        <f t="shared" si="4"/>
        <v>-19.96152673708297</v>
      </c>
      <c r="AA28" s="201"/>
      <c r="AB28" s="255">
        <f t="shared" si="5"/>
        <v>45.299963707542659</v>
      </c>
    </row>
    <row r="29" spans="5:30" x14ac:dyDescent="0.25">
      <c r="N29" s="200">
        <v>5</v>
      </c>
      <c r="P29" s="214">
        <f t="shared" si="6"/>
        <v>-9.2000000000000028</v>
      </c>
      <c r="Q29" s="201"/>
      <c r="R29" s="206">
        <f t="shared" si="0"/>
        <v>-21.000000000000014</v>
      </c>
      <c r="S29" s="201"/>
      <c r="T29" s="220">
        <f t="shared" si="1"/>
        <v>46.800000000000011</v>
      </c>
      <c r="U29" s="201"/>
      <c r="V29" s="228">
        <f t="shared" si="2"/>
        <v>-10.27999999999998</v>
      </c>
      <c r="W29" s="201"/>
      <c r="X29" s="237">
        <f t="shared" si="3"/>
        <v>-9.6416000000000395</v>
      </c>
      <c r="Y29" s="201"/>
      <c r="Z29" s="248">
        <f t="shared" si="4"/>
        <v>-19.958765377788346</v>
      </c>
      <c r="AA29" s="201"/>
      <c r="AB29" s="255">
        <f t="shared" si="5"/>
        <v>44.122133350978828</v>
      </c>
    </row>
    <row r="30" spans="5:30" x14ac:dyDescent="0.25">
      <c r="N30" s="200">
        <v>6</v>
      </c>
      <c r="P30" s="214">
        <f t="shared" si="6"/>
        <v>-9.0000000000000036</v>
      </c>
      <c r="Q30" s="201"/>
      <c r="R30" s="206">
        <f t="shared" si="0"/>
        <v>-20.000000000000014</v>
      </c>
      <c r="S30" s="201"/>
      <c r="T30" s="220">
        <f t="shared" si="1"/>
        <v>46.000000000000014</v>
      </c>
      <c r="U30" s="201"/>
      <c r="V30" s="228">
        <f t="shared" si="2"/>
        <v>-11.499999999999982</v>
      </c>
      <c r="W30" s="201"/>
      <c r="X30" s="237">
        <f t="shared" si="3"/>
        <v>-7.4250000000000362</v>
      </c>
      <c r="Y30" s="201"/>
      <c r="Z30" s="248">
        <f t="shared" si="4"/>
        <v>-19.95580582617584</v>
      </c>
      <c r="AA30" s="201"/>
      <c r="AB30" s="255">
        <f t="shared" si="5"/>
        <v>43.068528194400564</v>
      </c>
    </row>
    <row r="31" spans="5:30" x14ac:dyDescent="0.25">
      <c r="N31" s="200">
        <v>7</v>
      </c>
      <c r="P31" s="214">
        <f t="shared" si="6"/>
        <v>-8.8000000000000043</v>
      </c>
      <c r="Q31" s="201"/>
      <c r="R31" s="206">
        <f t="shared" si="0"/>
        <v>-19.000000000000028</v>
      </c>
      <c r="S31" s="201"/>
      <c r="T31" s="220">
        <f t="shared" si="1"/>
        <v>45.200000000000017</v>
      </c>
      <c r="U31" s="201"/>
      <c r="V31" s="228">
        <f t="shared" si="2"/>
        <v>-12.679999999999978</v>
      </c>
      <c r="W31" s="201"/>
      <c r="X31" s="237">
        <f t="shared" si="3"/>
        <v>-5.3504000000000325</v>
      </c>
      <c r="Y31" s="201"/>
      <c r="Z31" s="248">
        <f t="shared" si="4"/>
        <v>-19.952633857296551</v>
      </c>
      <c r="AA31" s="201"/>
      <c r="AB31" s="255">
        <f t="shared" si="5"/>
        <v>42.115426396357314</v>
      </c>
    </row>
    <row r="32" spans="5:30" x14ac:dyDescent="0.25">
      <c r="N32" s="200">
        <v>8</v>
      </c>
      <c r="P32" s="214">
        <f t="shared" si="6"/>
        <v>-8.600000000000005</v>
      </c>
      <c r="Q32" s="201"/>
      <c r="R32" s="206">
        <f t="shared" si="0"/>
        <v>-18.000000000000028</v>
      </c>
      <c r="S32" s="201"/>
      <c r="T32" s="220">
        <f t="shared" si="1"/>
        <v>44.40000000000002</v>
      </c>
      <c r="U32" s="201"/>
      <c r="V32" s="228">
        <f t="shared" si="2"/>
        <v>-13.819999999999975</v>
      </c>
      <c r="W32" s="201"/>
      <c r="X32" s="237">
        <f t="shared" si="3"/>
        <v>-3.4142000000000436</v>
      </c>
      <c r="Y32" s="201"/>
      <c r="Z32" s="248">
        <f t="shared" si="4"/>
        <v>-19.949234225227734</v>
      </c>
      <c r="AA32" s="201"/>
      <c r="AB32" s="255">
        <f t="shared" si="5"/>
        <v>41.245312626461022</v>
      </c>
    </row>
    <row r="33" spans="14:28" x14ac:dyDescent="0.25">
      <c r="N33" s="200">
        <v>9</v>
      </c>
      <c r="P33" s="214">
        <f t="shared" si="6"/>
        <v>-8.4000000000000057</v>
      </c>
      <c r="Q33" s="201"/>
      <c r="R33" s="206">
        <f t="shared" si="0"/>
        <v>-17.000000000000028</v>
      </c>
      <c r="S33" s="201"/>
      <c r="T33" s="220">
        <f t="shared" si="1"/>
        <v>43.600000000000023</v>
      </c>
      <c r="U33" s="201"/>
      <c r="V33" s="228">
        <f t="shared" si="2"/>
        <v>-14.919999999999966</v>
      </c>
      <c r="W33" s="201"/>
      <c r="X33" s="237">
        <f t="shared" si="3"/>
        <v>-1.6128000000000462</v>
      </c>
      <c r="Y33" s="201"/>
      <c r="Z33" s="248">
        <f t="shared" si="4"/>
        <v>-19.945590589793991</v>
      </c>
      <c r="AA33" s="201"/>
      <c r="AB33" s="255">
        <f t="shared" si="5"/>
        <v>40.444885549725655</v>
      </c>
    </row>
    <row r="34" spans="14:28" x14ac:dyDescent="0.25">
      <c r="N34" s="200">
        <v>10</v>
      </c>
      <c r="P34" s="214">
        <f t="shared" si="6"/>
        <v>-8.2000000000000064</v>
      </c>
      <c r="Q34" s="201"/>
      <c r="R34" s="206">
        <f t="shared" si="0"/>
        <v>-16.000000000000028</v>
      </c>
      <c r="S34" s="201"/>
      <c r="T34" s="220">
        <f t="shared" si="1"/>
        <v>42.800000000000026</v>
      </c>
      <c r="U34" s="201"/>
      <c r="V34" s="228">
        <f t="shared" si="2"/>
        <v>-15.979999999999965</v>
      </c>
      <c r="W34" s="201"/>
      <c r="X34" s="237">
        <f t="shared" si="3"/>
        <v>5.739999999995149E-2</v>
      </c>
      <c r="Y34" s="201"/>
      <c r="Z34" s="248">
        <f t="shared" si="4"/>
        <v>-19.941685438028948</v>
      </c>
      <c r="AA34" s="201"/>
      <c r="AB34" s="255">
        <f t="shared" si="5"/>
        <v>39.703805828188443</v>
      </c>
    </row>
    <row r="35" spans="14:28" x14ac:dyDescent="0.25">
      <c r="N35" s="200">
        <v>11</v>
      </c>
      <c r="P35" s="214">
        <f t="shared" si="6"/>
        <v>-8.0000000000000071</v>
      </c>
      <c r="Q35" s="201"/>
      <c r="R35" s="206">
        <f t="shared" si="0"/>
        <v>-15.000000000000028</v>
      </c>
      <c r="S35" s="201"/>
      <c r="T35" s="220">
        <f t="shared" si="1"/>
        <v>42.000000000000028</v>
      </c>
      <c r="U35" s="201"/>
      <c r="V35" s="228">
        <f t="shared" si="2"/>
        <v>-16.999999999999964</v>
      </c>
      <c r="W35" s="201"/>
      <c r="X35" s="237">
        <f t="shared" si="3"/>
        <v>1.5999999999999517</v>
      </c>
      <c r="Y35" s="201"/>
      <c r="Z35" s="248">
        <f t="shared" si="4"/>
        <v>-19.9375</v>
      </c>
      <c r="AA35" s="201"/>
      <c r="AB35" s="255">
        <f t="shared" si="5"/>
        <v>39.013877113318927</v>
      </c>
    </row>
    <row r="36" spans="14:28" x14ac:dyDescent="0.25">
      <c r="N36" s="200">
        <v>12</v>
      </c>
      <c r="P36" s="214">
        <f t="shared" si="6"/>
        <v>-7.8000000000000069</v>
      </c>
      <c r="Q36" s="201"/>
      <c r="R36" s="206">
        <f t="shared" si="0"/>
        <v>-14.000000000000028</v>
      </c>
      <c r="S36" s="201"/>
      <c r="T36" s="220">
        <f t="shared" si="1"/>
        <v>41.200000000000031</v>
      </c>
      <c r="U36" s="201"/>
      <c r="V36" s="228">
        <f t="shared" si="2"/>
        <v>-17.979999999999965</v>
      </c>
      <c r="W36" s="201"/>
      <c r="X36" s="237">
        <f t="shared" si="3"/>
        <v>3.0185999999999567</v>
      </c>
      <c r="Y36" s="201"/>
      <c r="Z36" s="248">
        <f t="shared" si="4"/>
        <v>-19.933014158591483</v>
      </c>
      <c r="AA36" s="201"/>
      <c r="AB36" s="255">
        <f t="shared" si="5"/>
        <v>38.368491901943216</v>
      </c>
    </row>
    <row r="37" spans="14:28" x14ac:dyDescent="0.25">
      <c r="N37" s="200">
        <v>13</v>
      </c>
      <c r="P37" s="214">
        <f t="shared" si="6"/>
        <v>-7.6000000000000068</v>
      </c>
      <c r="Q37" s="201"/>
      <c r="R37" s="206">
        <f t="shared" si="0"/>
        <v>-13.000000000000036</v>
      </c>
      <c r="S37" s="201"/>
      <c r="T37" s="220">
        <f t="shared" si="1"/>
        <v>40.400000000000027</v>
      </c>
      <c r="U37" s="201"/>
      <c r="V37" s="228">
        <f t="shared" si="2"/>
        <v>-18.919999999999966</v>
      </c>
      <c r="W37" s="201"/>
      <c r="X37" s="237">
        <f t="shared" si="3"/>
        <v>4.316799999999958</v>
      </c>
      <c r="Y37" s="201"/>
      <c r="Z37" s="248">
        <f t="shared" si="4"/>
        <v>-19.928206352812687</v>
      </c>
      <c r="AA37" s="201"/>
      <c r="AB37" s="255">
        <f t="shared" si="5"/>
        <v>37.762245683778865</v>
      </c>
    </row>
    <row r="38" spans="14:28" x14ac:dyDescent="0.25">
      <c r="N38" s="200">
        <v>14</v>
      </c>
      <c r="P38" s="214">
        <f t="shared" si="6"/>
        <v>-7.4000000000000066</v>
      </c>
      <c r="Q38" s="201"/>
      <c r="R38" s="206">
        <f t="shared" si="0"/>
        <v>-12.000000000000036</v>
      </c>
      <c r="S38" s="201"/>
      <c r="T38" s="220">
        <f t="shared" si="1"/>
        <v>39.600000000000023</v>
      </c>
      <c r="U38" s="201"/>
      <c r="V38" s="228">
        <f t="shared" si="2"/>
        <v>-19.819999999999972</v>
      </c>
      <c r="W38" s="201"/>
      <c r="X38" s="237">
        <f t="shared" si="3"/>
        <v>5.4981999999999651</v>
      </c>
      <c r="Y38" s="201"/>
      <c r="Z38" s="248">
        <f t="shared" si="4"/>
        <v>-19.923053474165943</v>
      </c>
      <c r="AA38" s="201"/>
      <c r="AB38" s="255">
        <f t="shared" si="5"/>
        <v>37.190661545379378</v>
      </c>
    </row>
    <row r="39" spans="14:28" x14ac:dyDescent="0.25">
      <c r="N39" s="200">
        <v>15</v>
      </c>
      <c r="P39" s="214">
        <f t="shared" si="6"/>
        <v>-7.2000000000000064</v>
      </c>
      <c r="Q39" s="201"/>
      <c r="R39" s="206">
        <f t="shared" si="0"/>
        <v>-11.000000000000028</v>
      </c>
      <c r="S39" s="201"/>
      <c r="T39" s="220">
        <f t="shared" si="1"/>
        <v>38.800000000000026</v>
      </c>
      <c r="U39" s="201"/>
      <c r="V39" s="228">
        <f t="shared" si="2"/>
        <v>-20.679999999999975</v>
      </c>
      <c r="W39" s="201"/>
      <c r="X39" s="237">
        <f t="shared" si="3"/>
        <v>6.5663999999999696</v>
      </c>
      <c r="Y39" s="201"/>
      <c r="Z39" s="248">
        <f t="shared" si="4"/>
        <v>-19.917530755576696</v>
      </c>
      <c r="AA39" s="201"/>
      <c r="AB39" s="255">
        <f t="shared" si="5"/>
        <v>36.649989332676611</v>
      </c>
    </row>
    <row r="40" spans="14:28" x14ac:dyDescent="0.25">
      <c r="N40" s="200">
        <v>16</v>
      </c>
      <c r="P40" s="214">
        <f t="shared" si="6"/>
        <v>-7.0000000000000062</v>
      </c>
      <c r="Q40" s="201"/>
      <c r="R40" s="206">
        <f t="shared" si="0"/>
        <v>-10.000000000000028</v>
      </c>
      <c r="S40" s="201"/>
      <c r="T40" s="220">
        <f t="shared" si="1"/>
        <v>38.000000000000028</v>
      </c>
      <c r="U40" s="201"/>
      <c r="V40" s="228">
        <f t="shared" si="2"/>
        <v>-21.499999999999975</v>
      </c>
      <c r="W40" s="201"/>
      <c r="X40" s="237">
        <f t="shared" si="3"/>
        <v>7.5249999999999702</v>
      </c>
      <c r="Y40" s="201"/>
      <c r="Z40" s="248">
        <f t="shared" si="4"/>
        <v>-19.911611652351681</v>
      </c>
      <c r="AA40" s="201"/>
      <c r="AB40" s="255">
        <f t="shared" si="5"/>
        <v>36.137056388801113</v>
      </c>
    </row>
    <row r="41" spans="14:28" x14ac:dyDescent="0.25">
      <c r="N41" s="200">
        <v>17</v>
      </c>
      <c r="P41" s="214">
        <f t="shared" si="6"/>
        <v>-6.800000000000006</v>
      </c>
      <c r="Q41" s="201"/>
      <c r="R41" s="206">
        <f t="shared" si="0"/>
        <v>-9.0000000000000284</v>
      </c>
      <c r="S41" s="201"/>
      <c r="T41" s="220">
        <f t="shared" si="1"/>
        <v>37.200000000000024</v>
      </c>
      <c r="U41" s="201"/>
      <c r="V41" s="228">
        <f t="shared" si="2"/>
        <v>-22.27999999999998</v>
      </c>
      <c r="W41" s="201"/>
      <c r="X41" s="237">
        <f t="shared" si="3"/>
        <v>8.3775999999999797</v>
      </c>
      <c r="Y41" s="201"/>
      <c r="Z41" s="248">
        <f t="shared" si="4"/>
        <v>-19.905267714593101</v>
      </c>
      <c r="AA41" s="201"/>
      <c r="AB41" s="255">
        <f t="shared" si="5"/>
        <v>35.649154747106792</v>
      </c>
    </row>
    <row r="42" spans="14:28" x14ac:dyDescent="0.25">
      <c r="N42" s="200">
        <v>18</v>
      </c>
      <c r="P42" s="214">
        <f t="shared" si="6"/>
        <v>-6.6000000000000059</v>
      </c>
      <c r="Q42" s="201"/>
      <c r="R42" s="206">
        <f t="shared" si="0"/>
        <v>-8.0000000000000284</v>
      </c>
      <c r="S42" s="201"/>
      <c r="T42" s="220">
        <f t="shared" si="1"/>
        <v>36.40000000000002</v>
      </c>
      <c r="U42" s="201"/>
      <c r="V42" s="228">
        <f t="shared" si="2"/>
        <v>-23.019999999999978</v>
      </c>
      <c r="W42" s="201"/>
      <c r="X42" s="237">
        <f t="shared" si="3"/>
        <v>9.127799999999981</v>
      </c>
      <c r="Y42" s="201"/>
      <c r="Z42" s="248">
        <f t="shared" si="4"/>
        <v>-19.898468450455471</v>
      </c>
      <c r="AA42" s="201"/>
      <c r="AB42" s="255">
        <f t="shared" si="5"/>
        <v>35.183954590757857</v>
      </c>
    </row>
    <row r="43" spans="14:28" x14ac:dyDescent="0.25">
      <c r="N43" s="200">
        <v>19</v>
      </c>
      <c r="P43" s="214">
        <f t="shared" si="6"/>
        <v>-6.4000000000000057</v>
      </c>
      <c r="Q43" s="201"/>
      <c r="R43" s="206">
        <f t="shared" si="0"/>
        <v>-7.0000000000000284</v>
      </c>
      <c r="S43" s="201"/>
      <c r="T43" s="220">
        <f t="shared" si="1"/>
        <v>35.600000000000023</v>
      </c>
      <c r="U43" s="201"/>
      <c r="V43" s="228">
        <f t="shared" si="2"/>
        <v>-23.719999999999981</v>
      </c>
      <c r="W43" s="201"/>
      <c r="X43" s="237">
        <f t="shared" si="3"/>
        <v>9.7791999999999835</v>
      </c>
      <c r="Y43" s="201"/>
      <c r="Z43" s="248">
        <f t="shared" si="4"/>
        <v>-19.891181179587985</v>
      </c>
      <c r="AA43" s="201"/>
      <c r="AB43" s="255">
        <f t="shared" si="5"/>
        <v>34.739436965049521</v>
      </c>
    </row>
    <row r="44" spans="14:28" x14ac:dyDescent="0.25">
      <c r="N44" s="200">
        <v>20</v>
      </c>
      <c r="P44" s="214">
        <f t="shared" si="6"/>
        <v>-6.2000000000000055</v>
      </c>
      <c r="Q44" s="201"/>
      <c r="R44" s="206">
        <f t="shared" si="0"/>
        <v>-6.0000000000000284</v>
      </c>
      <c r="S44" s="201"/>
      <c r="T44" s="220">
        <f t="shared" si="1"/>
        <v>34.800000000000026</v>
      </c>
      <c r="U44" s="201"/>
      <c r="V44" s="228">
        <f t="shared" si="2"/>
        <v>-24.379999999999981</v>
      </c>
      <c r="W44" s="201"/>
      <c r="X44" s="237">
        <f t="shared" si="3"/>
        <v>10.335399999999986</v>
      </c>
      <c r="Y44" s="201"/>
      <c r="Z44" s="248">
        <f t="shared" si="4"/>
        <v>-19.883370876057899</v>
      </c>
      <c r="AA44" s="201"/>
      <c r="AB44" s="255">
        <f t="shared" si="5"/>
        <v>34.313840820861557</v>
      </c>
    </row>
    <row r="45" spans="14:28" x14ac:dyDescent="0.25">
      <c r="N45" s="200">
        <v>21</v>
      </c>
      <c r="P45" s="214">
        <f t="shared" si="6"/>
        <v>-6.0000000000000053</v>
      </c>
      <c r="Q45" s="201"/>
      <c r="R45" s="206">
        <f t="shared" si="0"/>
        <v>-5.0000000000000284</v>
      </c>
      <c r="S45" s="201"/>
      <c r="T45" s="220">
        <f t="shared" si="1"/>
        <v>34.000000000000021</v>
      </c>
      <c r="U45" s="201"/>
      <c r="V45" s="228">
        <f t="shared" si="2"/>
        <v>-24.999999999999982</v>
      </c>
      <c r="W45" s="201"/>
      <c r="X45" s="237">
        <f t="shared" si="3"/>
        <v>10.799999999999988</v>
      </c>
      <c r="Y45" s="201"/>
      <c r="Z45" s="248">
        <f t="shared" si="4"/>
        <v>-19.875</v>
      </c>
      <c r="AA45" s="201"/>
      <c r="AB45" s="255">
        <f t="shared" si="5"/>
        <v>33.905620875659011</v>
      </c>
    </row>
    <row r="46" spans="14:28" x14ac:dyDescent="0.25">
      <c r="N46" s="200">
        <v>22</v>
      </c>
      <c r="P46" s="214">
        <f t="shared" si="6"/>
        <v>-5.8000000000000052</v>
      </c>
      <c r="Q46" s="201"/>
      <c r="R46" s="206">
        <f t="shared" si="0"/>
        <v>-4.0000000000000284</v>
      </c>
      <c r="S46" s="201"/>
      <c r="T46" s="220">
        <f t="shared" si="1"/>
        <v>33.200000000000017</v>
      </c>
      <c r="U46" s="201"/>
      <c r="V46" s="228">
        <f t="shared" si="2"/>
        <v>-25.579999999999988</v>
      </c>
      <c r="W46" s="201"/>
      <c r="X46" s="237">
        <f t="shared" si="3"/>
        <v>11.176599999999993</v>
      </c>
      <c r="Y46" s="201"/>
      <c r="Z46" s="248">
        <f t="shared" si="4"/>
        <v>-19.866028317182963</v>
      </c>
      <c r="AA46" s="201"/>
      <c r="AB46" s="255">
        <f t="shared" si="5"/>
        <v>33.513413744126197</v>
      </c>
    </row>
    <row r="47" spans="14:28" x14ac:dyDescent="0.25">
      <c r="N47" s="200">
        <v>23</v>
      </c>
      <c r="P47" s="214">
        <f t="shared" si="6"/>
        <v>-5.600000000000005</v>
      </c>
      <c r="Q47" s="201"/>
      <c r="R47" s="206">
        <f t="shared" si="0"/>
        <v>-3.0000000000000284</v>
      </c>
      <c r="S47" s="201"/>
      <c r="T47" s="220">
        <f t="shared" si="1"/>
        <v>32.40000000000002</v>
      </c>
      <c r="U47" s="201"/>
      <c r="V47" s="228">
        <f t="shared" si="2"/>
        <v>-26.119999999999987</v>
      </c>
      <c r="W47" s="201"/>
      <c r="X47" s="237">
        <f t="shared" si="3"/>
        <v>11.468799999999995</v>
      </c>
      <c r="Y47" s="201"/>
      <c r="Z47" s="248">
        <f t="shared" si="4"/>
        <v>-19.85641270562537</v>
      </c>
      <c r="AA47" s="201"/>
      <c r="AB47" s="255">
        <f t="shared" si="5"/>
        <v>33.136010464297726</v>
      </c>
    </row>
    <row r="48" spans="14:28" x14ac:dyDescent="0.25">
      <c r="N48" s="200">
        <v>24</v>
      </c>
      <c r="P48" s="214">
        <f t="shared" si="6"/>
        <v>-5.4000000000000048</v>
      </c>
      <c r="Q48" s="201"/>
      <c r="R48" s="206">
        <f t="shared" si="0"/>
        <v>-2.0000000000000284</v>
      </c>
      <c r="S48" s="201"/>
      <c r="T48" s="220">
        <f t="shared" si="1"/>
        <v>31.600000000000019</v>
      </c>
      <c r="U48" s="201"/>
      <c r="V48" s="228">
        <f t="shared" si="2"/>
        <v>-26.619999999999987</v>
      </c>
      <c r="W48" s="201"/>
      <c r="X48" s="237">
        <f t="shared" si="3"/>
        <v>11.680199999999996</v>
      </c>
      <c r="Y48" s="201"/>
      <c r="Z48" s="248">
        <f t="shared" si="4"/>
        <v>-19.846106948331887</v>
      </c>
      <c r="AA48" s="201"/>
      <c r="AB48" s="255">
        <f t="shared" si="5"/>
        <v>32.772334022588979</v>
      </c>
    </row>
    <row r="49" spans="14:28" x14ac:dyDescent="0.25">
      <c r="N49" s="200">
        <v>25</v>
      </c>
      <c r="P49" s="214">
        <f t="shared" si="6"/>
        <v>-5.2000000000000046</v>
      </c>
      <c r="Q49" s="201"/>
      <c r="R49" s="206">
        <f t="shared" si="0"/>
        <v>-1.0000000000000213</v>
      </c>
      <c r="S49" s="201"/>
      <c r="T49" s="220">
        <f t="shared" si="1"/>
        <v>30.800000000000018</v>
      </c>
      <c r="U49" s="201"/>
      <c r="V49" s="228">
        <f t="shared" si="2"/>
        <v>-27.079999999999991</v>
      </c>
      <c r="W49" s="201"/>
      <c r="X49" s="237">
        <f t="shared" si="3"/>
        <v>11.814399999999999</v>
      </c>
      <c r="Y49" s="201"/>
      <c r="Z49" s="248">
        <f t="shared" si="4"/>
        <v>-19.835061511153388</v>
      </c>
      <c r="AA49" s="201"/>
      <c r="AB49" s="255">
        <f t="shared" si="5"/>
        <v>32.421420824476272</v>
      </c>
    </row>
    <row r="50" spans="14:28" x14ac:dyDescent="0.25">
      <c r="N50" s="200">
        <v>26</v>
      </c>
      <c r="P50" s="214">
        <f t="shared" si="6"/>
        <v>-5.0000000000000044</v>
      </c>
      <c r="Q50" s="201"/>
      <c r="R50" s="206">
        <f t="shared" si="0"/>
        <v>0</v>
      </c>
      <c r="S50" s="201"/>
      <c r="T50" s="220">
        <f t="shared" si="1"/>
        <v>30.000000000000018</v>
      </c>
      <c r="U50" s="201"/>
      <c r="V50" s="228">
        <f t="shared" si="2"/>
        <v>-27.499999999999993</v>
      </c>
      <c r="W50" s="201"/>
      <c r="X50" s="237">
        <f t="shared" si="3"/>
        <v>11.875</v>
      </c>
      <c r="Y50" s="201"/>
      <c r="Z50" s="248">
        <f t="shared" si="4"/>
        <v>-19.823223304703362</v>
      </c>
      <c r="AA50" s="201"/>
      <c r="AB50" s="255">
        <f t="shared" si="5"/>
        <v>32.082405307719455</v>
      </c>
    </row>
    <row r="51" spans="14:28" x14ac:dyDescent="0.25">
      <c r="N51" s="200">
        <v>27</v>
      </c>
      <c r="P51" s="214">
        <f t="shared" si="6"/>
        <v>-4.8000000000000043</v>
      </c>
      <c r="Q51" s="201"/>
      <c r="R51" s="206">
        <f t="shared" si="0"/>
        <v>0.99999999999997868</v>
      </c>
      <c r="S51" s="201"/>
      <c r="T51" s="220">
        <f t="shared" si="1"/>
        <v>29.200000000000017</v>
      </c>
      <c r="U51" s="201"/>
      <c r="V51" s="228">
        <f t="shared" si="2"/>
        <v>-27.879999999999992</v>
      </c>
      <c r="W51" s="201"/>
      <c r="X51" s="237">
        <f t="shared" si="3"/>
        <v>11.865600000000001</v>
      </c>
      <c r="Y51" s="201"/>
      <c r="Z51" s="248">
        <f t="shared" si="4"/>
        <v>-19.810535429186199</v>
      </c>
      <c r="AA51" s="201"/>
      <c r="AB51" s="255">
        <f t="shared" si="5"/>
        <v>31.754507079489549</v>
      </c>
    </row>
    <row r="52" spans="14:28" x14ac:dyDescent="0.25">
      <c r="N52" s="200">
        <v>28</v>
      </c>
      <c r="P52" s="214">
        <f t="shared" si="6"/>
        <v>-4.6000000000000041</v>
      </c>
      <c r="Q52" s="201"/>
      <c r="R52" s="206">
        <f t="shared" si="0"/>
        <v>1.9999999999999787</v>
      </c>
      <c r="S52" s="201"/>
      <c r="T52" s="220">
        <f t="shared" si="1"/>
        <v>28.400000000000016</v>
      </c>
      <c r="U52" s="201"/>
      <c r="V52" s="228">
        <f t="shared" si="2"/>
        <v>-28.219999999999992</v>
      </c>
      <c r="W52" s="201"/>
      <c r="X52" s="237">
        <f t="shared" si="3"/>
        <v>11.789800000000001</v>
      </c>
      <c r="Y52" s="201"/>
      <c r="Z52" s="248">
        <f t="shared" si="4"/>
        <v>-19.796936900910943</v>
      </c>
      <c r="AA52" s="201"/>
      <c r="AB52" s="255">
        <f t="shared" si="5"/>
        <v>31.437020096343744</v>
      </c>
    </row>
    <row r="53" spans="14:28" x14ac:dyDescent="0.25">
      <c r="N53" s="200">
        <v>29</v>
      </c>
      <c r="P53" s="214">
        <f t="shared" si="6"/>
        <v>-4.4000000000000039</v>
      </c>
      <c r="Q53" s="201"/>
      <c r="R53" s="206">
        <f t="shared" si="0"/>
        <v>2.9999999999999787</v>
      </c>
      <c r="S53" s="201"/>
      <c r="T53" s="220">
        <f t="shared" si="1"/>
        <v>27.600000000000016</v>
      </c>
      <c r="U53" s="201"/>
      <c r="V53" s="228">
        <f t="shared" si="2"/>
        <v>-28.519999999999996</v>
      </c>
      <c r="W53" s="201"/>
      <c r="X53" s="237">
        <f t="shared" si="3"/>
        <v>11.651200000000003</v>
      </c>
      <c r="Y53" s="201"/>
      <c r="Z53" s="248">
        <f t="shared" si="4"/>
        <v>-19.78236235917597</v>
      </c>
      <c r="AA53" s="201"/>
      <c r="AB53" s="255">
        <f t="shared" si="5"/>
        <v>31.129303509676205</v>
      </c>
    </row>
    <row r="54" spans="14:28" x14ac:dyDescent="0.25">
      <c r="N54" s="200">
        <v>30</v>
      </c>
      <c r="P54" s="214">
        <f t="shared" si="6"/>
        <v>-4.2000000000000037</v>
      </c>
      <c r="Q54" s="201"/>
      <c r="R54" s="206">
        <f t="shared" si="0"/>
        <v>3.9999999999999858</v>
      </c>
      <c r="S54" s="201"/>
      <c r="T54" s="220">
        <f t="shared" si="1"/>
        <v>26.800000000000015</v>
      </c>
      <c r="U54" s="201"/>
      <c r="V54" s="228">
        <f t="shared" si="2"/>
        <v>-28.779999999999994</v>
      </c>
      <c r="W54" s="201"/>
      <c r="X54" s="237">
        <f t="shared" si="3"/>
        <v>11.453400000000006</v>
      </c>
      <c r="Y54" s="201"/>
      <c r="Z54" s="248">
        <f t="shared" si="4"/>
        <v>-19.766741752115799</v>
      </c>
      <c r="AA54" s="201"/>
      <c r="AB54" s="255">
        <f t="shared" si="5"/>
        <v>30.830773878179397</v>
      </c>
    </row>
    <row r="55" spans="14:28" x14ac:dyDescent="0.25">
      <c r="N55" s="200">
        <v>31</v>
      </c>
      <c r="P55" s="214">
        <f t="shared" si="6"/>
        <v>-4.0000000000000036</v>
      </c>
      <c r="Q55" s="201"/>
      <c r="R55" s="206">
        <f t="shared" si="0"/>
        <v>4.9999999999999858</v>
      </c>
      <c r="S55" s="201"/>
      <c r="T55" s="220">
        <f t="shared" si="1"/>
        <v>26.000000000000014</v>
      </c>
      <c r="U55" s="201"/>
      <c r="V55" s="228">
        <f t="shared" si="2"/>
        <v>-28.999999999999996</v>
      </c>
      <c r="W55" s="201"/>
      <c r="X55" s="237">
        <f t="shared" si="3"/>
        <v>11.200000000000006</v>
      </c>
      <c r="Y55" s="201"/>
      <c r="Z55" s="248">
        <f t="shared" si="4"/>
        <v>-19.75</v>
      </c>
      <c r="AA55" s="201"/>
      <c r="AB55" s="255">
        <f t="shared" si="5"/>
        <v>30.540898509446873</v>
      </c>
    </row>
    <row r="56" spans="14:28" x14ac:dyDescent="0.25">
      <c r="N56" s="200">
        <v>32</v>
      </c>
      <c r="P56" s="214">
        <f t="shared" si="6"/>
        <v>-3.8000000000000034</v>
      </c>
      <c r="Q56" s="201"/>
      <c r="R56" s="206">
        <f t="shared" si="0"/>
        <v>5.9999999999999858</v>
      </c>
      <c r="S56" s="201"/>
      <c r="T56" s="220">
        <f t="shared" si="1"/>
        <v>25.200000000000014</v>
      </c>
      <c r="U56" s="201"/>
      <c r="V56" s="228">
        <f t="shared" si="2"/>
        <v>-29.179999999999996</v>
      </c>
      <c r="W56" s="201"/>
      <c r="X56" s="237">
        <f t="shared" si="3"/>
        <v>10.894600000000004</v>
      </c>
      <c r="Y56" s="201"/>
      <c r="Z56" s="248">
        <f t="shared" si="4"/>
        <v>-19.732056634365929</v>
      </c>
      <c r="AA56" s="201"/>
      <c r="AB56" s="255">
        <f t="shared" si="5"/>
        <v>30.259189739779909</v>
      </c>
    </row>
    <row r="57" spans="14:28" x14ac:dyDescent="0.25">
      <c r="N57" s="200">
        <v>33</v>
      </c>
      <c r="P57" s="214">
        <f t="shared" si="6"/>
        <v>-3.6000000000000032</v>
      </c>
      <c r="Q57" s="201"/>
      <c r="R57" s="206">
        <f t="shared" si="0"/>
        <v>6.9999999999999858</v>
      </c>
      <c r="S57" s="201"/>
      <c r="T57" s="220">
        <f t="shared" si="1"/>
        <v>24.400000000000013</v>
      </c>
      <c r="U57" s="201"/>
      <c r="V57" s="228">
        <f t="shared" si="2"/>
        <v>-29.32</v>
      </c>
      <c r="W57" s="201"/>
      <c r="X57" s="237">
        <f t="shared" si="3"/>
        <v>10.540800000000006</v>
      </c>
      <c r="Y57" s="201"/>
      <c r="Z57" s="248">
        <f t="shared" si="4"/>
        <v>-19.712825411250741</v>
      </c>
      <c r="AA57" s="201"/>
      <c r="AB57" s="255">
        <f t="shared" si="5"/>
        <v>29.985199997898761</v>
      </c>
    </row>
    <row r="58" spans="14:28" x14ac:dyDescent="0.25">
      <c r="N58" s="200">
        <v>34</v>
      </c>
      <c r="P58" s="214">
        <f t="shared" si="6"/>
        <v>-3.400000000000003</v>
      </c>
      <c r="Q58" s="201"/>
      <c r="R58" s="206">
        <f t="shared" si="0"/>
        <v>7.9999999999999858</v>
      </c>
      <c r="S58" s="201"/>
      <c r="T58" s="220">
        <f t="shared" si="1"/>
        <v>23.600000000000012</v>
      </c>
      <c r="U58" s="201"/>
      <c r="V58" s="228">
        <f t="shared" si="2"/>
        <v>-29.42</v>
      </c>
      <c r="W58" s="201"/>
      <c r="X58" s="237">
        <f t="shared" si="3"/>
        <v>10.142200000000008</v>
      </c>
      <c r="Y58" s="201"/>
      <c r="Z58" s="248">
        <f t="shared" si="4"/>
        <v>-19.69221389666377</v>
      </c>
      <c r="AA58" s="201"/>
      <c r="AB58" s="255">
        <f t="shared" si="5"/>
        <v>29.718517527077147</v>
      </c>
    </row>
    <row r="59" spans="14:28" x14ac:dyDescent="0.25">
      <c r="N59" s="200">
        <v>35</v>
      </c>
      <c r="P59" s="214">
        <f t="shared" si="6"/>
        <v>-3.2000000000000028</v>
      </c>
      <c r="Q59" s="201"/>
      <c r="R59" s="206">
        <f t="shared" si="0"/>
        <v>8.9999999999999858</v>
      </c>
      <c r="S59" s="201"/>
      <c r="T59" s="220">
        <f t="shared" si="1"/>
        <v>22.800000000000011</v>
      </c>
      <c r="U59" s="201"/>
      <c r="V59" s="228">
        <f t="shared" si="2"/>
        <v>-29.48</v>
      </c>
      <c r="W59" s="201"/>
      <c r="X59" s="237">
        <f t="shared" si="3"/>
        <v>9.7024000000000061</v>
      </c>
      <c r="Y59" s="201"/>
      <c r="Z59" s="248">
        <f t="shared" si="4"/>
        <v>-19.670123022306775</v>
      </c>
      <c r="AA59" s="201"/>
      <c r="AB59" s="255">
        <f t="shared" si="5"/>
        <v>29.458762663044542</v>
      </c>
    </row>
    <row r="60" spans="14:28" x14ac:dyDescent="0.25">
      <c r="N60" s="200">
        <v>36</v>
      </c>
      <c r="P60" s="214">
        <f t="shared" si="6"/>
        <v>-3.0000000000000027</v>
      </c>
      <c r="Q60" s="201"/>
      <c r="R60" s="206">
        <f t="shared" si="0"/>
        <v>9.9999999999999858</v>
      </c>
      <c r="S60" s="201"/>
      <c r="T60" s="220">
        <f t="shared" si="1"/>
        <v>22.000000000000011</v>
      </c>
      <c r="U60" s="201"/>
      <c r="V60" s="228">
        <f t="shared" si="2"/>
        <v>-29.5</v>
      </c>
      <c r="W60" s="201"/>
      <c r="X60" s="237">
        <f t="shared" si="3"/>
        <v>9.225000000000005</v>
      </c>
      <c r="Y60" s="201"/>
      <c r="Z60" s="248">
        <f t="shared" si="4"/>
        <v>-19.646446609406727</v>
      </c>
      <c r="AA60" s="201"/>
      <c r="AB60" s="255">
        <f t="shared" si="5"/>
        <v>29.205584583201642</v>
      </c>
    </row>
    <row r="61" spans="14:28" x14ac:dyDescent="0.25">
      <c r="N61" s="200">
        <v>37</v>
      </c>
      <c r="P61" s="214">
        <f t="shared" si="6"/>
        <v>-2.8000000000000025</v>
      </c>
      <c r="Q61" s="201"/>
      <c r="R61" s="206">
        <f t="shared" si="0"/>
        <v>10.999999999999986</v>
      </c>
      <c r="S61" s="201"/>
      <c r="T61" s="220">
        <f t="shared" si="1"/>
        <v>21.20000000000001</v>
      </c>
      <c r="U61" s="201"/>
      <c r="V61" s="228">
        <f t="shared" si="2"/>
        <v>-29.48</v>
      </c>
      <c r="W61" s="201"/>
      <c r="X61" s="237">
        <f t="shared" si="3"/>
        <v>8.7136000000000067</v>
      </c>
      <c r="Y61" s="201"/>
      <c r="Z61" s="248">
        <f t="shared" si="4"/>
        <v>-19.621070858372402</v>
      </c>
      <c r="AA61" s="201"/>
      <c r="AB61" s="255">
        <f t="shared" si="5"/>
        <v>28.958658457297929</v>
      </c>
    </row>
    <row r="62" spans="14:28" x14ac:dyDescent="0.25">
      <c r="N62" s="200">
        <v>38</v>
      </c>
      <c r="P62" s="214">
        <f t="shared" si="6"/>
        <v>-2.6000000000000023</v>
      </c>
      <c r="Q62" s="201"/>
      <c r="R62" s="206">
        <f t="shared" si="0"/>
        <v>11.999999999999986</v>
      </c>
      <c r="S62" s="201"/>
      <c r="T62" s="220">
        <f t="shared" si="1"/>
        <v>20.400000000000009</v>
      </c>
      <c r="U62" s="201"/>
      <c r="V62" s="228">
        <f t="shared" si="2"/>
        <v>-29.42</v>
      </c>
      <c r="W62" s="201"/>
      <c r="X62" s="237">
        <f t="shared" si="3"/>
        <v>8.1718000000000064</v>
      </c>
      <c r="Y62" s="201"/>
      <c r="Z62" s="248">
        <f t="shared" si="4"/>
        <v>-19.593873801821882</v>
      </c>
      <c r="AA62" s="201"/>
      <c r="AB62" s="255">
        <f t="shared" si="5"/>
        <v>28.71768294150732</v>
      </c>
    </row>
    <row r="63" spans="14:28" x14ac:dyDescent="0.25">
      <c r="N63" s="200">
        <v>39</v>
      </c>
      <c r="P63" s="214">
        <f t="shared" si="6"/>
        <v>-2.4000000000000021</v>
      </c>
      <c r="Q63" s="201"/>
      <c r="R63" s="206">
        <f t="shared" si="0"/>
        <v>12.999999999999986</v>
      </c>
      <c r="S63" s="201"/>
      <c r="T63" s="220">
        <f t="shared" si="1"/>
        <v>19.600000000000009</v>
      </c>
      <c r="U63" s="201"/>
      <c r="V63" s="228">
        <f t="shared" si="2"/>
        <v>-29.32</v>
      </c>
      <c r="W63" s="201"/>
      <c r="X63" s="237">
        <f t="shared" si="3"/>
        <v>7.6032000000000064</v>
      </c>
      <c r="Y63" s="201"/>
      <c r="Z63" s="248">
        <f t="shared" si="4"/>
        <v>-19.56472471835194</v>
      </c>
      <c r="AA63" s="201"/>
      <c r="AB63" s="255">
        <f t="shared" si="5"/>
        <v>28.48237796740538</v>
      </c>
    </row>
    <row r="64" spans="14:28" x14ac:dyDescent="0.25">
      <c r="N64" s="200">
        <v>40</v>
      </c>
      <c r="P64" s="214">
        <f t="shared" si="6"/>
        <v>-2.200000000000002</v>
      </c>
      <c r="Q64" s="201"/>
      <c r="R64" s="206">
        <f t="shared" si="0"/>
        <v>13.999999999999986</v>
      </c>
      <c r="S64" s="201"/>
      <c r="T64" s="220">
        <f t="shared" si="1"/>
        <v>18.800000000000008</v>
      </c>
      <c r="U64" s="201"/>
      <c r="V64" s="228">
        <f t="shared" si="2"/>
        <v>-29.18</v>
      </c>
      <c r="W64" s="201"/>
      <c r="X64" s="237">
        <f t="shared" si="3"/>
        <v>7.0114000000000063</v>
      </c>
      <c r="Y64" s="201"/>
      <c r="Z64" s="248">
        <f t="shared" si="4"/>
        <v>-19.533483504231597</v>
      </c>
      <c r="AA64" s="201"/>
      <c r="AB64" s="255">
        <f t="shared" si="5"/>
        <v>28.252482785158396</v>
      </c>
    </row>
    <row r="65" spans="14:28" x14ac:dyDescent="0.25">
      <c r="N65" s="200">
        <v>41</v>
      </c>
      <c r="P65" s="214">
        <f t="shared" si="6"/>
        <v>-2.0000000000000018</v>
      </c>
      <c r="Q65" s="201"/>
      <c r="R65" s="206">
        <f t="shared" si="0"/>
        <v>14.999999999999993</v>
      </c>
      <c r="S65" s="201"/>
      <c r="T65" s="220">
        <f t="shared" si="1"/>
        <v>18.000000000000007</v>
      </c>
      <c r="U65" s="201"/>
      <c r="V65" s="228">
        <f t="shared" si="2"/>
        <v>-29</v>
      </c>
      <c r="W65" s="201"/>
      <c r="X65" s="237">
        <f t="shared" si="3"/>
        <v>6.4000000000000057</v>
      </c>
      <c r="Y65" s="201"/>
      <c r="Z65" s="248">
        <f t="shared" si="4"/>
        <v>-19.5</v>
      </c>
      <c r="AA65" s="201"/>
      <c r="AB65" s="255">
        <f t="shared" si="5"/>
        <v>28.027754226637811</v>
      </c>
    </row>
    <row r="66" spans="14:28" x14ac:dyDescent="0.25">
      <c r="N66" s="200">
        <v>42</v>
      </c>
      <c r="P66" s="214">
        <f t="shared" si="6"/>
        <v>-1.8000000000000018</v>
      </c>
      <c r="Q66" s="201"/>
      <c r="R66" s="206">
        <f t="shared" si="0"/>
        <v>15.999999999999993</v>
      </c>
      <c r="S66" s="201"/>
      <c r="T66" s="220">
        <f t="shared" si="1"/>
        <v>17.200000000000006</v>
      </c>
      <c r="U66" s="201"/>
      <c r="V66" s="228">
        <f t="shared" si="2"/>
        <v>-28.78</v>
      </c>
      <c r="W66" s="201"/>
      <c r="X66" s="237">
        <f t="shared" si="3"/>
        <v>5.7726000000000059</v>
      </c>
      <c r="Y66" s="201"/>
      <c r="Z66" s="248">
        <f t="shared" si="4"/>
        <v>-19.464113268731854</v>
      </c>
      <c r="AA66" s="201"/>
      <c r="AB66" s="255">
        <f t="shared" si="5"/>
        <v>27.807965159450056</v>
      </c>
    </row>
    <row r="67" spans="14:28" x14ac:dyDescent="0.25">
      <c r="N67" s="200">
        <v>43</v>
      </c>
      <c r="P67" s="214">
        <f t="shared" si="6"/>
        <v>-1.6000000000000019</v>
      </c>
      <c r="Q67" s="201"/>
      <c r="R67" s="206">
        <f t="shared" si="0"/>
        <v>16.999999999999993</v>
      </c>
      <c r="S67" s="201"/>
      <c r="T67" s="220">
        <f t="shared" si="1"/>
        <v>16.400000000000006</v>
      </c>
      <c r="U67" s="201"/>
      <c r="V67" s="228">
        <f t="shared" si="2"/>
        <v>-28.520000000000003</v>
      </c>
      <c r="W67" s="201"/>
      <c r="X67" s="237">
        <f t="shared" si="3"/>
        <v>5.1328000000000067</v>
      </c>
      <c r="Y67" s="201"/>
      <c r="Z67" s="248">
        <f t="shared" si="4"/>
        <v>-19.425650822501481</v>
      </c>
      <c r="AA67" s="201"/>
      <c r="AB67" s="255">
        <f t="shared" si="5"/>
        <v>27.592903107240421</v>
      </c>
    </row>
    <row r="68" spans="14:28" x14ac:dyDescent="0.25">
      <c r="N68" s="200">
        <v>44</v>
      </c>
      <c r="P68" s="214">
        <f t="shared" si="6"/>
        <v>-1.4000000000000019</v>
      </c>
      <c r="Q68" s="201"/>
      <c r="R68" s="206">
        <f t="shared" si="0"/>
        <v>17.999999999999993</v>
      </c>
      <c r="S68" s="201"/>
      <c r="T68" s="220">
        <f t="shared" si="1"/>
        <v>15.600000000000009</v>
      </c>
      <c r="U68" s="201"/>
      <c r="V68" s="228">
        <f t="shared" si="2"/>
        <v>-28.220000000000002</v>
      </c>
      <c r="W68" s="201"/>
      <c r="X68" s="237">
        <f t="shared" si="3"/>
        <v>4.4842000000000057</v>
      </c>
      <c r="Y68" s="201"/>
      <c r="Z68" s="248">
        <f t="shared" si="4"/>
        <v>-19.384427793327543</v>
      </c>
      <c r="AA68" s="201"/>
      <c r="AB68" s="255">
        <f t="shared" si="5"/>
        <v>27.3823690152621</v>
      </c>
    </row>
    <row r="69" spans="14:28" x14ac:dyDescent="0.25">
      <c r="N69" s="200">
        <v>45</v>
      </c>
      <c r="P69" s="214">
        <f t="shared" si="6"/>
        <v>-1.200000000000002</v>
      </c>
      <c r="Q69" s="201"/>
      <c r="R69" s="206">
        <f t="shared" si="0"/>
        <v>18.999999999999989</v>
      </c>
      <c r="S69" s="201"/>
      <c r="T69" s="220">
        <f t="shared" si="1"/>
        <v>14.800000000000008</v>
      </c>
      <c r="U69" s="201"/>
      <c r="V69" s="228">
        <f t="shared" si="2"/>
        <v>-27.880000000000003</v>
      </c>
      <c r="W69" s="201"/>
      <c r="X69" s="237">
        <f t="shared" si="3"/>
        <v>3.8304000000000062</v>
      </c>
      <c r="Y69" s="201"/>
      <c r="Z69" s="248">
        <f t="shared" si="4"/>
        <v>-19.340246044613554</v>
      </c>
      <c r="AA69" s="201"/>
      <c r="AB69" s="255">
        <f t="shared" si="5"/>
        <v>27.176176143234741</v>
      </c>
    </row>
    <row r="70" spans="14:28" x14ac:dyDescent="0.25">
      <c r="N70" s="200">
        <v>46</v>
      </c>
      <c r="P70" s="214">
        <f t="shared" si="6"/>
        <v>-1.000000000000002</v>
      </c>
      <c r="Q70" s="201"/>
      <c r="R70" s="206">
        <f t="shared" si="0"/>
        <v>19.999999999999989</v>
      </c>
      <c r="S70" s="201"/>
      <c r="T70" s="220">
        <f t="shared" si="1"/>
        <v>14.000000000000007</v>
      </c>
      <c r="U70" s="201"/>
      <c r="V70" s="228">
        <f t="shared" si="2"/>
        <v>-27.500000000000004</v>
      </c>
      <c r="W70" s="201"/>
      <c r="X70" s="237">
        <f t="shared" si="3"/>
        <v>3.1750000000000069</v>
      </c>
      <c r="Y70" s="201"/>
      <c r="Z70" s="248">
        <f t="shared" si="4"/>
        <v>-19.292893218813454</v>
      </c>
      <c r="AA70" s="201"/>
      <c r="AB70" s="255">
        <f t="shared" si="5"/>
        <v>26.974149070059546</v>
      </c>
    </row>
    <row r="71" spans="14:28" x14ac:dyDescent="0.25">
      <c r="N71" s="200">
        <v>47</v>
      </c>
      <c r="P71" s="214">
        <f t="shared" si="6"/>
        <v>-0.80000000000000204</v>
      </c>
      <c r="Q71" s="201"/>
      <c r="R71" s="206">
        <f t="shared" si="0"/>
        <v>20.999999999999989</v>
      </c>
      <c r="S71" s="201"/>
      <c r="T71" s="220">
        <f t="shared" si="1"/>
        <v>13.200000000000008</v>
      </c>
      <c r="U71" s="201"/>
      <c r="V71" s="228">
        <f t="shared" si="2"/>
        <v>-27.080000000000005</v>
      </c>
      <c r="W71" s="201"/>
      <c r="X71" s="237">
        <f t="shared" si="3"/>
        <v>2.5216000000000065</v>
      </c>
      <c r="Y71" s="201"/>
      <c r="Z71" s="248">
        <f t="shared" si="4"/>
        <v>-19.242141716744801</v>
      </c>
      <c r="AA71" s="201"/>
      <c r="AB71" s="255">
        <f t="shared" si="5"/>
        <v>26.776122797097749</v>
      </c>
    </row>
    <row r="72" spans="14:28" x14ac:dyDescent="0.25">
      <c r="N72" s="200">
        <v>48</v>
      </c>
      <c r="P72" s="214">
        <f t="shared" si="6"/>
        <v>-0.60000000000000209</v>
      </c>
      <c r="Q72" s="201"/>
      <c r="R72" s="206">
        <f t="shared" si="0"/>
        <v>21.999999999999989</v>
      </c>
      <c r="S72" s="201"/>
      <c r="T72" s="220">
        <f t="shared" si="1"/>
        <v>12.400000000000009</v>
      </c>
      <c r="U72" s="201"/>
      <c r="V72" s="228">
        <f t="shared" si="2"/>
        <v>-26.620000000000005</v>
      </c>
      <c r="W72" s="201"/>
      <c r="X72" s="237">
        <f t="shared" si="3"/>
        <v>1.8738000000000068</v>
      </c>
      <c r="Y72" s="201"/>
      <c r="Z72" s="248">
        <f t="shared" si="4"/>
        <v>-19.187747603643764</v>
      </c>
      <c r="AA72" s="201"/>
      <c r="AB72" s="255">
        <f t="shared" si="5"/>
        <v>26.581941938526729</v>
      </c>
    </row>
    <row r="73" spans="14:28" x14ac:dyDescent="0.25">
      <c r="N73" s="200">
        <v>49</v>
      </c>
      <c r="P73" s="214">
        <f t="shared" si="6"/>
        <v>-0.40000000000000208</v>
      </c>
      <c r="Q73" s="201"/>
      <c r="R73" s="206">
        <f t="shared" si="0"/>
        <v>22.999999999999989</v>
      </c>
      <c r="S73" s="201"/>
      <c r="T73" s="220">
        <f t="shared" si="1"/>
        <v>11.600000000000009</v>
      </c>
      <c r="U73" s="201"/>
      <c r="V73" s="228">
        <f t="shared" si="2"/>
        <v>-26.120000000000005</v>
      </c>
      <c r="W73" s="201"/>
      <c r="X73" s="237">
        <f t="shared" si="3"/>
        <v>1.2352000000000065</v>
      </c>
      <c r="Y73" s="201"/>
      <c r="Z73" s="248">
        <f t="shared" si="4"/>
        <v>-19.129449436703876</v>
      </c>
      <c r="AA73" s="201"/>
      <c r="AB73" s="255">
        <f t="shared" si="5"/>
        <v>26.391459988819786</v>
      </c>
    </row>
    <row r="74" spans="14:28" x14ac:dyDescent="0.25">
      <c r="N74" s="200">
        <v>50</v>
      </c>
      <c r="P74" s="214">
        <f t="shared" si="6"/>
        <v>-0.20000000000000207</v>
      </c>
      <c r="Q74" s="201"/>
      <c r="R74" s="206">
        <f t="shared" si="0"/>
        <v>23.999999999999989</v>
      </c>
      <c r="S74" s="201"/>
      <c r="T74" s="220">
        <f t="shared" si="1"/>
        <v>10.800000000000008</v>
      </c>
      <c r="U74" s="201"/>
      <c r="V74" s="228">
        <f t="shared" si="2"/>
        <v>-25.580000000000005</v>
      </c>
      <c r="W74" s="201"/>
      <c r="X74" s="237">
        <f t="shared" si="3"/>
        <v>0.60940000000000638</v>
      </c>
      <c r="Y74" s="201"/>
      <c r="Z74" s="248">
        <f t="shared" si="4"/>
        <v>-19.066967008463195</v>
      </c>
      <c r="AA74" s="201"/>
      <c r="AB74" s="255">
        <f t="shared" si="5"/>
        <v>26.204538658698265</v>
      </c>
    </row>
    <row r="75" spans="14:28" x14ac:dyDescent="0.25">
      <c r="N75" s="200">
        <v>51</v>
      </c>
      <c r="P75" s="214">
        <f>P74+$I$21</f>
        <v>-2.0539125955565396E-15</v>
      </c>
      <c r="Q75" s="201"/>
      <c r="R75" s="206">
        <f t="shared" si="0"/>
        <v>24.999999999999989</v>
      </c>
      <c r="S75" s="201"/>
      <c r="T75" s="220">
        <f t="shared" si="1"/>
        <v>10.000000000000009</v>
      </c>
      <c r="U75" s="201"/>
      <c r="V75" s="228">
        <f t="shared" si="2"/>
        <v>-25.000000000000007</v>
      </c>
      <c r="W75" s="201"/>
      <c r="X75" s="237">
        <f t="shared" si="3"/>
        <v>6.1617377866696196E-15</v>
      </c>
      <c r="Y75" s="201"/>
      <c r="Z75" s="248">
        <f t="shared" si="4"/>
        <v>-19</v>
      </c>
      <c r="AA75" s="201"/>
      <c r="AB75" s="255">
        <f t="shared" si="5"/>
        <v>26.021047272016297</v>
      </c>
    </row>
    <row r="76" spans="14:28" x14ac:dyDescent="0.25">
      <c r="N76" s="200">
        <v>52</v>
      </c>
      <c r="P76" s="214">
        <f t="shared" si="6"/>
        <v>0.19999999999999796</v>
      </c>
      <c r="Q76" s="201"/>
      <c r="R76" s="206">
        <f t="shared" si="0"/>
        <v>25.999999999999989</v>
      </c>
      <c r="S76" s="201"/>
      <c r="T76" s="220">
        <f t="shared" si="1"/>
        <v>9.2000000000000082</v>
      </c>
      <c r="U76" s="201"/>
      <c r="V76" s="228">
        <f t="shared" si="2"/>
        <v>-24.380000000000006</v>
      </c>
      <c r="W76" s="201"/>
      <c r="X76" s="237">
        <f t="shared" si="3"/>
        <v>-0.58939999999999415</v>
      </c>
      <c r="Y76" s="201"/>
      <c r="Z76" s="248">
        <f t="shared" si="4"/>
        <v>-18.928226537463708</v>
      </c>
      <c r="AA76" s="201"/>
      <c r="AB76" s="255">
        <f t="shared" si="5"/>
        <v>25.840862216989514</v>
      </c>
    </row>
    <row r="77" spans="14:28" x14ac:dyDescent="0.25">
      <c r="N77" s="200">
        <v>53</v>
      </c>
      <c r="P77" s="214">
        <f t="shared" si="6"/>
        <v>0.39999999999999797</v>
      </c>
      <c r="Q77" s="201"/>
      <c r="R77" s="206">
        <f t="shared" si="0"/>
        <v>26.999999999999989</v>
      </c>
      <c r="S77" s="201"/>
      <c r="T77" s="220">
        <f t="shared" si="1"/>
        <v>8.4000000000000075</v>
      </c>
      <c r="U77" s="201"/>
      <c r="V77" s="228">
        <f t="shared" si="2"/>
        <v>-23.720000000000006</v>
      </c>
      <c r="W77" s="201"/>
      <c r="X77" s="237">
        <f t="shared" si="3"/>
        <v>-1.1551999999999945</v>
      </c>
      <c r="Y77" s="201"/>
      <c r="Z77" s="248">
        <f t="shared" si="4"/>
        <v>-18.851301645002966</v>
      </c>
      <c r="AA77" s="201"/>
      <c r="AB77" s="255">
        <f t="shared" si="5"/>
        <v>25.663866445995502</v>
      </c>
    </row>
    <row r="78" spans="14:28" x14ac:dyDescent="0.25">
      <c r="N78" s="200">
        <v>54</v>
      </c>
      <c r="P78" s="214">
        <f t="shared" si="6"/>
        <v>0.59999999999999798</v>
      </c>
      <c r="Q78" s="201"/>
      <c r="R78" s="206">
        <f t="shared" si="0"/>
        <v>27.999999999999989</v>
      </c>
      <c r="S78" s="201"/>
      <c r="T78" s="220">
        <f t="shared" si="1"/>
        <v>7.6000000000000085</v>
      </c>
      <c r="U78" s="201"/>
      <c r="V78" s="228">
        <f t="shared" si="2"/>
        <v>-23.020000000000007</v>
      </c>
      <c r="W78" s="201"/>
      <c r="X78" s="237">
        <f t="shared" si="3"/>
        <v>-1.6937999999999949</v>
      </c>
      <c r="Y78" s="201"/>
      <c r="Z78" s="248">
        <f t="shared" si="4"/>
        <v>-18.768855586655086</v>
      </c>
      <c r="AA78" s="201"/>
      <c r="AB78" s="255">
        <f t="shared" si="5"/>
        <v>25.489949018876814</v>
      </c>
    </row>
    <row r="79" spans="14:28" x14ac:dyDescent="0.25">
      <c r="N79" s="200">
        <v>55</v>
      </c>
      <c r="P79" s="214">
        <f t="shared" si="6"/>
        <v>0.79999999999999805</v>
      </c>
      <c r="Q79" s="201"/>
      <c r="R79" s="206">
        <f t="shared" si="0"/>
        <v>28.999999999999989</v>
      </c>
      <c r="S79" s="201"/>
      <c r="T79" s="220">
        <f t="shared" si="1"/>
        <v>6.8000000000000078</v>
      </c>
      <c r="U79" s="201"/>
      <c r="V79" s="228">
        <f t="shared" si="2"/>
        <v>-22.280000000000008</v>
      </c>
      <c r="W79" s="201"/>
      <c r="X79" s="237">
        <f t="shared" si="3"/>
        <v>-2.2015999999999951</v>
      </c>
      <c r="Y79" s="201"/>
      <c r="Z79" s="248">
        <f t="shared" si="4"/>
        <v>-18.680492089227108</v>
      </c>
      <c r="AA79" s="201"/>
      <c r="AB79" s="255">
        <f t="shared" si="5"/>
        <v>25.319004685283812</v>
      </c>
    </row>
    <row r="80" spans="14:28" x14ac:dyDescent="0.25">
      <c r="N80" s="200">
        <v>56</v>
      </c>
      <c r="P80" s="214">
        <f t="shared" si="6"/>
        <v>0.999999999999998</v>
      </c>
      <c r="Q80" s="201"/>
      <c r="R80" s="206">
        <f t="shared" si="0"/>
        <v>29.999999999999989</v>
      </c>
      <c r="S80" s="201"/>
      <c r="T80" s="220">
        <f t="shared" si="1"/>
        <v>6.000000000000008</v>
      </c>
      <c r="U80" s="201"/>
      <c r="V80" s="228">
        <f t="shared" si="2"/>
        <v>-21.500000000000007</v>
      </c>
      <c r="W80" s="201"/>
      <c r="X80" s="237">
        <f t="shared" si="3"/>
        <v>-2.6749999999999954</v>
      </c>
      <c r="Y80" s="201"/>
      <c r="Z80" s="248">
        <f t="shared" si="4"/>
        <v>-18.585786437626908</v>
      </c>
      <c r="AA80" s="201"/>
      <c r="AB80" s="255">
        <f t="shared" si="5"/>
        <v>25.150933502119997</v>
      </c>
    </row>
    <row r="81" spans="14:28" x14ac:dyDescent="0.25">
      <c r="N81" s="200">
        <v>57</v>
      </c>
      <c r="P81" s="214">
        <f t="shared" si="6"/>
        <v>1.199999999999998</v>
      </c>
      <c r="Q81" s="201"/>
      <c r="R81" s="206">
        <f t="shared" si="0"/>
        <v>30.999999999999989</v>
      </c>
      <c r="S81" s="201"/>
      <c r="T81" s="220">
        <f t="shared" si="1"/>
        <v>5.2000000000000082</v>
      </c>
      <c r="U81" s="201"/>
      <c r="V81" s="228">
        <f t="shared" si="2"/>
        <v>-20.680000000000007</v>
      </c>
      <c r="W81" s="201"/>
      <c r="X81" s="237">
        <f t="shared" si="3"/>
        <v>-3.1103999999999958</v>
      </c>
      <c r="Y81" s="201"/>
      <c r="Z81" s="248">
        <f t="shared" si="4"/>
        <v>-18.484283433489605</v>
      </c>
      <c r="AA81" s="201"/>
      <c r="AB81" s="255">
        <f t="shared" si="5"/>
        <v>24.985640482607891</v>
      </c>
    </row>
    <row r="82" spans="14:28" x14ac:dyDescent="0.25">
      <c r="N82" s="200">
        <v>58</v>
      </c>
      <c r="P82" s="214">
        <f t="shared" si="6"/>
        <v>1.3999999999999979</v>
      </c>
      <c r="Q82" s="201"/>
      <c r="R82" s="206">
        <f t="shared" si="0"/>
        <v>31.999999999999989</v>
      </c>
      <c r="S82" s="201"/>
      <c r="T82" s="220">
        <f t="shared" si="1"/>
        <v>4.4000000000000083</v>
      </c>
      <c r="U82" s="201"/>
      <c r="V82" s="228">
        <f t="shared" si="2"/>
        <v>-19.820000000000007</v>
      </c>
      <c r="W82" s="201"/>
      <c r="X82" s="237">
        <f t="shared" si="3"/>
        <v>-3.5041999999999964</v>
      </c>
      <c r="Y82" s="201"/>
      <c r="Z82" s="248">
        <f t="shared" si="4"/>
        <v>-18.375495207287528</v>
      </c>
      <c r="AA82" s="201"/>
      <c r="AB82" s="255">
        <f t="shared" si="5"/>
        <v>24.823035273890088</v>
      </c>
    </row>
    <row r="83" spans="14:28" x14ac:dyDescent="0.25">
      <c r="N83" s="200">
        <v>59</v>
      </c>
      <c r="P83" s="214">
        <f t="shared" si="6"/>
        <v>1.5999999999999979</v>
      </c>
      <c r="Q83" s="201"/>
      <c r="R83" s="206">
        <f t="shared" si="0"/>
        <v>32.999999999999986</v>
      </c>
      <c r="S83" s="201"/>
      <c r="T83" s="220">
        <f t="shared" si="1"/>
        <v>3.6000000000000085</v>
      </c>
      <c r="U83" s="201"/>
      <c r="V83" s="228">
        <f t="shared" si="2"/>
        <v>-18.920000000000009</v>
      </c>
      <c r="W83" s="201"/>
      <c r="X83" s="237">
        <f t="shared" si="3"/>
        <v>-3.8527999999999967</v>
      </c>
      <c r="Y83" s="201"/>
      <c r="Z83" s="248">
        <f t="shared" si="4"/>
        <v>-18.258898873407752</v>
      </c>
      <c r="AA83" s="201"/>
      <c r="AB83" s="255">
        <f t="shared" si="5"/>
        <v>24.663031860425679</v>
      </c>
    </row>
    <row r="84" spans="14:28" x14ac:dyDescent="0.25">
      <c r="N84" s="200">
        <v>60</v>
      </c>
      <c r="P84" s="214">
        <f t="shared" si="6"/>
        <v>1.7999999999999978</v>
      </c>
      <c r="Q84" s="201"/>
      <c r="R84" s="206">
        <f t="shared" si="0"/>
        <v>33.999999999999986</v>
      </c>
      <c r="S84" s="201"/>
      <c r="T84" s="220">
        <f t="shared" si="1"/>
        <v>2.8000000000000087</v>
      </c>
      <c r="U84" s="201"/>
      <c r="V84" s="228">
        <f t="shared" si="2"/>
        <v>-17.980000000000011</v>
      </c>
      <c r="W84" s="201"/>
      <c r="X84" s="237">
        <f t="shared" si="3"/>
        <v>-4.152599999999997</v>
      </c>
      <c r="Y84" s="201"/>
      <c r="Z84" s="248">
        <f t="shared" si="4"/>
        <v>-18.133934016926386</v>
      </c>
      <c r="AA84" s="201"/>
      <c r="AB84" s="255">
        <f t="shared" si="5"/>
        <v>24.505548290744287</v>
      </c>
    </row>
    <row r="85" spans="14:28" x14ac:dyDescent="0.25">
      <c r="N85" s="200">
        <v>61</v>
      </c>
      <c r="P85" s="214">
        <f t="shared" si="6"/>
        <v>1.9999999999999978</v>
      </c>
      <c r="Q85" s="201"/>
      <c r="R85" s="206">
        <f t="shared" si="0"/>
        <v>34.999999999999986</v>
      </c>
      <c r="S85" s="201"/>
      <c r="T85" s="220">
        <f t="shared" si="1"/>
        <v>2.0000000000000089</v>
      </c>
      <c r="U85" s="201"/>
      <c r="V85" s="228">
        <f t="shared" si="2"/>
        <v>-17.000000000000011</v>
      </c>
      <c r="W85" s="201"/>
      <c r="X85" s="237">
        <f t="shared" si="3"/>
        <v>-4.3999999999999968</v>
      </c>
      <c r="Y85" s="201"/>
      <c r="Z85" s="248">
        <f t="shared" si="4"/>
        <v>-18</v>
      </c>
      <c r="AA85" s="201"/>
      <c r="AB85" s="255">
        <f t="shared" si="5"/>
        <v>24.350506425384634</v>
      </c>
    </row>
    <row r="86" spans="14:28" x14ac:dyDescent="0.25">
      <c r="N86" s="200">
        <v>62</v>
      </c>
      <c r="P86" s="214">
        <f t="shared" si="6"/>
        <v>2.199999999999998</v>
      </c>
      <c r="Q86" s="201"/>
      <c r="R86" s="206">
        <f t="shared" si="0"/>
        <v>35.999999999999986</v>
      </c>
      <c r="S86" s="201"/>
      <c r="T86" s="220">
        <f t="shared" si="1"/>
        <v>1.2000000000000082</v>
      </c>
      <c r="U86" s="201"/>
      <c r="V86" s="228">
        <f t="shared" si="2"/>
        <v>-15.980000000000011</v>
      </c>
      <c r="W86" s="201"/>
      <c r="X86" s="237">
        <f t="shared" si="3"/>
        <v>-4.5913999999999984</v>
      </c>
      <c r="Y86" s="201"/>
      <c r="Z86" s="248">
        <f t="shared" si="4"/>
        <v>-17.856453074927416</v>
      </c>
      <c r="AA86" s="201"/>
      <c r="AB86" s="255">
        <f t="shared" si="5"/>
        <v>24.197831704076748</v>
      </c>
    </row>
    <row r="87" spans="14:28" x14ac:dyDescent="0.25">
      <c r="N87" s="200">
        <v>63</v>
      </c>
      <c r="P87" s="214">
        <f t="shared" si="6"/>
        <v>2.3999999999999981</v>
      </c>
      <c r="Q87" s="201"/>
      <c r="R87" s="206">
        <f t="shared" si="0"/>
        <v>36.999999999999993</v>
      </c>
      <c r="S87" s="201"/>
      <c r="T87" s="220">
        <f t="shared" si="1"/>
        <v>0.40000000000000746</v>
      </c>
      <c r="U87" s="201"/>
      <c r="V87" s="228">
        <f t="shared" si="2"/>
        <v>-14.920000000000011</v>
      </c>
      <c r="W87" s="201"/>
      <c r="X87" s="237">
        <f t="shared" si="3"/>
        <v>-4.7231999999999985</v>
      </c>
      <c r="Y87" s="201"/>
      <c r="Z87" s="248">
        <f t="shared" si="4"/>
        <v>-17.702603290005932</v>
      </c>
      <c r="AA87" s="201"/>
      <c r="AB87" s="255">
        <f t="shared" si="5"/>
        <v>24.047452930431344</v>
      </c>
    </row>
    <row r="88" spans="14:28" x14ac:dyDescent="0.25">
      <c r="N88" s="200">
        <v>64</v>
      </c>
      <c r="P88" s="214">
        <f t="shared" si="6"/>
        <v>2.5999999999999983</v>
      </c>
      <c r="Q88" s="201"/>
      <c r="R88" s="206">
        <f t="shared" si="0"/>
        <v>37.999999999999993</v>
      </c>
      <c r="S88" s="201"/>
      <c r="T88" s="220">
        <f t="shared" si="1"/>
        <v>-0.39999999999999325</v>
      </c>
      <c r="U88" s="201"/>
      <c r="V88" s="228">
        <f t="shared" si="2"/>
        <v>-13.820000000000009</v>
      </c>
      <c r="W88" s="201"/>
      <c r="X88" s="237">
        <f t="shared" si="3"/>
        <v>-4.7918000000000003</v>
      </c>
      <c r="Y88" s="201"/>
      <c r="Z88" s="248">
        <f t="shared" si="4"/>
        <v>-17.537711173310168</v>
      </c>
      <c r="AA88" s="201"/>
      <c r="AB88" s="255">
        <f t="shared" si="5"/>
        <v>23.899302072579939</v>
      </c>
    </row>
    <row r="89" spans="14:28" x14ac:dyDescent="0.25">
      <c r="N89" s="200">
        <v>65</v>
      </c>
      <c r="P89" s="214">
        <f t="shared" si="6"/>
        <v>2.7999999999999985</v>
      </c>
      <c r="Q89" s="201"/>
      <c r="R89" s="206">
        <f t="shared" si="0"/>
        <v>38.999999999999993</v>
      </c>
      <c r="S89" s="201"/>
      <c r="T89" s="220">
        <f t="shared" si="1"/>
        <v>-1.199999999999994</v>
      </c>
      <c r="U89" s="201"/>
      <c r="V89" s="228">
        <f t="shared" si="2"/>
        <v>-12.680000000000009</v>
      </c>
      <c r="W89" s="201"/>
      <c r="X89" s="237">
        <f t="shared" si="3"/>
        <v>-4.7935999999999996</v>
      </c>
      <c r="Y89" s="201"/>
      <c r="Z89" s="248">
        <f t="shared" si="4"/>
        <v>-17.360984178454213</v>
      </c>
      <c r="AA89" s="201"/>
      <c r="AB89" s="255">
        <f t="shared" si="5"/>
        <v>23.753314078368412</v>
      </c>
    </row>
    <row r="90" spans="14:28" x14ac:dyDescent="0.25">
      <c r="N90" s="200">
        <v>66</v>
      </c>
      <c r="P90" s="214">
        <f t="shared" si="6"/>
        <v>2.9999999999999987</v>
      </c>
      <c r="Q90" s="201"/>
      <c r="R90" s="206">
        <f t="shared" ref="R90:R125" si="7">($G$7*ABS(($H$7*P90)+$I$7))+$J$7</f>
        <v>39.999999999999993</v>
      </c>
      <c r="S90" s="201"/>
      <c r="T90" s="220">
        <f t="shared" ref="T90:T125" si="8">$G$9*P90+$H$9</f>
        <v>-1.9999999999999947</v>
      </c>
      <c r="U90" s="201"/>
      <c r="V90" s="228">
        <f t="shared" ref="V90:V125" si="9">$G$11*P90^2+$H$11*P90+$I$11</f>
        <v>-11.500000000000007</v>
      </c>
      <c r="W90" s="201"/>
      <c r="X90" s="237">
        <f t="shared" ref="X90:X125" si="10">($G$13*P90^3)+($H$13*P90^2)+($I$13*P90)+$J$13</f>
        <v>-4.7250000000000005</v>
      </c>
      <c r="Y90" s="201"/>
      <c r="Z90" s="248">
        <f t="shared" ref="Z90:Z125" si="11">$G$15*$H$15^($I$15*P90+$J$15)+$K$15</f>
        <v>-17.171572875253812</v>
      </c>
      <c r="AA90" s="201"/>
      <c r="AB90" s="255">
        <f t="shared" ref="AB90:AB125" si="12">$G$17*LN($H$17*P90+$I$17)+$J$17</f>
        <v>23.609426703847415</v>
      </c>
    </row>
    <row r="91" spans="14:28" x14ac:dyDescent="0.25">
      <c r="N91" s="200">
        <v>67</v>
      </c>
      <c r="P91" s="214">
        <f t="shared" si="6"/>
        <v>3.1999999999999988</v>
      </c>
      <c r="Q91" s="201"/>
      <c r="R91" s="206">
        <f t="shared" si="7"/>
        <v>40.999999999999993</v>
      </c>
      <c r="S91" s="201"/>
      <c r="T91" s="220">
        <f t="shared" si="8"/>
        <v>-2.7999999999999954</v>
      </c>
      <c r="U91" s="201"/>
      <c r="V91" s="228">
        <f t="shared" si="9"/>
        <v>-10.280000000000008</v>
      </c>
      <c r="W91" s="201"/>
      <c r="X91" s="237">
        <f t="shared" si="10"/>
        <v>-4.5824000000000007</v>
      </c>
      <c r="Y91" s="201"/>
      <c r="Z91" s="248">
        <f t="shared" si="11"/>
        <v>-16.968566866979206</v>
      </c>
      <c r="AA91" s="201"/>
      <c r="AB91" s="255">
        <f t="shared" si="12"/>
        <v>23.46758035392785</v>
      </c>
    </row>
    <row r="92" spans="14:28" x14ac:dyDescent="0.25">
      <c r="N92" s="200">
        <v>68</v>
      </c>
      <c r="P92" s="214">
        <f t="shared" ref="P92:P125" si="13">P91+$I$21</f>
        <v>3.399999999999999</v>
      </c>
      <c r="Q92" s="201"/>
      <c r="R92" s="206">
        <f t="shared" si="7"/>
        <v>42</v>
      </c>
      <c r="S92" s="201"/>
      <c r="T92" s="220">
        <f t="shared" si="8"/>
        <v>-3.5999999999999961</v>
      </c>
      <c r="U92" s="201"/>
      <c r="V92" s="228">
        <f t="shared" si="9"/>
        <v>-9.0200000000000067</v>
      </c>
      <c r="W92" s="201"/>
      <c r="X92" s="237">
        <f t="shared" si="10"/>
        <v>-4.3622000000000014</v>
      </c>
      <c r="Y92" s="201"/>
      <c r="Z92" s="248">
        <f t="shared" si="11"/>
        <v>-16.75099041457506</v>
      </c>
      <c r="AA92" s="201"/>
      <c r="AB92" s="255">
        <f t="shared" si="12"/>
        <v>23.327717934180452</v>
      </c>
    </row>
    <row r="93" spans="14:28" x14ac:dyDescent="0.25">
      <c r="N93" s="200">
        <v>69</v>
      </c>
      <c r="P93" s="214">
        <f t="shared" si="13"/>
        <v>3.5999999999999992</v>
      </c>
      <c r="Q93" s="201"/>
      <c r="R93" s="206">
        <f t="shared" si="7"/>
        <v>43</v>
      </c>
      <c r="S93" s="201"/>
      <c r="T93" s="220">
        <f t="shared" si="8"/>
        <v>-4.3999999999999968</v>
      </c>
      <c r="U93" s="201"/>
      <c r="V93" s="228">
        <f t="shared" si="9"/>
        <v>-7.720000000000006</v>
      </c>
      <c r="W93" s="201"/>
      <c r="X93" s="237">
        <f t="shared" si="10"/>
        <v>-4.0608000000000004</v>
      </c>
      <c r="Y93" s="201"/>
      <c r="Z93" s="248">
        <f t="shared" si="11"/>
        <v>-16.517797746815504</v>
      </c>
      <c r="AA93" s="201"/>
      <c r="AB93" s="255">
        <f t="shared" si="12"/>
        <v>23.18978471285709</v>
      </c>
    </row>
    <row r="94" spans="14:28" x14ac:dyDescent="0.25">
      <c r="N94" s="200">
        <v>70</v>
      </c>
      <c r="P94" s="214">
        <f t="shared" si="13"/>
        <v>3.7999999999999994</v>
      </c>
      <c r="Q94" s="201"/>
      <c r="R94" s="206">
        <f t="shared" si="7"/>
        <v>44</v>
      </c>
      <c r="S94" s="201"/>
      <c r="T94" s="220">
        <f t="shared" si="8"/>
        <v>-5.1999999999999975</v>
      </c>
      <c r="U94" s="201"/>
      <c r="V94" s="228">
        <f t="shared" si="9"/>
        <v>-6.3800000000000026</v>
      </c>
      <c r="W94" s="201"/>
      <c r="X94" s="237">
        <f t="shared" si="10"/>
        <v>-3.6746000000000016</v>
      </c>
      <c r="Y94" s="201"/>
      <c r="Z94" s="248">
        <f t="shared" si="11"/>
        <v>-16.267868033852771</v>
      </c>
      <c r="AA94" s="201"/>
      <c r="AB94" s="255">
        <f t="shared" si="12"/>
        <v>23.053728192299307</v>
      </c>
    </row>
    <row r="95" spans="14:28" x14ac:dyDescent="0.25">
      <c r="N95" s="200">
        <v>71</v>
      </c>
      <c r="P95" s="214">
        <f t="shared" si="13"/>
        <v>3.9999999999999996</v>
      </c>
      <c r="Q95" s="201"/>
      <c r="R95" s="206">
        <f t="shared" si="7"/>
        <v>45</v>
      </c>
      <c r="S95" s="201"/>
      <c r="T95" s="220">
        <f t="shared" si="8"/>
        <v>-5.9999999999999982</v>
      </c>
      <c r="U95" s="201"/>
      <c r="V95" s="228">
        <f t="shared" si="9"/>
        <v>-5.0000000000000036</v>
      </c>
      <c r="W95" s="201"/>
      <c r="X95" s="237">
        <f t="shared" si="10"/>
        <v>-3.2000000000000011</v>
      </c>
      <c r="Y95" s="201"/>
      <c r="Z95" s="248">
        <f t="shared" si="11"/>
        <v>-16</v>
      </c>
      <c r="AA95" s="201"/>
      <c r="AB95" s="255">
        <f t="shared" si="12"/>
        <v>22.919497988977898</v>
      </c>
    </row>
    <row r="96" spans="14:28" x14ac:dyDescent="0.25">
      <c r="N96" s="200">
        <v>72</v>
      </c>
      <c r="P96" s="214">
        <f t="shared" si="13"/>
        <v>4.1999999999999993</v>
      </c>
      <c r="Q96" s="201"/>
      <c r="R96" s="206">
        <f t="shared" si="7"/>
        <v>46</v>
      </c>
      <c r="S96" s="201"/>
      <c r="T96" s="220">
        <f t="shared" si="8"/>
        <v>-6.7999999999999972</v>
      </c>
      <c r="U96" s="201"/>
      <c r="V96" s="228">
        <f t="shared" si="9"/>
        <v>-3.5800000000000054</v>
      </c>
      <c r="W96" s="201"/>
      <c r="X96" s="237">
        <f t="shared" si="10"/>
        <v>-2.6334000000000017</v>
      </c>
      <c r="Y96" s="201"/>
      <c r="Z96" s="248">
        <f t="shared" si="11"/>
        <v>-15.712906149854827</v>
      </c>
      <c r="AA96" s="201"/>
      <c r="AB96" s="255">
        <f t="shared" si="12"/>
        <v>22.787045721477696</v>
      </c>
    </row>
    <row r="97" spans="14:28" x14ac:dyDescent="0.25">
      <c r="N97" s="200">
        <v>73</v>
      </c>
      <c r="P97" s="214">
        <f t="shared" si="13"/>
        <v>4.3999999999999995</v>
      </c>
      <c r="Q97" s="201"/>
      <c r="R97" s="206">
        <f t="shared" si="7"/>
        <v>47</v>
      </c>
      <c r="S97" s="201"/>
      <c r="T97" s="220">
        <f t="shared" si="8"/>
        <v>-7.5999999999999979</v>
      </c>
      <c r="U97" s="201"/>
      <c r="V97" s="228">
        <f t="shared" si="9"/>
        <v>-2.1200000000000045</v>
      </c>
      <c r="W97" s="201"/>
      <c r="X97" s="237">
        <f t="shared" si="10"/>
        <v>-1.9712000000000032</v>
      </c>
      <c r="Y97" s="201"/>
      <c r="Z97" s="248">
        <f t="shared" si="11"/>
        <v>-15.40520658001186</v>
      </c>
      <c r="AA97" s="201"/>
      <c r="AB97" s="255">
        <f t="shared" si="12"/>
        <v>22.656324905804169</v>
      </c>
    </row>
    <row r="98" spans="14:28" x14ac:dyDescent="0.25">
      <c r="N98" s="200">
        <v>74</v>
      </c>
      <c r="P98" s="214">
        <f t="shared" si="13"/>
        <v>4.5999999999999996</v>
      </c>
      <c r="Q98" s="201"/>
      <c r="R98" s="206">
        <f t="shared" si="7"/>
        <v>48</v>
      </c>
      <c r="S98" s="201"/>
      <c r="T98" s="220">
        <f t="shared" si="8"/>
        <v>-8.3999999999999986</v>
      </c>
      <c r="U98" s="201"/>
      <c r="V98" s="228">
        <f t="shared" si="9"/>
        <v>-0.62000000000000455</v>
      </c>
      <c r="W98" s="201"/>
      <c r="X98" s="237">
        <f t="shared" si="10"/>
        <v>-1.2098000000000031</v>
      </c>
      <c r="Y98" s="201"/>
      <c r="Z98" s="248">
        <f t="shared" si="11"/>
        <v>-15.075422346620336</v>
      </c>
      <c r="AA98" s="201"/>
      <c r="AB98" s="255">
        <f t="shared" si="12"/>
        <v>22.527290857445088</v>
      </c>
    </row>
    <row r="99" spans="14:28" x14ac:dyDescent="0.25">
      <c r="N99" s="200">
        <v>75</v>
      </c>
      <c r="P99" s="214">
        <f t="shared" si="13"/>
        <v>4.8</v>
      </c>
      <c r="Q99" s="201"/>
      <c r="R99" s="206">
        <f t="shared" si="7"/>
        <v>49</v>
      </c>
      <c r="S99" s="201"/>
      <c r="T99" s="220">
        <f t="shared" si="8"/>
        <v>-9.1999999999999993</v>
      </c>
      <c r="U99" s="201"/>
      <c r="V99" s="228">
        <f t="shared" si="9"/>
        <v>0.91999999999999815</v>
      </c>
      <c r="W99" s="201"/>
      <c r="X99" s="237">
        <f t="shared" si="10"/>
        <v>-0.34559999999999924</v>
      </c>
      <c r="Y99" s="201"/>
      <c r="Z99" s="248">
        <f t="shared" si="11"/>
        <v>-14.721968356908423</v>
      </c>
      <c r="AA99" s="201"/>
      <c r="AB99" s="255">
        <f t="shared" si="12"/>
        <v>22.39990059967079</v>
      </c>
    </row>
    <row r="100" spans="14:28" x14ac:dyDescent="0.25">
      <c r="N100" s="200">
        <v>76</v>
      </c>
      <c r="P100" s="214">
        <f t="shared" si="13"/>
        <v>5</v>
      </c>
      <c r="Q100" s="201"/>
      <c r="R100" s="206">
        <f t="shared" si="7"/>
        <v>50</v>
      </c>
      <c r="S100" s="201"/>
      <c r="T100" s="220">
        <f t="shared" si="8"/>
        <v>-10</v>
      </c>
      <c r="U100" s="201"/>
      <c r="V100" s="228">
        <f t="shared" si="9"/>
        <v>2.5</v>
      </c>
      <c r="W100" s="201"/>
      <c r="X100" s="237">
        <f t="shared" si="10"/>
        <v>0.625</v>
      </c>
      <c r="Y100" s="201"/>
      <c r="Z100" s="248">
        <f t="shared" si="11"/>
        <v>-14.34314575050762</v>
      </c>
      <c r="AA100" s="201"/>
      <c r="AB100" s="255">
        <f t="shared" si="12"/>
        <v>22.274112777602188</v>
      </c>
    </row>
    <row r="101" spans="14:28" x14ac:dyDescent="0.25">
      <c r="N101" s="200">
        <v>77</v>
      </c>
      <c r="P101" s="214">
        <f t="shared" si="13"/>
        <v>5.2</v>
      </c>
      <c r="Q101" s="201"/>
      <c r="R101" s="206">
        <f t="shared" si="7"/>
        <v>49</v>
      </c>
      <c r="S101" s="201"/>
      <c r="T101" s="220">
        <f t="shared" si="8"/>
        <v>-10.8</v>
      </c>
      <c r="U101" s="201"/>
      <c r="V101" s="228">
        <f t="shared" si="9"/>
        <v>4.1200000000000045</v>
      </c>
      <c r="W101" s="201"/>
      <c r="X101" s="237">
        <f t="shared" si="10"/>
        <v>1.7056000000000004</v>
      </c>
      <c r="Y101" s="201"/>
      <c r="Z101" s="248">
        <f t="shared" si="11"/>
        <v>-13.937133733958408</v>
      </c>
      <c r="AA101" s="201"/>
      <c r="AB101" s="255">
        <f t="shared" si="12"/>
        <v>22.149887577616617</v>
      </c>
    </row>
    <row r="102" spans="14:28" x14ac:dyDescent="0.25">
      <c r="N102" s="200">
        <v>78</v>
      </c>
      <c r="P102" s="214">
        <f t="shared" si="13"/>
        <v>5.4</v>
      </c>
      <c r="Q102" s="201"/>
      <c r="R102" s="206">
        <f t="shared" si="7"/>
        <v>48</v>
      </c>
      <c r="S102" s="201"/>
      <c r="T102" s="220">
        <f t="shared" si="8"/>
        <v>-11.600000000000001</v>
      </c>
      <c r="U102" s="201"/>
      <c r="V102" s="228">
        <f t="shared" si="9"/>
        <v>5.7800000000000047</v>
      </c>
      <c r="W102" s="201"/>
      <c r="X102" s="237">
        <f t="shared" si="10"/>
        <v>2.899799999999999</v>
      </c>
      <c r="Y102" s="201"/>
      <c r="Z102" s="248">
        <f t="shared" si="11"/>
        <v>-13.501980829150115</v>
      </c>
      <c r="AA102" s="201"/>
      <c r="AB102" s="255">
        <f t="shared" si="12"/>
        <v>22.027186651698472</v>
      </c>
    </row>
    <row r="103" spans="14:28" x14ac:dyDescent="0.25">
      <c r="N103" s="200">
        <v>79</v>
      </c>
      <c r="P103" s="214">
        <f t="shared" si="13"/>
        <v>5.6000000000000005</v>
      </c>
      <c r="Q103" s="201"/>
      <c r="R103" s="206">
        <f t="shared" si="7"/>
        <v>47</v>
      </c>
      <c r="S103" s="201"/>
      <c r="T103" s="220">
        <f t="shared" si="8"/>
        <v>-12.400000000000002</v>
      </c>
      <c r="U103" s="201"/>
      <c r="V103" s="228">
        <f t="shared" si="9"/>
        <v>7.480000000000004</v>
      </c>
      <c r="W103" s="201"/>
      <c r="X103" s="237">
        <f t="shared" si="10"/>
        <v>4.2112000000000016</v>
      </c>
      <c r="Y103" s="201"/>
      <c r="Z103" s="248">
        <f t="shared" si="11"/>
        <v>-13.035595493631007</v>
      </c>
      <c r="AA103" s="201"/>
      <c r="AB103" s="255">
        <f t="shared" si="12"/>
        <v>21.905973046375024</v>
      </c>
    </row>
    <row r="104" spans="14:28" x14ac:dyDescent="0.25">
      <c r="N104" s="200">
        <v>80</v>
      </c>
      <c r="P104" s="214">
        <f t="shared" si="13"/>
        <v>5.8000000000000007</v>
      </c>
      <c r="Q104" s="201"/>
      <c r="R104" s="206">
        <f t="shared" si="7"/>
        <v>46</v>
      </c>
      <c r="S104" s="201"/>
      <c r="T104" s="220">
        <f t="shared" si="8"/>
        <v>-13.200000000000003</v>
      </c>
      <c r="U104" s="201"/>
      <c r="V104" s="228">
        <f t="shared" si="9"/>
        <v>9.220000000000006</v>
      </c>
      <c r="W104" s="201"/>
      <c r="X104" s="237">
        <f t="shared" si="10"/>
        <v>5.6434000000000033</v>
      </c>
      <c r="Y104" s="201"/>
      <c r="Z104" s="248">
        <f t="shared" si="11"/>
        <v>-12.535736067705539</v>
      </c>
      <c r="AA104" s="201"/>
      <c r="AB104" s="255">
        <f t="shared" si="12"/>
        <v>21.786211135907866</v>
      </c>
    </row>
    <row r="105" spans="14:28" x14ac:dyDescent="0.25">
      <c r="N105" s="200">
        <v>81</v>
      </c>
      <c r="P105" s="214">
        <f t="shared" si="13"/>
        <v>6.0000000000000009</v>
      </c>
      <c r="Q105" s="201"/>
      <c r="R105" s="206">
        <f t="shared" si="7"/>
        <v>45</v>
      </c>
      <c r="S105" s="201"/>
      <c r="T105" s="220">
        <f t="shared" si="8"/>
        <v>-14.000000000000004</v>
      </c>
      <c r="U105" s="201"/>
      <c r="V105" s="228">
        <f t="shared" si="9"/>
        <v>11.000000000000014</v>
      </c>
      <c r="W105" s="201"/>
      <c r="X105" s="237">
        <f t="shared" si="10"/>
        <v>7.2000000000000064</v>
      </c>
      <c r="Y105" s="201"/>
      <c r="Z105" s="248">
        <f t="shared" si="11"/>
        <v>-11.999999999999998</v>
      </c>
      <c r="AA105" s="201"/>
      <c r="AB105" s="255">
        <f t="shared" si="12"/>
        <v>21.66786655943784</v>
      </c>
    </row>
    <row r="106" spans="14:28" x14ac:dyDescent="0.25">
      <c r="N106" s="200">
        <v>82</v>
      </c>
      <c r="P106" s="214">
        <f t="shared" si="13"/>
        <v>6.2000000000000011</v>
      </c>
      <c r="Q106" s="201"/>
      <c r="R106" s="206">
        <f t="shared" si="7"/>
        <v>43.999999999999993</v>
      </c>
      <c r="S106" s="201"/>
      <c r="T106" s="220">
        <f t="shared" si="8"/>
        <v>-14.800000000000004</v>
      </c>
      <c r="U106" s="201"/>
      <c r="V106" s="228">
        <f t="shared" si="9"/>
        <v>12.820000000000007</v>
      </c>
      <c r="W106" s="201"/>
      <c r="X106" s="237">
        <f t="shared" si="10"/>
        <v>8.8846000000000096</v>
      </c>
      <c r="Y106" s="201"/>
      <c r="Z106" s="248">
        <f t="shared" si="11"/>
        <v>-11.425812299709653</v>
      </c>
      <c r="AA106" s="201"/>
      <c r="AB106" s="255">
        <f t="shared" si="12"/>
        <v>21.550906161805923</v>
      </c>
    </row>
    <row r="107" spans="14:28" x14ac:dyDescent="0.25">
      <c r="N107" s="200">
        <v>83</v>
      </c>
      <c r="P107" s="214">
        <f t="shared" si="13"/>
        <v>6.4000000000000012</v>
      </c>
      <c r="Q107" s="201"/>
      <c r="R107" s="206">
        <f t="shared" si="7"/>
        <v>42.999999999999993</v>
      </c>
      <c r="S107" s="201"/>
      <c r="T107" s="220">
        <f t="shared" si="8"/>
        <v>-15.600000000000005</v>
      </c>
      <c r="U107" s="201"/>
      <c r="V107" s="228">
        <f t="shared" si="9"/>
        <v>14.680000000000007</v>
      </c>
      <c r="W107" s="201"/>
      <c r="X107" s="237">
        <f t="shared" si="10"/>
        <v>10.700800000000008</v>
      </c>
      <c r="Y107" s="201"/>
      <c r="Z107" s="248">
        <f t="shared" si="11"/>
        <v>-10.810413160023717</v>
      </c>
      <c r="AA107" s="201"/>
      <c r="AB107" s="255">
        <f t="shared" si="12"/>
        <v>21.435297937795163</v>
      </c>
    </row>
    <row r="108" spans="14:28" x14ac:dyDescent="0.25">
      <c r="N108" s="200">
        <v>84</v>
      </c>
      <c r="P108" s="214">
        <f t="shared" si="13"/>
        <v>6.6000000000000014</v>
      </c>
      <c r="Q108" s="201"/>
      <c r="R108" s="206">
        <f t="shared" si="7"/>
        <v>41.999999999999993</v>
      </c>
      <c r="S108" s="201"/>
      <c r="T108" s="220">
        <f t="shared" si="8"/>
        <v>-16.400000000000006</v>
      </c>
      <c r="U108" s="201"/>
      <c r="V108" s="228">
        <f t="shared" si="9"/>
        <v>16.580000000000013</v>
      </c>
      <c r="W108" s="201"/>
      <c r="X108" s="237">
        <f t="shared" si="10"/>
        <v>12.652200000000015</v>
      </c>
      <c r="Y108" s="201"/>
      <c r="Z108" s="248">
        <f t="shared" si="11"/>
        <v>-10.150844693240668</v>
      </c>
      <c r="AA108" s="201"/>
      <c r="AB108" s="255">
        <f t="shared" si="12"/>
        <v>21.321010979558935</v>
      </c>
    </row>
    <row r="109" spans="14:28" x14ac:dyDescent="0.25">
      <c r="N109" s="200">
        <v>85</v>
      </c>
      <c r="P109" s="214">
        <f t="shared" si="13"/>
        <v>6.8000000000000016</v>
      </c>
      <c r="Q109" s="201"/>
      <c r="R109" s="206">
        <f t="shared" si="7"/>
        <v>40.999999999999993</v>
      </c>
      <c r="S109" s="201"/>
      <c r="T109" s="220">
        <f t="shared" si="8"/>
        <v>-17.200000000000006</v>
      </c>
      <c r="U109" s="201"/>
      <c r="V109" s="228">
        <f t="shared" si="9"/>
        <v>18.520000000000017</v>
      </c>
      <c r="W109" s="201"/>
      <c r="X109" s="237">
        <f t="shared" si="10"/>
        <v>14.742400000000018</v>
      </c>
      <c r="Y109" s="201"/>
      <c r="Z109" s="248">
        <f t="shared" si="11"/>
        <v>-9.4439367138168429</v>
      </c>
      <c r="AA109" s="201"/>
      <c r="AB109" s="255">
        <f t="shared" si="12"/>
        <v>21.208015427019603</v>
      </c>
    </row>
    <row r="110" spans="14:28" x14ac:dyDescent="0.25">
      <c r="N110" s="200">
        <v>86</v>
      </c>
      <c r="P110" s="214">
        <f t="shared" si="13"/>
        <v>7.0000000000000018</v>
      </c>
      <c r="Q110" s="201"/>
      <c r="R110" s="206">
        <f t="shared" si="7"/>
        <v>39.999999999999993</v>
      </c>
      <c r="S110" s="201"/>
      <c r="T110" s="220">
        <f t="shared" si="8"/>
        <v>-18.000000000000007</v>
      </c>
      <c r="U110" s="201"/>
      <c r="V110" s="228">
        <f t="shared" si="9"/>
        <v>20.500000000000021</v>
      </c>
      <c r="W110" s="201"/>
      <c r="X110" s="237">
        <f t="shared" si="10"/>
        <v>16.975000000000016</v>
      </c>
      <c r="Y110" s="201"/>
      <c r="Z110" s="248">
        <f t="shared" si="11"/>
        <v>-8.6862915010152317</v>
      </c>
      <c r="AA110" s="201"/>
      <c r="AB110" s="255">
        <f t="shared" si="12"/>
        <v>21.096282421038353</v>
      </c>
    </row>
    <row r="111" spans="14:28" x14ac:dyDescent="0.25">
      <c r="N111" s="200">
        <v>87</v>
      </c>
      <c r="P111" s="214">
        <f t="shared" si="13"/>
        <v>7.200000000000002</v>
      </c>
      <c r="Q111" s="201"/>
      <c r="R111" s="206">
        <f t="shared" si="7"/>
        <v>38.999999999999993</v>
      </c>
      <c r="S111" s="201"/>
      <c r="T111" s="220">
        <f t="shared" si="8"/>
        <v>-18.800000000000008</v>
      </c>
      <c r="U111" s="201"/>
      <c r="V111" s="228">
        <f t="shared" si="9"/>
        <v>22.520000000000017</v>
      </c>
      <c r="W111" s="201"/>
      <c r="X111" s="237">
        <f t="shared" si="10"/>
        <v>19.353600000000018</v>
      </c>
      <c r="Y111" s="201"/>
      <c r="Z111" s="248">
        <f t="shared" si="11"/>
        <v>-7.8742674679168054</v>
      </c>
      <c r="AA111" s="201"/>
      <c r="AB111" s="255">
        <f t="shared" si="12"/>
        <v>20.985784059172502</v>
      </c>
    </row>
    <row r="112" spans="14:28" x14ac:dyDescent="0.25">
      <c r="N112" s="200">
        <v>88</v>
      </c>
      <c r="P112" s="214">
        <f t="shared" si="13"/>
        <v>7.4000000000000021</v>
      </c>
      <c r="Q112" s="201"/>
      <c r="R112" s="206">
        <f t="shared" si="7"/>
        <v>37.999999999999986</v>
      </c>
      <c r="S112" s="201"/>
      <c r="T112" s="220">
        <f t="shared" si="8"/>
        <v>-19.600000000000009</v>
      </c>
      <c r="U112" s="201"/>
      <c r="V112" s="228">
        <f t="shared" si="9"/>
        <v>24.580000000000027</v>
      </c>
      <c r="W112" s="201"/>
      <c r="X112" s="237">
        <f t="shared" si="10"/>
        <v>21.88180000000003</v>
      </c>
      <c r="Y112" s="201"/>
      <c r="Z112" s="248">
        <f t="shared" si="11"/>
        <v>-7.0039616583002218</v>
      </c>
      <c r="AA112" s="201"/>
      <c r="AB112" s="255">
        <f t="shared" si="12"/>
        <v>20.876493353850599</v>
      </c>
    </row>
    <row r="113" spans="14:28" x14ac:dyDescent="0.25">
      <c r="N113" s="200">
        <v>89</v>
      </c>
      <c r="P113" s="214">
        <f t="shared" si="13"/>
        <v>7.6000000000000023</v>
      </c>
      <c r="Q113" s="201"/>
      <c r="R113" s="206">
        <f t="shared" si="7"/>
        <v>36.999999999999986</v>
      </c>
      <c r="S113" s="201"/>
      <c r="T113" s="220">
        <f t="shared" si="8"/>
        <v>-20.400000000000009</v>
      </c>
      <c r="U113" s="201"/>
      <c r="V113" s="228">
        <f t="shared" si="9"/>
        <v>26.680000000000021</v>
      </c>
      <c r="W113" s="201"/>
      <c r="X113" s="237">
        <f t="shared" si="10"/>
        <v>24.563200000000027</v>
      </c>
      <c r="Y113" s="201"/>
      <c r="Z113" s="248">
        <f t="shared" si="11"/>
        <v>-6.0711909872620033</v>
      </c>
      <c r="AA113" s="201"/>
      <c r="AB113" s="255">
        <f t="shared" si="12"/>
        <v>20.768384192808441</v>
      </c>
    </row>
    <row r="114" spans="14:28" x14ac:dyDescent="0.25">
      <c r="N114" s="200">
        <v>90</v>
      </c>
      <c r="P114" s="214">
        <f t="shared" si="13"/>
        <v>7.8000000000000025</v>
      </c>
      <c r="Q114" s="201"/>
      <c r="R114" s="206">
        <f t="shared" si="7"/>
        <v>35.999999999999986</v>
      </c>
      <c r="S114" s="201"/>
      <c r="T114" s="220">
        <f t="shared" si="8"/>
        <v>-21.20000000000001</v>
      </c>
      <c r="U114" s="201"/>
      <c r="V114" s="228">
        <f t="shared" si="9"/>
        <v>28.820000000000022</v>
      </c>
      <c r="W114" s="201"/>
      <c r="X114" s="237">
        <f t="shared" si="10"/>
        <v>27.401400000000038</v>
      </c>
      <c r="Y114" s="201"/>
      <c r="Z114" s="248">
        <f t="shared" si="11"/>
        <v>-5.071472135411069</v>
      </c>
      <c r="AA114" s="201"/>
      <c r="AB114" s="255">
        <f t="shared" si="12"/>
        <v>20.661431301640963</v>
      </c>
    </row>
    <row r="115" spans="14:28" x14ac:dyDescent="0.25">
      <c r="N115" s="200">
        <v>91</v>
      </c>
      <c r="P115" s="214">
        <f t="shared" si="13"/>
        <v>8.0000000000000018</v>
      </c>
      <c r="Q115" s="201"/>
      <c r="R115" s="206">
        <f t="shared" si="7"/>
        <v>34.999999999999993</v>
      </c>
      <c r="S115" s="201"/>
      <c r="T115" s="220">
        <f t="shared" si="8"/>
        <v>-22.000000000000007</v>
      </c>
      <c r="U115" s="201"/>
      <c r="V115" s="228">
        <f t="shared" si="9"/>
        <v>31.000000000000021</v>
      </c>
      <c r="W115" s="201"/>
      <c r="X115" s="237">
        <f t="shared" si="10"/>
        <v>30.400000000000027</v>
      </c>
      <c r="Y115" s="201"/>
      <c r="Z115" s="248">
        <f t="shared" si="11"/>
        <v>-3.9999999999999929</v>
      </c>
      <c r="AA115" s="201"/>
      <c r="AB115" s="255">
        <f t="shared" si="12"/>
        <v>20.555610208335597</v>
      </c>
    </row>
    <row r="116" spans="14:28" x14ac:dyDescent="0.25">
      <c r="N116" s="200">
        <v>92</v>
      </c>
      <c r="P116" s="214">
        <f t="shared" si="13"/>
        <v>8.2000000000000011</v>
      </c>
      <c r="Q116" s="201"/>
      <c r="R116" s="206">
        <f t="shared" si="7"/>
        <v>33.999999999999993</v>
      </c>
      <c r="S116" s="201"/>
      <c r="T116" s="220">
        <f t="shared" si="8"/>
        <v>-22.800000000000004</v>
      </c>
      <c r="U116" s="201"/>
      <c r="V116" s="228">
        <f t="shared" si="9"/>
        <v>33.220000000000013</v>
      </c>
      <c r="W116" s="201"/>
      <c r="X116" s="237">
        <f t="shared" si="10"/>
        <v>33.562600000000025</v>
      </c>
      <c r="Y116" s="201"/>
      <c r="Z116" s="248">
        <f t="shared" si="11"/>
        <v>-2.8516245994193028</v>
      </c>
      <c r="AA116" s="201"/>
      <c r="AB116" s="255">
        <f t="shared" si="12"/>
        <v>20.450897209662639</v>
      </c>
    </row>
    <row r="117" spans="14:28" x14ac:dyDescent="0.25">
      <c r="N117" s="200">
        <v>93</v>
      </c>
      <c r="P117" s="214">
        <f t="shared" si="13"/>
        <v>8.4</v>
      </c>
      <c r="Q117" s="201"/>
      <c r="R117" s="206">
        <f t="shared" si="7"/>
        <v>33</v>
      </c>
      <c r="S117" s="201"/>
      <c r="T117" s="220">
        <f t="shared" si="8"/>
        <v>-23.6</v>
      </c>
      <c r="U117" s="201"/>
      <c r="V117" s="228">
        <f t="shared" si="9"/>
        <v>35.480000000000004</v>
      </c>
      <c r="W117" s="201"/>
      <c r="X117" s="237">
        <f t="shared" si="10"/>
        <v>36.892800000000001</v>
      </c>
      <c r="Y117" s="201"/>
      <c r="Z117" s="248">
        <f t="shared" si="11"/>
        <v>-1.620826320047442</v>
      </c>
      <c r="AA117" s="201"/>
      <c r="AB117" s="255">
        <f t="shared" si="12"/>
        <v>20.347269339307175</v>
      </c>
    </row>
    <row r="118" spans="14:28" x14ac:dyDescent="0.25">
      <c r="N118" s="200">
        <v>94</v>
      </c>
      <c r="P118" s="214">
        <f t="shared" si="13"/>
        <v>8.6</v>
      </c>
      <c r="Q118" s="201"/>
      <c r="R118" s="206">
        <f t="shared" si="7"/>
        <v>32</v>
      </c>
      <c r="S118" s="201"/>
      <c r="T118" s="220">
        <f t="shared" si="8"/>
        <v>-24.4</v>
      </c>
      <c r="U118" s="201"/>
      <c r="V118" s="228">
        <f t="shared" si="9"/>
        <v>37.779999999999994</v>
      </c>
      <c r="W118" s="201"/>
      <c r="X118" s="237">
        <f t="shared" si="10"/>
        <v>40.394199999999998</v>
      </c>
      <c r="Y118" s="201"/>
      <c r="Z118" s="248">
        <f t="shared" si="11"/>
        <v>-0.30168938648133903</v>
      </c>
      <c r="AA118" s="201"/>
      <c r="AB118" s="255">
        <f t="shared" si="12"/>
        <v>20.244704337635284</v>
      </c>
    </row>
    <row r="119" spans="14:28" x14ac:dyDescent="0.25">
      <c r="N119" s="200">
        <v>95</v>
      </c>
      <c r="P119" s="214">
        <f t="shared" si="13"/>
        <v>8.7999999999999989</v>
      </c>
      <c r="Q119" s="201"/>
      <c r="R119" s="206">
        <f t="shared" si="7"/>
        <v>31.000000000000007</v>
      </c>
      <c r="S119" s="201"/>
      <c r="T119" s="220">
        <f t="shared" si="8"/>
        <v>-25.199999999999996</v>
      </c>
      <c r="U119" s="201"/>
      <c r="V119" s="228">
        <f t="shared" si="9"/>
        <v>40.11999999999999</v>
      </c>
      <c r="W119" s="201"/>
      <c r="X119" s="237">
        <f t="shared" si="10"/>
        <v>44.070399999999971</v>
      </c>
      <c r="Y119" s="201"/>
      <c r="Z119" s="248">
        <f t="shared" si="11"/>
        <v>1.1121265723662965</v>
      </c>
      <c r="AA119" s="201"/>
      <c r="AB119" s="255">
        <f t="shared" si="12"/>
        <v>20.143180622995107</v>
      </c>
    </row>
    <row r="120" spans="14:28" x14ac:dyDescent="0.25">
      <c r="N120" s="200">
        <v>96</v>
      </c>
      <c r="P120" s="214">
        <f t="shared" si="13"/>
        <v>8.9999999999999982</v>
      </c>
      <c r="Q120" s="201"/>
      <c r="R120" s="206">
        <f t="shared" si="7"/>
        <v>30.000000000000007</v>
      </c>
      <c r="S120" s="201"/>
      <c r="T120" s="220">
        <f t="shared" si="8"/>
        <v>-25.999999999999993</v>
      </c>
      <c r="U120" s="201"/>
      <c r="V120" s="228">
        <f t="shared" si="9"/>
        <v>42.499999999999972</v>
      </c>
      <c r="W120" s="201"/>
      <c r="X120" s="237">
        <f t="shared" si="10"/>
        <v>47.924999999999962</v>
      </c>
      <c r="Y120" s="201"/>
      <c r="Z120" s="248">
        <f t="shared" si="11"/>
        <v>2.627416997969501</v>
      </c>
      <c r="AA120" s="201"/>
      <c r="AB120" s="255">
        <f t="shared" si="12"/>
        <v>20.042677264460092</v>
      </c>
    </row>
    <row r="121" spans="14:28" x14ac:dyDescent="0.25">
      <c r="N121" s="200">
        <v>97</v>
      </c>
      <c r="P121" s="214">
        <f t="shared" si="13"/>
        <v>9.1999999999999975</v>
      </c>
      <c r="Q121" s="201"/>
      <c r="R121" s="206">
        <f t="shared" si="7"/>
        <v>29.000000000000014</v>
      </c>
      <c r="S121" s="201"/>
      <c r="T121" s="220">
        <f t="shared" si="8"/>
        <v>-26.79999999999999</v>
      </c>
      <c r="U121" s="201"/>
      <c r="V121" s="228">
        <f t="shared" si="9"/>
        <v>44.919999999999973</v>
      </c>
      <c r="W121" s="201"/>
      <c r="X121" s="237">
        <f t="shared" si="10"/>
        <v>51.961599999999947</v>
      </c>
      <c r="Y121" s="201"/>
      <c r="Z121" s="248">
        <f t="shared" si="11"/>
        <v>4.2514650641663465</v>
      </c>
      <c r="AA121" s="201"/>
      <c r="AB121" s="255">
        <f t="shared" si="12"/>
        <v>19.943173955928412</v>
      </c>
    </row>
    <row r="122" spans="14:28" x14ac:dyDescent="0.25">
      <c r="N122" s="200">
        <v>98</v>
      </c>
      <c r="P122" s="214">
        <f t="shared" si="13"/>
        <v>9.3999999999999968</v>
      </c>
      <c r="Q122" s="201"/>
      <c r="R122" s="206">
        <f t="shared" si="7"/>
        <v>28.000000000000014</v>
      </c>
      <c r="S122" s="201"/>
      <c r="T122" s="220">
        <f t="shared" si="8"/>
        <v>-27.599999999999987</v>
      </c>
      <c r="U122" s="201"/>
      <c r="V122" s="228">
        <f t="shared" si="9"/>
        <v>47.379999999999967</v>
      </c>
      <c r="W122" s="201"/>
      <c r="X122" s="237">
        <f t="shared" si="10"/>
        <v>56.183799999999934</v>
      </c>
      <c r="Y122" s="201"/>
      <c r="Z122" s="248">
        <f t="shared" si="11"/>
        <v>5.9920766833994996</v>
      </c>
      <c r="AA122" s="201"/>
      <c r="AB122" s="255">
        <f t="shared" si="12"/>
        <v>19.844650991498295</v>
      </c>
    </row>
    <row r="123" spans="14:28" x14ac:dyDescent="0.25">
      <c r="N123" s="200">
        <v>99</v>
      </c>
      <c r="P123" s="214">
        <f t="shared" si="13"/>
        <v>9.5999999999999961</v>
      </c>
      <c r="Q123" s="201"/>
      <c r="R123" s="206">
        <f t="shared" si="7"/>
        <v>27.000000000000021</v>
      </c>
      <c r="S123" s="201"/>
      <c r="T123" s="220">
        <f t="shared" si="8"/>
        <v>-28.399999999999984</v>
      </c>
      <c r="U123" s="201"/>
      <c r="V123" s="228">
        <f t="shared" si="9"/>
        <v>49.879999999999953</v>
      </c>
      <c r="W123" s="201"/>
      <c r="X123" s="237">
        <f t="shared" si="10"/>
        <v>60.595199999999913</v>
      </c>
      <c r="Y123" s="201"/>
      <c r="Z123" s="248">
        <f t="shared" si="11"/>
        <v>7.8576180254759365</v>
      </c>
      <c r="AA123" s="201"/>
      <c r="AB123" s="255">
        <f t="shared" si="12"/>
        <v>19.747089242044652</v>
      </c>
    </row>
    <row r="124" spans="14:28" x14ac:dyDescent="0.25">
      <c r="N124" s="200">
        <v>100</v>
      </c>
      <c r="P124" s="214">
        <f t="shared" si="13"/>
        <v>9.7999999999999954</v>
      </c>
      <c r="Q124" s="201"/>
      <c r="R124" s="206">
        <f t="shared" si="7"/>
        <v>26.000000000000021</v>
      </c>
      <c r="S124" s="201"/>
      <c r="T124" s="220">
        <f t="shared" si="8"/>
        <v>-29.199999999999982</v>
      </c>
      <c r="U124" s="201"/>
      <c r="V124" s="228">
        <f t="shared" si="9"/>
        <v>52.419999999999931</v>
      </c>
      <c r="W124" s="201"/>
      <c r="X124" s="237">
        <f t="shared" si="10"/>
        <v>65.199399999999883</v>
      </c>
      <c r="Y124" s="201"/>
      <c r="Z124" s="248">
        <f t="shared" si="11"/>
        <v>9.8570557291777838</v>
      </c>
      <c r="AA124" s="201"/>
      <c r="AB124" s="255">
        <f t="shared" si="12"/>
        <v>19.650470132927282</v>
      </c>
    </row>
    <row r="125" spans="14:28" x14ac:dyDescent="0.25">
      <c r="N125" s="200">
        <v>101</v>
      </c>
      <c r="P125" s="214">
        <f t="shared" si="13"/>
        <v>9.9999999999999947</v>
      </c>
      <c r="Q125" s="201"/>
      <c r="R125" s="206">
        <f t="shared" si="7"/>
        <v>25.000000000000028</v>
      </c>
      <c r="S125" s="201"/>
      <c r="T125" s="220">
        <f t="shared" si="8"/>
        <v>-29.999999999999979</v>
      </c>
      <c r="U125" s="201"/>
      <c r="V125" s="228">
        <f t="shared" si="9"/>
        <v>54.999999999999929</v>
      </c>
      <c r="W125" s="201"/>
      <c r="X125" s="237">
        <f t="shared" si="10"/>
        <v>69.999999999999858</v>
      </c>
      <c r="Y125" s="201"/>
      <c r="Z125" s="248">
        <f t="shared" si="11"/>
        <v>11.999999999999943</v>
      </c>
      <c r="AA125" s="201"/>
      <c r="AB125" s="255">
        <f t="shared" si="12"/>
        <v>19.554775622765774</v>
      </c>
    </row>
  </sheetData>
  <mergeCells count="16">
    <mergeCell ref="E2:AB2"/>
    <mergeCell ref="G21:H21"/>
    <mergeCell ref="I21:J21"/>
    <mergeCell ref="K21:L21"/>
    <mergeCell ref="I4:J4"/>
    <mergeCell ref="E4:E5"/>
    <mergeCell ref="G20:H20"/>
    <mergeCell ref="I20:J20"/>
    <mergeCell ref="K20:L20"/>
    <mergeCell ref="E20:E21"/>
    <mergeCell ref="M7:Q7"/>
    <mergeCell ref="M17:Q17"/>
    <mergeCell ref="M15:Q15"/>
    <mergeCell ref="M13:Q13"/>
    <mergeCell ref="M11:Q11"/>
    <mergeCell ref="M9:Q9"/>
  </mergeCells>
  <conditionalFormatting sqref="K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H7" sqref="H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300" t="s">
        <v>30</v>
      </c>
      <c r="C2" s="300"/>
      <c r="D2" s="300"/>
      <c r="E2" s="300"/>
      <c r="F2" s="300"/>
      <c r="G2" s="300"/>
      <c r="H2" s="300"/>
      <c r="I2" s="300"/>
      <c r="J2" s="30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301" t="s">
        <v>22</v>
      </c>
      <c r="F4" s="301"/>
      <c r="G4" s="303" t="s">
        <v>23</v>
      </c>
      <c r="H4" s="304"/>
      <c r="I4" s="304"/>
      <c r="J4" s="304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302"/>
      <c r="F5" s="302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344" t="s">
        <v>27</v>
      </c>
      <c r="E7" s="344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345" t="s">
        <v>28</v>
      </c>
      <c r="E9" s="345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346" t="s">
        <v>29</v>
      </c>
      <c r="E11" s="346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301" t="s">
        <v>26</v>
      </c>
      <c r="F14" s="305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306"/>
      <c r="F15" s="307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62FC-759F-4C42-9FA7-D57244FC3F20}">
  <dimension ref="C1:P115"/>
  <sheetViews>
    <sheetView showGridLines="0" tabSelected="1" workbookViewId="0">
      <selection activeCell="I15" sqref="I15"/>
    </sheetView>
  </sheetViews>
  <sheetFormatPr baseColWidth="10" defaultRowHeight="15" x14ac:dyDescent="0.25"/>
  <cols>
    <col min="1" max="1" width="0.5703125" customWidth="1"/>
    <col min="2" max="2" width="1" customWidth="1"/>
    <col min="3" max="3" width="1.28515625" customWidth="1"/>
    <col min="4" max="4" width="0.5703125" customWidth="1"/>
    <col min="5" max="5" width="21" customWidth="1"/>
    <col min="6" max="6" width="28.28515625" customWidth="1"/>
    <col min="7" max="7" width="14.42578125" bestFit="1" customWidth="1"/>
    <col min="12" max="12" width="14.7109375" hidden="1" customWidth="1"/>
    <col min="13" max="16" width="0" hidden="1" customWidth="1"/>
  </cols>
  <sheetData>
    <row r="1" spans="3:16" ht="5.45" customHeight="1" x14ac:dyDescent="0.25"/>
    <row r="2" spans="3:16" ht="19.149999999999999" customHeight="1" x14ac:dyDescent="0.25">
      <c r="C2" s="287"/>
      <c r="D2" s="287"/>
      <c r="E2" s="347" t="s">
        <v>76</v>
      </c>
      <c r="F2" s="347"/>
      <c r="G2" s="347"/>
      <c r="H2" s="347"/>
      <c r="I2" s="347"/>
      <c r="J2" s="347"/>
    </row>
    <row r="3" spans="3:16" ht="12.75" customHeight="1" x14ac:dyDescent="0.25"/>
    <row r="4" spans="3:16" ht="12.75" customHeight="1" x14ac:dyDescent="0.25">
      <c r="C4" s="199"/>
      <c r="D4" s="199"/>
      <c r="E4" s="328" t="s">
        <v>22</v>
      </c>
      <c r="F4" s="198"/>
      <c r="G4" s="198"/>
      <c r="H4" s="326" t="s">
        <v>23</v>
      </c>
      <c r="I4" s="326"/>
      <c r="J4" s="198"/>
    </row>
    <row r="5" spans="3:16" ht="9" customHeight="1" x14ac:dyDescent="0.25">
      <c r="C5" s="199"/>
      <c r="D5" s="199"/>
      <c r="E5" s="328"/>
      <c r="F5" s="198"/>
      <c r="G5" s="274" t="s">
        <v>16</v>
      </c>
      <c r="H5" s="275" t="s">
        <v>17</v>
      </c>
      <c r="I5" s="275" t="s">
        <v>18</v>
      </c>
      <c r="J5" s="276" t="s">
        <v>19</v>
      </c>
    </row>
    <row r="6" spans="3:16" ht="3" customHeight="1" thickBot="1" x14ac:dyDescent="0.3"/>
    <row r="7" spans="3:16" ht="11.25" customHeight="1" thickBot="1" x14ac:dyDescent="0.3">
      <c r="C7" s="277"/>
      <c r="D7" s="277"/>
      <c r="E7" s="280" t="s">
        <v>27</v>
      </c>
      <c r="F7" s="294" t="s">
        <v>69</v>
      </c>
      <c r="G7" s="290">
        <v>2</v>
      </c>
      <c r="H7" s="290">
        <v>2</v>
      </c>
      <c r="I7" s="290">
        <v>0</v>
      </c>
      <c r="J7" s="290">
        <v>0</v>
      </c>
      <c r="M7" t="s">
        <v>72</v>
      </c>
      <c r="N7">
        <f>(I15-G15)/H15</f>
        <v>99.730158730158735</v>
      </c>
    </row>
    <row r="8" spans="3:16" ht="4.1500000000000004" customHeight="1" thickBot="1" x14ac:dyDescent="0.3">
      <c r="E8" s="281"/>
      <c r="F8" s="284"/>
      <c r="G8" s="291"/>
      <c r="H8" s="291"/>
      <c r="I8" s="291"/>
      <c r="J8" s="291"/>
    </row>
    <row r="9" spans="3:16" ht="9" customHeight="1" thickBot="1" x14ac:dyDescent="0.3">
      <c r="C9" s="278"/>
      <c r="D9" s="278"/>
      <c r="E9" s="282" t="s">
        <v>28</v>
      </c>
      <c r="F9" s="295" t="s">
        <v>70</v>
      </c>
      <c r="G9" s="292">
        <v>2</v>
      </c>
      <c r="H9" s="292">
        <v>1</v>
      </c>
      <c r="I9" s="292">
        <v>0</v>
      </c>
      <c r="J9" s="292">
        <v>0</v>
      </c>
    </row>
    <row r="10" spans="3:16" ht="3" customHeight="1" thickBot="1" x14ac:dyDescent="0.3">
      <c r="E10" s="281"/>
      <c r="F10" s="284"/>
      <c r="G10" s="291"/>
      <c r="H10" s="291"/>
      <c r="I10" s="291"/>
      <c r="J10" s="291"/>
    </row>
    <row r="11" spans="3:16" ht="11.25" customHeight="1" thickBot="1" x14ac:dyDescent="0.3">
      <c r="C11" s="279"/>
      <c r="D11" s="279"/>
      <c r="E11" s="283" t="s">
        <v>29</v>
      </c>
      <c r="F11" s="296" t="s">
        <v>71</v>
      </c>
      <c r="G11" s="293">
        <v>1</v>
      </c>
      <c r="H11" s="293">
        <v>1</v>
      </c>
      <c r="I11" s="293">
        <v>0</v>
      </c>
      <c r="J11" s="293">
        <v>0</v>
      </c>
    </row>
    <row r="12" spans="3:16" ht="3.6" customHeight="1" x14ac:dyDescent="0.25"/>
    <row r="13" spans="3:16" ht="10.15" customHeight="1" x14ac:dyDescent="0.25"/>
    <row r="14" spans="3:16" ht="13.5" customHeight="1" thickBot="1" x14ac:dyDescent="0.3">
      <c r="C14" s="350"/>
      <c r="D14" s="350"/>
      <c r="E14" s="332" t="s">
        <v>26</v>
      </c>
      <c r="F14" s="257"/>
      <c r="G14" s="285" t="s">
        <v>24</v>
      </c>
      <c r="H14" s="285" t="s">
        <v>25</v>
      </c>
      <c r="I14" s="285" t="s">
        <v>36</v>
      </c>
    </row>
    <row r="15" spans="3:16" ht="14.25" customHeight="1" thickTop="1" thickBot="1" x14ac:dyDescent="0.3">
      <c r="C15" s="351"/>
      <c r="D15" s="351"/>
      <c r="E15" s="352"/>
      <c r="F15" s="353"/>
      <c r="G15" s="286">
        <v>-6.2830000000000004</v>
      </c>
      <c r="H15" s="288">
        <v>0.126</v>
      </c>
      <c r="I15" s="354">
        <v>6.2830000000000004</v>
      </c>
      <c r="M15" t="s">
        <v>21</v>
      </c>
      <c r="N15" t="s">
        <v>73</v>
      </c>
      <c r="O15" t="s">
        <v>74</v>
      </c>
      <c r="P15" t="s">
        <v>75</v>
      </c>
    </row>
    <row r="16" spans="3:16" ht="15.75" thickTop="1" x14ac:dyDescent="0.25">
      <c r="L16">
        <v>1</v>
      </c>
      <c r="M16">
        <f>G15</f>
        <v>-6.2830000000000004</v>
      </c>
      <c r="N16">
        <f>$G$7*COS($H$7*M16+$I$7)+$J$7</f>
        <v>1.9999998626449984</v>
      </c>
      <c r="O16">
        <f>$G$9*SIN($H$9*M16+$I$79)+$J$9</f>
        <v>3.7061435705115694E-4</v>
      </c>
      <c r="P16">
        <f>$G$9*TAN($H$9*M16+$I$9)+$J$9</f>
        <v>3.7061436341437407E-4</v>
      </c>
    </row>
    <row r="17" spans="8:16" x14ac:dyDescent="0.25">
      <c r="L17">
        <v>2</v>
      </c>
      <c r="M17">
        <f>M16+$H$15</f>
        <v>-6.157</v>
      </c>
      <c r="N17">
        <f t="shared" ref="N17:N80" si="0">$G$7*COS($H$7*M17+$I$7)+$J$7</f>
        <v>1.9366464006597808</v>
      </c>
      <c r="O17">
        <f t="shared" ref="O17:O80" si="1">$G$9*SIN($H$9*M17+$I$79)+$J$9</f>
        <v>0.25170140909462396</v>
      </c>
      <c r="P17">
        <f t="shared" ref="P17:P80" si="2">$G$9*TAN($H$9*M17+$I$9)+$J$9</f>
        <v>0.25371867748080118</v>
      </c>
    </row>
    <row r="18" spans="8:16" x14ac:dyDescent="0.25">
      <c r="L18">
        <v>3</v>
      </c>
      <c r="M18">
        <f>M17+$H$15</f>
        <v>-6.0309999999999997</v>
      </c>
      <c r="N18">
        <f t="shared" si="0"/>
        <v>1.7509576050443236</v>
      </c>
      <c r="O18">
        <f t="shared" si="1"/>
        <v>0.49904147618777767</v>
      </c>
      <c r="P18">
        <f t="shared" si="2"/>
        <v>0.51534202534157947</v>
      </c>
    </row>
    <row r="19" spans="8:16" x14ac:dyDescent="0.25">
      <c r="L19">
        <v>4</v>
      </c>
      <c r="M19">
        <f t="shared" ref="M19:M82" si="3">M18+$H$15</f>
        <v>-5.9049999999999994</v>
      </c>
      <c r="N19">
        <f t="shared" si="0"/>
        <v>1.4546631858558041</v>
      </c>
      <c r="O19">
        <f t="shared" si="1"/>
        <v>0.73846923710077184</v>
      </c>
      <c r="P19">
        <f t="shared" si="2"/>
        <v>0.79462010294171592</v>
      </c>
    </row>
    <row r="20" spans="8:16" x14ac:dyDescent="0.25">
      <c r="L20">
        <v>5</v>
      </c>
      <c r="M20">
        <f t="shared" si="3"/>
        <v>-5.778999999999999</v>
      </c>
      <c r="N20">
        <f t="shared" si="0"/>
        <v>1.0664796607878269</v>
      </c>
      <c r="O20">
        <f t="shared" si="1"/>
        <v>0.96618856296903721</v>
      </c>
      <c r="P20">
        <f t="shared" si="2"/>
        <v>1.1034987454456526</v>
      </c>
    </row>
    <row r="21" spans="8:16" x14ac:dyDescent="0.25">
      <c r="L21">
        <v>6</v>
      </c>
      <c r="M21">
        <f t="shared" si="3"/>
        <v>-5.6529999999999987</v>
      </c>
      <c r="N21">
        <f t="shared" si="0"/>
        <v>0.61092805806360073</v>
      </c>
      <c r="O21">
        <f t="shared" si="1"/>
        <v>1.1785889622495196</v>
      </c>
      <c r="P21">
        <f t="shared" si="2"/>
        <v>1.458797171216526</v>
      </c>
    </row>
    <row r="22" spans="8:16" x14ac:dyDescent="0.25">
      <c r="L22">
        <v>7</v>
      </c>
      <c r="M22">
        <f t="shared" si="3"/>
        <v>-5.5269999999999984</v>
      </c>
      <c r="N22">
        <f t="shared" si="0"/>
        <v>0.11678495625011225</v>
      </c>
      <c r="O22">
        <f t="shared" si="1"/>
        <v>1.3723028250899609</v>
      </c>
      <c r="P22">
        <f t="shared" si="2"/>
        <v>1.8864338591934375</v>
      </c>
    </row>
    <row r="23" spans="8:16" x14ac:dyDescent="0.25">
      <c r="L23">
        <v>8</v>
      </c>
      <c r="M23">
        <f t="shared" si="3"/>
        <v>-5.400999999999998</v>
      </c>
      <c r="N23">
        <f t="shared" si="0"/>
        <v>-0.3847352932868755</v>
      </c>
      <c r="O23">
        <f t="shared" si="1"/>
        <v>1.5442588168072331</v>
      </c>
      <c r="P23">
        <f t="shared" si="2"/>
        <v>2.4301228737805247</v>
      </c>
    </row>
    <row r="24" spans="8:16" x14ac:dyDescent="0.25">
      <c r="L24">
        <v>9</v>
      </c>
      <c r="M24">
        <f t="shared" si="3"/>
        <v>-5.2749999999999977</v>
      </c>
      <c r="N24">
        <f t="shared" si="0"/>
        <v>-0.86195233473820387</v>
      </c>
      <c r="O24">
        <f t="shared" si="1"/>
        <v>1.6917305739207422</v>
      </c>
      <c r="P24">
        <f t="shared" si="2"/>
        <v>3.1716186852375534</v>
      </c>
    </row>
    <row r="25" spans="8:16" x14ac:dyDescent="0.25">
      <c r="L25">
        <v>10</v>
      </c>
      <c r="M25">
        <f t="shared" si="3"/>
        <v>-5.1489999999999974</v>
      </c>
      <c r="N25">
        <f t="shared" si="0"/>
        <v>-1.2847210130770723</v>
      </c>
      <c r="O25">
        <f t="shared" si="1"/>
        <v>1.8123799306649455</v>
      </c>
      <c r="P25">
        <f t="shared" si="2"/>
        <v>4.2858947986643257</v>
      </c>
    </row>
    <row r="26" spans="8:16" x14ac:dyDescent="0.25">
      <c r="L26">
        <v>11</v>
      </c>
      <c r="M26">
        <f t="shared" si="3"/>
        <v>-5.022999999999997</v>
      </c>
      <c r="N26">
        <f t="shared" si="0"/>
        <v>-1.6263356027278775</v>
      </c>
      <c r="O26">
        <f t="shared" si="1"/>
        <v>1.9042939906243146</v>
      </c>
      <c r="P26">
        <f t="shared" si="2"/>
        <v>6.2305033296049075</v>
      </c>
    </row>
    <row r="27" spans="8:16" x14ac:dyDescent="0.25">
      <c r="L27">
        <v>12</v>
      </c>
      <c r="M27">
        <f t="shared" si="3"/>
        <v>-4.8969999999999967</v>
      </c>
      <c r="N27">
        <f t="shared" si="0"/>
        <v>-1.8652167721287753</v>
      </c>
      <c r="O27">
        <f t="shared" si="1"/>
        <v>1.9660154557197091</v>
      </c>
      <c r="P27">
        <f t="shared" si="2"/>
        <v>10.710234921954688</v>
      </c>
    </row>
    <row r="28" spans="8:16" x14ac:dyDescent="0.25">
      <c r="L28">
        <v>13</v>
      </c>
      <c r="M28">
        <f t="shared" si="3"/>
        <v>-4.7709999999999964</v>
      </c>
      <c r="N28">
        <f t="shared" si="0"/>
        <v>-1.9862747209183347</v>
      </c>
      <c r="O28">
        <f t="shared" si="1"/>
        <v>1.99656573167986</v>
      </c>
      <c r="P28">
        <f t="shared" si="2"/>
        <v>34.084193052886398</v>
      </c>
    </row>
    <row r="29" spans="8:16" x14ac:dyDescent="0.25">
      <c r="L29">
        <v>14</v>
      </c>
      <c r="M29">
        <f t="shared" si="3"/>
        <v>-4.644999999999996</v>
      </c>
      <c r="N29">
        <f t="shared" si="0"/>
        <v>-1.9818623822139703</v>
      </c>
      <c r="O29">
        <f t="shared" si="1"/>
        <v>1.9954604436605528</v>
      </c>
      <c r="P29">
        <f t="shared" si="2"/>
        <v>-29.633503210264589</v>
      </c>
    </row>
    <row r="30" spans="8:16" x14ac:dyDescent="0.25">
      <c r="L30">
        <v>15</v>
      </c>
      <c r="M30">
        <f t="shared" si="3"/>
        <v>-4.5189999999999957</v>
      </c>
      <c r="N30">
        <f t="shared" si="0"/>
        <v>-1.8522584774835269</v>
      </c>
      <c r="O30">
        <f t="shared" si="1"/>
        <v>1.9627171160112522</v>
      </c>
      <c r="P30">
        <f t="shared" si="2"/>
        <v>-10.212602310051654</v>
      </c>
    </row>
    <row r="31" spans="8:16" x14ac:dyDescent="0.25">
      <c r="H31" s="289"/>
      <c r="L31">
        <v>16</v>
      </c>
      <c r="M31">
        <f t="shared" si="3"/>
        <v>-4.3929999999999954</v>
      </c>
      <c r="N31">
        <f t="shared" si="0"/>
        <v>-1.6056499100871529</v>
      </c>
      <c r="O31">
        <f t="shared" si="1"/>
        <v>1.8988548944264154</v>
      </c>
      <c r="P31">
        <f t="shared" si="2"/>
        <v>-6.0475685788281162</v>
      </c>
    </row>
    <row r="32" spans="8:16" x14ac:dyDescent="0.25">
      <c r="L32">
        <v>17</v>
      </c>
      <c r="M32">
        <f t="shared" si="3"/>
        <v>-4.266999999999995</v>
      </c>
      <c r="N32">
        <f t="shared" si="0"/>
        <v>-1.2576146096656089</v>
      </c>
      <c r="O32">
        <f t="shared" si="1"/>
        <v>1.8048863148867877</v>
      </c>
      <c r="P32">
        <f t="shared" si="2"/>
        <v>-4.1895284056752988</v>
      </c>
    </row>
    <row r="33" spans="12:16" x14ac:dyDescent="0.25">
      <c r="L33">
        <v>18</v>
      </c>
      <c r="M33">
        <f t="shared" si="3"/>
        <v>-4.1409999999999947</v>
      </c>
      <c r="N33">
        <f t="shared" si="0"/>
        <v>-0.83013749539550097</v>
      </c>
      <c r="O33">
        <f t="shared" si="1"/>
        <v>1.6823012498941743</v>
      </c>
      <c r="P33">
        <f t="shared" si="2"/>
        <v>-3.1107589009901089</v>
      </c>
    </row>
    <row r="34" spans="12:16" x14ac:dyDescent="0.25">
      <c r="L34">
        <v>19</v>
      </c>
      <c r="M34">
        <f t="shared" si="3"/>
        <v>-4.0149999999999944</v>
      </c>
      <c r="N34">
        <f t="shared" si="0"/>
        <v>-0.35022171838159949</v>
      </c>
      <c r="O34">
        <f t="shared" si="1"/>
        <v>1.533043286532249</v>
      </c>
      <c r="P34">
        <f t="shared" si="2"/>
        <v>-2.387105548614326</v>
      </c>
    </row>
    <row r="35" spans="12:16" x14ac:dyDescent="0.25">
      <c r="L35">
        <v>20</v>
      </c>
      <c r="M35">
        <f t="shared" si="3"/>
        <v>-3.8889999999999945</v>
      </c>
      <c r="N35">
        <f t="shared" si="0"/>
        <v>0.15181709087410353</v>
      </c>
      <c r="O35">
        <f t="shared" si="1"/>
        <v>1.359478910879421</v>
      </c>
      <c r="P35">
        <f t="shared" si="2"/>
        <v>-1.853530745449115</v>
      </c>
    </row>
    <row r="36" spans="12:16" x14ac:dyDescent="0.25">
      <c r="L36">
        <v>21</v>
      </c>
      <c r="M36">
        <f t="shared" si="3"/>
        <v>-3.7629999999999946</v>
      </c>
      <c r="N36">
        <f t="shared" si="0"/>
        <v>0.64426581984642162</v>
      </c>
      <c r="O36">
        <f t="shared" si="1"/>
        <v>1.1643599873551043</v>
      </c>
      <c r="P36">
        <f t="shared" si="2"/>
        <v>-1.4320715359622229</v>
      </c>
    </row>
    <row r="37" spans="12:16" x14ac:dyDescent="0.25">
      <c r="L37">
        <v>22</v>
      </c>
      <c r="M37">
        <f t="shared" si="3"/>
        <v>-3.6369999999999947</v>
      </c>
      <c r="N37">
        <f t="shared" si="0"/>
        <v>1.0960171484101677</v>
      </c>
      <c r="O37">
        <f t="shared" si="1"/>
        <v>0.95078012788963584</v>
      </c>
      <c r="P37">
        <f t="shared" si="2"/>
        <v>-1.0807081158775231</v>
      </c>
    </row>
    <row r="38" spans="12:16" x14ac:dyDescent="0.25">
      <c r="L38">
        <v>23</v>
      </c>
      <c r="M38">
        <f t="shared" si="3"/>
        <v>-3.5109999999999948</v>
      </c>
      <c r="N38">
        <f t="shared" si="0"/>
        <v>1.4785345561768382</v>
      </c>
      <c r="O38">
        <f t="shared" si="1"/>
        <v>0.72212564268495683</v>
      </c>
      <c r="P38">
        <f t="shared" si="2"/>
        <v>-0.77436301431172028</v>
      </c>
    </row>
    <row r="39" spans="12:16" x14ac:dyDescent="0.25">
      <c r="L39">
        <v>24</v>
      </c>
      <c r="M39">
        <f t="shared" si="3"/>
        <v>-3.3849999999999949</v>
      </c>
      <c r="N39">
        <f t="shared" si="0"/>
        <v>1.7676549358891831</v>
      </c>
      <c r="O39">
        <f t="shared" si="1"/>
        <v>0.48202185024209948</v>
      </c>
      <c r="P39">
        <f t="shared" si="2"/>
        <v>-0.49666226039160238</v>
      </c>
    </row>
    <row r="40" spans="12:16" x14ac:dyDescent="0.25">
      <c r="L40">
        <v>25</v>
      </c>
      <c r="M40">
        <f t="shared" si="3"/>
        <v>-3.258999999999995</v>
      </c>
      <c r="N40">
        <f t="shared" si="0"/>
        <v>1.9451149442237328</v>
      </c>
      <c r="O40">
        <f t="shared" si="1"/>
        <v>0.23427559791038235</v>
      </c>
      <c r="P40">
        <f t="shared" si="2"/>
        <v>-0.23589960841736679</v>
      </c>
    </row>
    <row r="41" spans="12:16" x14ac:dyDescent="0.25">
      <c r="L41">
        <v>26</v>
      </c>
      <c r="M41">
        <f t="shared" si="3"/>
        <v>-3.1329999999999951</v>
      </c>
      <c r="N41">
        <f t="shared" si="0"/>
        <v>1.9997046724856242</v>
      </c>
      <c r="O41">
        <f t="shared" si="1"/>
        <v>-1.7185095704586758E-2</v>
      </c>
      <c r="P41">
        <f t="shared" si="2"/>
        <v>1.7185730143668188E-2</v>
      </c>
    </row>
    <row r="42" spans="12:16" x14ac:dyDescent="0.25">
      <c r="L42">
        <v>27</v>
      </c>
      <c r="M42">
        <f t="shared" si="3"/>
        <v>-3.0069999999999952</v>
      </c>
      <c r="N42">
        <f t="shared" si="0"/>
        <v>1.9279757613783808</v>
      </c>
      <c r="O42">
        <f t="shared" si="1"/>
        <v>-0.26837331950404325</v>
      </c>
      <c r="P42">
        <f t="shared" si="2"/>
        <v>0.2708226192663723</v>
      </c>
    </row>
    <row r="43" spans="12:16" x14ac:dyDescent="0.25">
      <c r="L43">
        <v>28</v>
      </c>
      <c r="M43">
        <f t="shared" si="3"/>
        <v>-2.8809999999999953</v>
      </c>
      <c r="N43">
        <f t="shared" si="0"/>
        <v>1.734459229196436</v>
      </c>
      <c r="O43">
        <f t="shared" si="1"/>
        <v>-0.51530648240009946</v>
      </c>
      <c r="P43">
        <f t="shared" si="2"/>
        <v>0.53331247209001376</v>
      </c>
    </row>
    <row r="44" spans="12:16" x14ac:dyDescent="0.25">
      <c r="L44">
        <v>29</v>
      </c>
      <c r="M44">
        <f t="shared" si="3"/>
        <v>-2.7549999999999955</v>
      </c>
      <c r="N44">
        <f t="shared" si="0"/>
        <v>1.4313792535281096</v>
      </c>
      <c r="O44">
        <f t="shared" si="1"/>
        <v>-0.75406945732597497</v>
      </c>
      <c r="P44">
        <f t="shared" si="2"/>
        <v>0.81415479620693409</v>
      </c>
    </row>
    <row r="45" spans="12:16" x14ac:dyDescent="0.25">
      <c r="L45">
        <v>30</v>
      </c>
      <c r="M45">
        <f t="shared" si="3"/>
        <v>-2.6289999999999956</v>
      </c>
      <c r="N45">
        <f t="shared" si="0"/>
        <v>1.0378809864917218</v>
      </c>
      <c r="O45">
        <f t="shared" si="1"/>
        <v>-0.98087665560368908</v>
      </c>
      <c r="P45">
        <f t="shared" si="2"/>
        <v>1.125535030964405</v>
      </c>
    </row>
    <row r="46" spans="12:16" x14ac:dyDescent="0.25">
      <c r="L46">
        <v>31</v>
      </c>
      <c r="M46">
        <f t="shared" si="3"/>
        <v>-2.5029999999999957</v>
      </c>
      <c r="N46">
        <f t="shared" si="0"/>
        <v>0.57882118137192895</v>
      </c>
      <c r="O46">
        <f t="shared" si="1"/>
        <v>-1.1921320474796704</v>
      </c>
      <c r="P46">
        <f t="shared" si="2"/>
        <v>1.4847172158990694</v>
      </c>
    </row>
    <row r="47" spans="12:16" x14ac:dyDescent="0.25">
      <c r="L47">
        <v>32</v>
      </c>
      <c r="M47">
        <f t="shared" si="3"/>
        <v>-2.3769999999999958</v>
      </c>
      <c r="N47">
        <f t="shared" si="0"/>
        <v>8.3198025135866147E-2</v>
      </c>
      <c r="O47">
        <f t="shared" si="1"/>
        <v>-1.3844861772022623</v>
      </c>
      <c r="P47">
        <f t="shared" si="2"/>
        <v>1.9184626221371335</v>
      </c>
    </row>
    <row r="48" spans="12:16" x14ac:dyDescent="0.25">
      <c r="L48">
        <v>33</v>
      </c>
      <c r="M48">
        <f t="shared" si="3"/>
        <v>-2.2509999999999959</v>
      </c>
      <c r="N48">
        <f t="shared" si="0"/>
        <v>-0.4176806378147449</v>
      </c>
      <c r="O48">
        <f t="shared" si="1"/>
        <v>-1.5548892686666613</v>
      </c>
      <c r="P48">
        <f t="shared" si="2"/>
        <v>2.4721931041094489</v>
      </c>
    </row>
    <row r="49" spans="12:16" x14ac:dyDescent="0.25">
      <c r="L49">
        <v>34</v>
      </c>
      <c r="M49">
        <f t="shared" si="3"/>
        <v>-2.124999999999996</v>
      </c>
      <c r="N49">
        <f t="shared" si="0"/>
        <v>-0.89217497982759986</v>
      </c>
      <c r="O49">
        <f t="shared" si="1"/>
        <v>-1.7006395796369083</v>
      </c>
      <c r="P49">
        <f t="shared" si="2"/>
        <v>3.231518847946949</v>
      </c>
    </row>
    <row r="50" spans="12:16" x14ac:dyDescent="0.25">
      <c r="L50">
        <v>35</v>
      </c>
      <c r="M50">
        <f t="shared" si="3"/>
        <v>-1.9989999999999961</v>
      </c>
      <c r="N50">
        <f t="shared" si="0"/>
        <v>-1.3103118351167158</v>
      </c>
      <c r="O50">
        <f t="shared" si="1"/>
        <v>-1.8194262378883943</v>
      </c>
      <c r="P50">
        <f t="shared" si="2"/>
        <v>4.3816538186418583</v>
      </c>
    </row>
    <row r="51" spans="12:16" x14ac:dyDescent="0.25">
      <c r="L51">
        <v>36</v>
      </c>
      <c r="M51">
        <f t="shared" si="3"/>
        <v>-1.8729999999999962</v>
      </c>
      <c r="N51">
        <f t="shared" si="0"/>
        <v>-1.6456780641035582</v>
      </c>
      <c r="O51">
        <f t="shared" si="1"/>
        <v>-1.909365880103538</v>
      </c>
      <c r="P51">
        <f t="shared" si="2"/>
        <v>6.415346722955845</v>
      </c>
    </row>
    <row r="52" spans="12:16" x14ac:dyDescent="0.25">
      <c r="L52">
        <v>37</v>
      </c>
      <c r="M52">
        <f t="shared" si="3"/>
        <v>-1.7469999999999963</v>
      </c>
      <c r="N52">
        <f t="shared" si="0"/>
        <v>-1.8770890357179211</v>
      </c>
      <c r="O52">
        <f t="shared" si="1"/>
        <v>-1.9690325126106782</v>
      </c>
      <c r="P52">
        <f t="shared" si="2"/>
        <v>11.23278819640398</v>
      </c>
    </row>
    <row r="53" spans="12:16" x14ac:dyDescent="0.25">
      <c r="L53">
        <v>38</v>
      </c>
      <c r="M53">
        <f t="shared" si="3"/>
        <v>-1.6209999999999964</v>
      </c>
      <c r="N53">
        <f t="shared" si="0"/>
        <v>-1.9899268318883914</v>
      </c>
      <c r="O53">
        <f t="shared" si="1"/>
        <v>-1.9974801205239545</v>
      </c>
      <c r="P53">
        <f t="shared" si="2"/>
        <v>39.804247727078966</v>
      </c>
    </row>
    <row r="54" spans="12:16" x14ac:dyDescent="0.25">
      <c r="L54">
        <v>39</v>
      </c>
      <c r="M54">
        <f t="shared" si="3"/>
        <v>-1.4949999999999966</v>
      </c>
      <c r="N54">
        <f t="shared" si="0"/>
        <v>-1.97706364165479</v>
      </c>
      <c r="O54">
        <f t="shared" si="1"/>
        <v>-1.9942576668160987</v>
      </c>
      <c r="P54">
        <f t="shared" si="2"/>
        <v>-26.335952693708709</v>
      </c>
    </row>
    <row r="55" spans="12:16" x14ac:dyDescent="0.25">
      <c r="L55">
        <v>40</v>
      </c>
      <c r="M55">
        <f t="shared" si="3"/>
        <v>-1.3689999999999967</v>
      </c>
      <c r="N55">
        <f t="shared" si="0"/>
        <v>-1.8393120153454783</v>
      </c>
      <c r="O55">
        <f t="shared" si="1"/>
        <v>-1.9594162435137354</v>
      </c>
      <c r="P55">
        <f t="shared" si="2"/>
        <v>-9.7760856477586913</v>
      </c>
    </row>
    <row r="56" spans="12:16" x14ac:dyDescent="0.25">
      <c r="L56">
        <v>41</v>
      </c>
      <c r="M56">
        <f t="shared" si="3"/>
        <v>-1.2429999999999968</v>
      </c>
      <c r="N56">
        <f t="shared" si="0"/>
        <v>-1.5853735368721693</v>
      </c>
      <c r="O56">
        <f t="shared" si="1"/>
        <v>-1.8935082616329324</v>
      </c>
      <c r="P56">
        <f t="shared" si="2"/>
        <v>-5.8812371446286997</v>
      </c>
    </row>
    <row r="57" spans="12:16" x14ac:dyDescent="0.25">
      <c r="L57">
        <v>42</v>
      </c>
      <c r="M57">
        <f t="shared" si="3"/>
        <v>-1.1169999999999969</v>
      </c>
      <c r="N57">
        <f t="shared" si="0"/>
        <v>-1.2312891564439479</v>
      </c>
      <c r="O57">
        <f t="shared" si="1"/>
        <v>-1.7975786926985833</v>
      </c>
      <c r="P57">
        <f t="shared" si="2"/>
        <v>-4.1004961040165853</v>
      </c>
    </row>
    <row r="58" spans="12:16" x14ac:dyDescent="0.25">
      <c r="L58">
        <v>43</v>
      </c>
      <c r="M58">
        <f t="shared" si="3"/>
        <v>-0.99099999999999688</v>
      </c>
      <c r="N58">
        <f t="shared" si="0"/>
        <v>-0.79942590543948244</v>
      </c>
      <c r="O58">
        <f t="shared" si="1"/>
        <v>-1.6731485007133953</v>
      </c>
      <c r="P58">
        <f t="shared" si="2"/>
        <v>-3.0540068033867884</v>
      </c>
    </row>
    <row r="59" spans="12:16" x14ac:dyDescent="0.25">
      <c r="L59">
        <v>44</v>
      </c>
      <c r="M59">
        <f t="shared" si="3"/>
        <v>-0.86499999999999688</v>
      </c>
      <c r="N59">
        <f t="shared" si="0"/>
        <v>-0.31706400128838325</v>
      </c>
      <c r="O59">
        <f t="shared" si="1"/>
        <v>-1.5221905272627285</v>
      </c>
      <c r="P59">
        <f t="shared" si="2"/>
        <v>-2.3467412675386181</v>
      </c>
    </row>
    <row r="60" spans="12:16" x14ac:dyDescent="0.25">
      <c r="L60">
        <v>45</v>
      </c>
      <c r="M60">
        <f t="shared" si="3"/>
        <v>-0.73899999999999688</v>
      </c>
      <c r="N60">
        <f t="shared" si="0"/>
        <v>0.18532640696472361</v>
      </c>
      <c r="O60">
        <f t="shared" si="1"/>
        <v>-1.3470982120971271</v>
      </c>
      <c r="P60">
        <f t="shared" si="2"/>
        <v>-1.8225149460057828</v>
      </c>
    </row>
    <row r="61" spans="12:16" x14ac:dyDescent="0.25">
      <c r="L61">
        <v>46</v>
      </c>
      <c r="M61">
        <f t="shared" si="3"/>
        <v>-0.61299999999999688</v>
      </c>
      <c r="N61">
        <f t="shared" si="0"/>
        <v>0.67600999676155527</v>
      </c>
      <c r="O61">
        <f t="shared" si="1"/>
        <v>-1.1506476451279275</v>
      </c>
      <c r="P61">
        <f t="shared" si="2"/>
        <v>-1.4067874422397308</v>
      </c>
    </row>
    <row r="62" spans="12:16" x14ac:dyDescent="0.25">
      <c r="L62">
        <v>47</v>
      </c>
      <c r="M62">
        <f t="shared" si="3"/>
        <v>-0.48699999999999688</v>
      </c>
      <c r="N62">
        <f t="shared" si="0"/>
        <v>1.1239909494311202</v>
      </c>
      <c r="O62">
        <f t="shared" si="1"/>
        <v>-0.93595355150182513</v>
      </c>
      <c r="P62">
        <f t="shared" si="2"/>
        <v>-1.0590815655300738</v>
      </c>
    </row>
    <row r="63" spans="12:16" x14ac:dyDescent="0.25">
      <c r="L63">
        <v>48</v>
      </c>
      <c r="M63">
        <f t="shared" si="3"/>
        <v>-0.36099999999999688</v>
      </c>
      <c r="N63">
        <f t="shared" si="0"/>
        <v>1.5009709141303569</v>
      </c>
      <c r="O63">
        <f t="shared" si="1"/>
        <v>-0.70641990761136042</v>
      </c>
      <c r="P63">
        <f t="shared" si="2"/>
        <v>-0.75508992204535708</v>
      </c>
    </row>
    <row r="64" spans="12:16" x14ac:dyDescent="0.25">
      <c r="L64">
        <v>49</v>
      </c>
      <c r="M64">
        <f t="shared" si="3"/>
        <v>-0.23499999999999688</v>
      </c>
      <c r="N64">
        <f t="shared" si="0"/>
        <v>1.7831365763906635</v>
      </c>
      <c r="O64">
        <f t="shared" si="1"/>
        <v>-0.46568597102482751</v>
      </c>
      <c r="P64">
        <f t="shared" si="2"/>
        <v>-0.47884740741889165</v>
      </c>
    </row>
    <row r="65" spans="12:16" x14ac:dyDescent="0.25">
      <c r="L65">
        <v>50</v>
      </c>
      <c r="M65">
        <f t="shared" si="3"/>
        <v>-0.10899999999999688</v>
      </c>
      <c r="N65">
        <f t="shared" si="0"/>
        <v>1.9526639129830954</v>
      </c>
      <c r="O65">
        <f t="shared" si="1"/>
        <v>-0.21756858003145702</v>
      </c>
      <c r="P65">
        <f t="shared" si="2"/>
        <v>-0.21886747549054533</v>
      </c>
    </row>
    <row r="66" spans="12:16" x14ac:dyDescent="0.25">
      <c r="L66">
        <v>51</v>
      </c>
      <c r="M66">
        <f t="shared" si="3"/>
        <v>1.7000000000003124E-2</v>
      </c>
      <c r="N66">
        <f t="shared" si="0"/>
        <v>1.9988441113570419</v>
      </c>
      <c r="O66">
        <f t="shared" si="1"/>
        <v>3.3998362357003702E-2</v>
      </c>
      <c r="P66">
        <f t="shared" si="2"/>
        <v>3.4003275712012414E-2</v>
      </c>
    </row>
    <row r="67" spans="12:16" x14ac:dyDescent="0.25">
      <c r="L67">
        <v>52</v>
      </c>
      <c r="M67">
        <f t="shared" si="3"/>
        <v>0.14300000000000312</v>
      </c>
      <c r="N67">
        <f t="shared" si="0"/>
        <v>1.9187600308443546</v>
      </c>
      <c r="O67">
        <f t="shared" si="1"/>
        <v>0.28502626046672513</v>
      </c>
      <c r="P67">
        <f t="shared" si="2"/>
        <v>0.28796555031568355</v>
      </c>
    </row>
    <row r="68" spans="12:16" x14ac:dyDescent="0.25">
      <c r="L68">
        <v>53</v>
      </c>
      <c r="M68">
        <f t="shared" si="3"/>
        <v>0.26900000000000313</v>
      </c>
      <c r="N68">
        <f t="shared" si="0"/>
        <v>1.7174704744896434</v>
      </c>
      <c r="O68">
        <f t="shared" si="1"/>
        <v>0.531535065174779</v>
      </c>
      <c r="P68">
        <f t="shared" si="2"/>
        <v>0.5513636766491975</v>
      </c>
    </row>
    <row r="69" spans="12:16" x14ac:dyDescent="0.25">
      <c r="L69">
        <v>54</v>
      </c>
      <c r="M69">
        <f t="shared" si="3"/>
        <v>0.39500000000000313</v>
      </c>
      <c r="N69">
        <f t="shared" si="0"/>
        <v>1.4076906313044633</v>
      </c>
      <c r="O69">
        <f t="shared" si="1"/>
        <v>0.76961637761649582</v>
      </c>
      <c r="P69">
        <f t="shared" si="2"/>
        <v>0.83382366449819312</v>
      </c>
    </row>
    <row r="70" spans="12:16" x14ac:dyDescent="0.25">
      <c r="L70">
        <v>55</v>
      </c>
      <c r="M70">
        <f t="shared" si="3"/>
        <v>0.52100000000000313</v>
      </c>
      <c r="N70">
        <f t="shared" si="0"/>
        <v>1.0089888749759628</v>
      </c>
      <c r="O70">
        <f t="shared" si="1"/>
        <v>0.99549541687746468</v>
      </c>
      <c r="P70">
        <f t="shared" si="2"/>
        <v>1.1477808368857658</v>
      </c>
    </row>
    <row r="71" spans="12:16" x14ac:dyDescent="0.25">
      <c r="L71">
        <v>56</v>
      </c>
      <c r="M71">
        <f t="shared" si="3"/>
        <v>0.64700000000000313</v>
      </c>
      <c r="N71">
        <f t="shared" si="0"/>
        <v>0.54655065616916398</v>
      </c>
      <c r="O71">
        <f t="shared" si="1"/>
        <v>1.2055908691719741</v>
      </c>
      <c r="P71">
        <f t="shared" si="2"/>
        <v>1.5109628481172959</v>
      </c>
    </row>
    <row r="72" spans="12:16" x14ac:dyDescent="0.25">
      <c r="L72">
        <v>57</v>
      </c>
      <c r="M72">
        <f t="shared" si="3"/>
        <v>0.77300000000000313</v>
      </c>
      <c r="N72">
        <f t="shared" si="0"/>
        <v>4.9587571674182825E-2</v>
      </c>
      <c r="O72">
        <f t="shared" si="1"/>
        <v>1.3965716695987418</v>
      </c>
      <c r="P72">
        <f t="shared" si="2"/>
        <v>1.9510121951489374</v>
      </c>
    </row>
    <row r="73" spans="12:16" x14ac:dyDescent="0.25">
      <c r="L73">
        <v>58</v>
      </c>
      <c r="M73">
        <f t="shared" si="3"/>
        <v>0.89900000000000313</v>
      </c>
      <c r="N73">
        <f t="shared" si="0"/>
        <v>-0.45050789265152419</v>
      </c>
      <c r="O73">
        <f t="shared" si="1"/>
        <v>1.5654098161987884</v>
      </c>
      <c r="P73">
        <f t="shared" si="2"/>
        <v>2.515146950279791</v>
      </c>
    </row>
    <row r="74" spans="12:16" x14ac:dyDescent="0.25">
      <c r="L74">
        <v>59</v>
      </c>
      <c r="M74">
        <f t="shared" si="3"/>
        <v>1.025000000000003</v>
      </c>
      <c r="N74">
        <f t="shared" si="0"/>
        <v>-0.92214538275343649</v>
      </c>
      <c r="O74">
        <f t="shared" si="1"/>
        <v>1.7094283789481899</v>
      </c>
      <c r="P74">
        <f t="shared" si="2"/>
        <v>3.2930688589531179</v>
      </c>
    </row>
    <row r="75" spans="12:16" x14ac:dyDescent="0.25">
      <c r="L75">
        <v>60</v>
      </c>
      <c r="M75">
        <f t="shared" si="3"/>
        <v>1.1510000000000029</v>
      </c>
      <c r="N75">
        <f t="shared" si="0"/>
        <v>-1.3355321963166202</v>
      </c>
      <c r="O75">
        <f t="shared" si="1"/>
        <v>1.8263439425027861</v>
      </c>
      <c r="P75">
        <f t="shared" si="2"/>
        <v>4.4810066973074392</v>
      </c>
    </row>
    <row r="76" spans="12:16" x14ac:dyDescent="0.25">
      <c r="L76">
        <v>61</v>
      </c>
      <c r="M76">
        <f t="shared" si="3"/>
        <v>1.2770000000000028</v>
      </c>
      <c r="N76">
        <f t="shared" si="0"/>
        <v>-1.6645552474734828</v>
      </c>
      <c r="O76">
        <f t="shared" si="1"/>
        <v>1.9143028097648196</v>
      </c>
      <c r="P76">
        <f t="shared" si="2"/>
        <v>6.6104364008109586</v>
      </c>
    </row>
    <row r="77" spans="12:16" x14ac:dyDescent="0.25">
      <c r="L77">
        <v>62</v>
      </c>
      <c r="M77">
        <f t="shared" si="3"/>
        <v>1.4030000000000027</v>
      </c>
      <c r="N77">
        <f t="shared" si="0"/>
        <v>-1.888430595117583</v>
      </c>
      <c r="O77">
        <f t="shared" si="1"/>
        <v>1.9719103922637009</v>
      </c>
      <c r="P77">
        <f t="shared" si="2"/>
        <v>11.807137292174236</v>
      </c>
    </row>
    <row r="78" spans="12:16" x14ac:dyDescent="0.25">
      <c r="L78">
        <v>63</v>
      </c>
      <c r="M78">
        <f t="shared" si="3"/>
        <v>1.5290000000000026</v>
      </c>
      <c r="N78">
        <f t="shared" si="0"/>
        <v>-1.993016336351058</v>
      </c>
      <c r="O78">
        <f t="shared" si="1"/>
        <v>1.9982533213662022</v>
      </c>
      <c r="P78">
        <f t="shared" si="2"/>
        <v>47.823227438050523</v>
      </c>
    </row>
    <row r="79" spans="12:16" x14ac:dyDescent="0.25">
      <c r="L79">
        <v>64</v>
      </c>
      <c r="M79">
        <f t="shared" si="3"/>
        <v>1.6550000000000025</v>
      </c>
      <c r="N79">
        <f t="shared" si="0"/>
        <v>-1.9717059313624044</v>
      </c>
      <c r="O79">
        <f t="shared" si="1"/>
        <v>1.9929139297426781</v>
      </c>
      <c r="P79">
        <f t="shared" si="2"/>
        <v>-23.695770614129255</v>
      </c>
    </row>
    <row r="80" spans="12:16" x14ac:dyDescent="0.25">
      <c r="L80">
        <v>65</v>
      </c>
      <c r="M80">
        <f t="shared" si="3"/>
        <v>1.7810000000000024</v>
      </c>
      <c r="N80">
        <f t="shared" si="0"/>
        <v>-1.8258455296103953</v>
      </c>
      <c r="O80">
        <f t="shared" si="1"/>
        <v>1.9559768734855725</v>
      </c>
      <c r="P80">
        <f t="shared" si="2"/>
        <v>-9.3740312679476556</v>
      </c>
    </row>
    <row r="81" spans="12:16" x14ac:dyDescent="0.25">
      <c r="L81">
        <v>66</v>
      </c>
      <c r="M81">
        <f t="shared" si="3"/>
        <v>1.9070000000000022</v>
      </c>
      <c r="N81">
        <f t="shared" ref="N81:N115" si="4">$G$7*COS($H$7*M81+$I$7)+$J$7</f>
        <v>-1.5646489353835642</v>
      </c>
      <c r="O81">
        <f t="shared" ref="O81:O115" si="5">$G$9*SIN($H$9*M81+$I$79)+$J$9</f>
        <v>1.8880277898864637</v>
      </c>
      <c r="P81">
        <f t="shared" ref="P81:P115" si="6">$G$9*TAN($H$9*M81+$I$9)+$J$9</f>
        <v>-5.7229318286565718</v>
      </c>
    </row>
    <row r="82" spans="12:16" x14ac:dyDescent="0.25">
      <c r="L82">
        <v>67</v>
      </c>
      <c r="M82">
        <f t="shared" si="3"/>
        <v>2.0330000000000021</v>
      </c>
      <c r="N82">
        <f t="shared" si="4"/>
        <v>-1.204615584245851</v>
      </c>
      <c r="O82">
        <f t="shared" si="5"/>
        <v>1.790144012152612</v>
      </c>
      <c r="P82">
        <f t="shared" si="6"/>
        <v>-4.0144811878321445</v>
      </c>
    </row>
    <row r="83" spans="12:16" x14ac:dyDescent="0.25">
      <c r="L83">
        <v>68</v>
      </c>
      <c r="M83">
        <f t="shared" ref="M83:M115" si="7">M82+$H$15</f>
        <v>2.159000000000002</v>
      </c>
      <c r="N83">
        <f t="shared" si="4"/>
        <v>-0.76848829600909074</v>
      </c>
      <c r="O83">
        <f t="shared" si="5"/>
        <v>1.6638774882812408</v>
      </c>
      <c r="P83">
        <f t="shared" si="6"/>
        <v>-2.99869344127237</v>
      </c>
    </row>
    <row r="84" spans="12:16" x14ac:dyDescent="0.25">
      <c r="L84">
        <v>69</v>
      </c>
      <c r="M84">
        <f t="shared" si="7"/>
        <v>2.2850000000000019</v>
      </c>
      <c r="N84">
        <f t="shared" si="4"/>
        <v>-0.28381664156733977</v>
      </c>
      <c r="O84">
        <f t="shared" si="5"/>
        <v>1.5112301749129216</v>
      </c>
      <c r="P84">
        <f t="shared" si="6"/>
        <v>-2.3071656072403184</v>
      </c>
    </row>
    <row r="85" spans="12:16" x14ac:dyDescent="0.25">
      <c r="L85">
        <v>70</v>
      </c>
      <c r="M85">
        <f t="shared" si="7"/>
        <v>2.4110000000000018</v>
      </c>
      <c r="N85">
        <f t="shared" si="4"/>
        <v>0.2187833262330737</v>
      </c>
      <c r="O85">
        <f t="shared" si="5"/>
        <v>1.3346222962946956</v>
      </c>
      <c r="P85">
        <f t="shared" si="6"/>
        <v>-1.7919707843725958</v>
      </c>
    </row>
    <row r="86" spans="12:16" x14ac:dyDescent="0.25">
      <c r="L86">
        <v>71</v>
      </c>
      <c r="M86">
        <f t="shared" si="7"/>
        <v>2.5370000000000017</v>
      </c>
      <c r="N86">
        <f t="shared" si="4"/>
        <v>0.70756304724071273</v>
      </c>
      <c r="O86">
        <f t="shared" si="5"/>
        <v>1.1368539716072981</v>
      </c>
      <c r="P86">
        <f t="shared" si="6"/>
        <v>-1.3818006412389061</v>
      </c>
    </row>
    <row r="87" spans="12:16" x14ac:dyDescent="0.25">
      <c r="L87">
        <v>72</v>
      </c>
      <c r="M87">
        <f t="shared" si="7"/>
        <v>2.6630000000000016</v>
      </c>
      <c r="N87">
        <f t="shared" si="4"/>
        <v>1.151646967600835</v>
      </c>
      <c r="O87">
        <f t="shared" si="5"/>
        <v>0.92106081905548731</v>
      </c>
      <c r="P87">
        <f t="shared" si="6"/>
        <v>-1.0376467304001937</v>
      </c>
    </row>
    <row r="88" spans="12:16" x14ac:dyDescent="0.25">
      <c r="L88">
        <v>73</v>
      </c>
      <c r="M88">
        <f t="shared" si="7"/>
        <v>2.7890000000000015</v>
      </c>
      <c r="N88">
        <f t="shared" si="4"/>
        <v>1.5229829067302567</v>
      </c>
      <c r="O88">
        <f t="shared" si="5"/>
        <v>0.69066424061894449</v>
      </c>
      <c r="P88">
        <f t="shared" si="6"/>
        <v>-0.73593879693119646</v>
      </c>
    </row>
    <row r="89" spans="12:16" x14ac:dyDescent="0.25">
      <c r="L89">
        <v>74</v>
      </c>
      <c r="M89">
        <f t="shared" si="7"/>
        <v>2.9150000000000014</v>
      </c>
      <c r="N89">
        <f t="shared" si="4"/>
        <v>1.7981140756215379</v>
      </c>
      <c r="O89">
        <f t="shared" si="5"/>
        <v>0.44931717569937385</v>
      </c>
      <c r="P89">
        <f t="shared" si="6"/>
        <v>-0.4611041317304258</v>
      </c>
    </row>
    <row r="90" spans="12:16" x14ac:dyDescent="0.25">
      <c r="L90">
        <v>75</v>
      </c>
      <c r="M90">
        <f t="shared" si="7"/>
        <v>3.0410000000000013</v>
      </c>
      <c r="N90">
        <f t="shared" si="4"/>
        <v>1.9596608104770303</v>
      </c>
      <c r="O90">
        <f t="shared" si="5"/>
        <v>0.20084618374011914</v>
      </c>
      <c r="P90">
        <f t="shared" si="6"/>
        <v>-0.20186665522961725</v>
      </c>
    </row>
    <row r="91" spans="12:16" x14ac:dyDescent="0.25">
      <c r="L91">
        <v>76</v>
      </c>
      <c r="M91">
        <f t="shared" si="7"/>
        <v>3.1670000000000011</v>
      </c>
      <c r="N91">
        <f t="shared" si="4"/>
        <v>1.9974184225633183</v>
      </c>
      <c r="O91">
        <f t="shared" si="5"/>
        <v>-5.0809225901225066E-2</v>
      </c>
      <c r="P91">
        <f t="shared" si="6"/>
        <v>5.0825629835802619E-2</v>
      </c>
    </row>
    <row r="92" spans="12:16" x14ac:dyDescent="0.25">
      <c r="L92">
        <v>77</v>
      </c>
      <c r="M92">
        <f t="shared" si="7"/>
        <v>3.293000000000001</v>
      </c>
      <c r="N92">
        <f t="shared" si="4"/>
        <v>1.909001814595692</v>
      </c>
      <c r="O92">
        <f t="shared" si="5"/>
        <v>-0.30165905490190098</v>
      </c>
      <c r="P92">
        <f t="shared" si="6"/>
        <v>0.3051500361307769</v>
      </c>
    </row>
    <row r="93" spans="12:16" x14ac:dyDescent="0.25">
      <c r="L93">
        <v>78</v>
      </c>
      <c r="M93">
        <f t="shared" si="7"/>
        <v>3.4190000000000009</v>
      </c>
      <c r="N93">
        <f t="shared" si="4"/>
        <v>1.6999961441075493</v>
      </c>
      <c r="O93">
        <f t="shared" si="5"/>
        <v>-0.54772607742598001</v>
      </c>
      <c r="P93">
        <f t="shared" si="6"/>
        <v>0.56949875403771655</v>
      </c>
    </row>
    <row r="94" spans="12:16" x14ac:dyDescent="0.25">
      <c r="L94">
        <v>79</v>
      </c>
      <c r="M94">
        <f t="shared" si="7"/>
        <v>3.5450000000000008</v>
      </c>
      <c r="N94">
        <f t="shared" si="4"/>
        <v>1.3836040166034722</v>
      </c>
      <c r="O94">
        <f t="shared" si="5"/>
        <v>-0.78510889906848458</v>
      </c>
      <c r="P94">
        <f t="shared" si="6"/>
        <v>0.85363090463353319</v>
      </c>
    </row>
    <row r="95" spans="12:16" x14ac:dyDescent="0.25">
      <c r="L95">
        <v>80</v>
      </c>
      <c r="M95">
        <f t="shared" si="7"/>
        <v>3.6710000000000007</v>
      </c>
      <c r="N95">
        <f t="shared" si="4"/>
        <v>0.9798114948272868</v>
      </c>
      <c r="O95">
        <f t="shared" si="5"/>
        <v>-1.0100438134916292</v>
      </c>
      <c r="P95">
        <f t="shared" si="6"/>
        <v>1.1702423560634954</v>
      </c>
    </row>
    <row r="96" spans="12:16" x14ac:dyDescent="0.25">
      <c r="L96">
        <v>81</v>
      </c>
      <c r="M96">
        <f t="shared" si="7"/>
        <v>3.7970000000000006</v>
      </c>
      <c r="N96">
        <f t="shared" si="4"/>
        <v>0.51412560621159842</v>
      </c>
      <c r="O96">
        <f t="shared" si="5"/>
        <v>-1.2189644760157703</v>
      </c>
      <c r="P96">
        <f t="shared" si="6"/>
        <v>1.5375440226722974</v>
      </c>
    </row>
    <row r="97" spans="12:16" x14ac:dyDescent="0.25">
      <c r="L97">
        <v>82</v>
      </c>
      <c r="M97">
        <f t="shared" si="7"/>
        <v>3.9230000000000005</v>
      </c>
      <c r="N97">
        <f t="shared" si="4"/>
        <v>1.5963098455566684E-2</v>
      </c>
      <c r="O97">
        <f t="shared" si="5"/>
        <v>-1.408558448039851</v>
      </c>
      <c r="P97">
        <f t="shared" si="6"/>
        <v>1.9841001012265169</v>
      </c>
    </row>
    <row r="98" spans="12:16" x14ac:dyDescent="0.25">
      <c r="L98">
        <v>83</v>
      </c>
      <c r="M98">
        <f t="shared" si="7"/>
        <v>4.0490000000000004</v>
      </c>
      <c r="N98">
        <f t="shared" si="4"/>
        <v>-0.48320777663828612</v>
      </c>
      <c r="O98">
        <f t="shared" si="5"/>
        <v>-1.5758197157791516</v>
      </c>
      <c r="P98">
        <f t="shared" si="6"/>
        <v>2.5590188137916079</v>
      </c>
    </row>
    <row r="99" spans="12:16" x14ac:dyDescent="0.25">
      <c r="L99">
        <v>84</v>
      </c>
      <c r="M99">
        <f t="shared" si="7"/>
        <v>4.1750000000000007</v>
      </c>
      <c r="N99">
        <f t="shared" si="4"/>
        <v>-0.9518550700666224</v>
      </c>
      <c r="O99">
        <f t="shared" si="5"/>
        <v>-1.7180963506353835</v>
      </c>
      <c r="P99">
        <f t="shared" si="6"/>
        <v>3.3563469036167204</v>
      </c>
    </row>
    <row r="100" spans="12:16" x14ac:dyDescent="0.25">
      <c r="L100">
        <v>85</v>
      </c>
      <c r="M100">
        <f t="shared" si="7"/>
        <v>4.301000000000001</v>
      </c>
      <c r="N100">
        <f t="shared" si="4"/>
        <v>-1.3603749661938487</v>
      </c>
      <c r="O100">
        <f t="shared" si="5"/>
        <v>-1.8331325555436107</v>
      </c>
      <c r="P100">
        <f t="shared" si="6"/>
        <v>4.5841744844082166</v>
      </c>
    </row>
    <row r="101" spans="12:16" x14ac:dyDescent="0.25">
      <c r="L101">
        <v>86</v>
      </c>
      <c r="M101">
        <f t="shared" si="7"/>
        <v>4.4270000000000014</v>
      </c>
      <c r="N101">
        <f t="shared" si="4"/>
        <v>-1.6829618157438304</v>
      </c>
      <c r="O101">
        <f t="shared" si="5"/>
        <v>-1.919104430650878</v>
      </c>
      <c r="P101">
        <f t="shared" si="6"/>
        <v>6.8166785974635555</v>
      </c>
    </row>
    <row r="102" spans="12:16" x14ac:dyDescent="0.25">
      <c r="L102">
        <v>87</v>
      </c>
      <c r="M102">
        <f t="shared" si="7"/>
        <v>4.5530000000000017</v>
      </c>
      <c r="N102">
        <f t="shared" si="4"/>
        <v>-1.8992382437600548</v>
      </c>
      <c r="O102">
        <f t="shared" si="5"/>
        <v>-1.9746488912614453</v>
      </c>
      <c r="P102">
        <f t="shared" si="6"/>
        <v>12.441479180051953</v>
      </c>
    </row>
    <row r="103" spans="12:16" x14ac:dyDescent="0.25">
      <c r="L103">
        <v>88</v>
      </c>
      <c r="M103">
        <f t="shared" si="7"/>
        <v>4.679000000000002</v>
      </c>
      <c r="N103">
        <f t="shared" si="4"/>
        <v>-1.9955423608192862</v>
      </c>
      <c r="O103">
        <f t="shared" si="5"/>
        <v>-1.9988852795544036</v>
      </c>
      <c r="P103">
        <f t="shared" si="6"/>
        <v>59.877741270187791</v>
      </c>
    </row>
    <row r="104" spans="12:16" x14ac:dyDescent="0.25">
      <c r="L104">
        <v>89</v>
      </c>
      <c r="M104">
        <f t="shared" si="7"/>
        <v>4.8050000000000024</v>
      </c>
      <c r="N104">
        <f t="shared" si="4"/>
        <v>-1.9657907661074201</v>
      </c>
      <c r="O104">
        <f t="shared" si="5"/>
        <v>-1.9914293274197354</v>
      </c>
      <c r="P104">
        <f t="shared" si="6"/>
        <v>-21.533926188346989</v>
      </c>
    </row>
    <row r="105" spans="12:16" x14ac:dyDescent="0.25">
      <c r="L105">
        <v>90</v>
      </c>
      <c r="M105">
        <f t="shared" si="7"/>
        <v>4.9310000000000027</v>
      </c>
      <c r="N105">
        <f t="shared" si="4"/>
        <v>-1.8118628276205282</v>
      </c>
      <c r="O105">
        <f t="shared" si="5"/>
        <v>-1.9523992490319515</v>
      </c>
      <c r="P105">
        <f t="shared" si="6"/>
        <v>-9.0024625078919023</v>
      </c>
    </row>
    <row r="106" spans="12:16" x14ac:dyDescent="0.25">
      <c r="L106">
        <v>91</v>
      </c>
      <c r="M106">
        <f t="shared" si="7"/>
        <v>5.057000000000003</v>
      </c>
      <c r="N106">
        <f t="shared" si="4"/>
        <v>-1.543481965030572</v>
      </c>
      <c r="O106">
        <f t="shared" si="5"/>
        <v>-1.8824138665635068</v>
      </c>
      <c r="P106">
        <f t="shared" si="6"/>
        <v>-5.5720645565157163</v>
      </c>
    </row>
    <row r="107" spans="12:16" x14ac:dyDescent="0.25">
      <c r="L107">
        <v>92</v>
      </c>
      <c r="M107">
        <f t="shared" si="7"/>
        <v>5.1830000000000034</v>
      </c>
      <c r="N107">
        <f t="shared" si="4"/>
        <v>-1.1776014344165799</v>
      </c>
      <c r="O107">
        <f t="shared" si="5"/>
        <v>-1.7825827987548235</v>
      </c>
      <c r="P107">
        <f t="shared" si="6"/>
        <v>-3.9313212603245615</v>
      </c>
    </row>
    <row r="108" spans="12:16" x14ac:dyDescent="0.25">
      <c r="L108">
        <v>93</v>
      </c>
      <c r="M108">
        <f t="shared" si="7"/>
        <v>5.3090000000000037</v>
      </c>
      <c r="N108">
        <f t="shared" si="4"/>
        <v>-0.73733341400903485</v>
      </c>
      <c r="O108">
        <f t="shared" si="5"/>
        <v>-1.6544888679012122</v>
      </c>
      <c r="P108">
        <f t="shared" si="6"/>
        <v>-2.9447572597080662</v>
      </c>
    </row>
    <row r="109" spans="12:16" x14ac:dyDescent="0.25">
      <c r="L109">
        <v>94</v>
      </c>
      <c r="M109">
        <f t="shared" si="7"/>
        <v>5.4350000000000041</v>
      </c>
      <c r="N109">
        <f t="shared" si="4"/>
        <v>-0.25048903915248522</v>
      </c>
      <c r="O109">
        <f t="shared" si="5"/>
        <v>-1.5001630041940393</v>
      </c>
      <c r="P109">
        <f t="shared" si="6"/>
        <v>-2.2683502456874423</v>
      </c>
    </row>
    <row r="110" spans="12:16" x14ac:dyDescent="0.25">
      <c r="L110">
        <v>95</v>
      </c>
      <c r="M110">
        <f t="shared" si="7"/>
        <v>5.5610000000000044</v>
      </c>
      <c r="N110">
        <f t="shared" si="4"/>
        <v>0.25217838949694971</v>
      </c>
      <c r="O110">
        <f t="shared" si="5"/>
        <v>-1.322052045307994</v>
      </c>
      <c r="P110">
        <f t="shared" si="6"/>
        <v>-1.7618833627033279</v>
      </c>
    </row>
    <row r="111" spans="12:16" x14ac:dyDescent="0.25">
      <c r="L111">
        <v>96</v>
      </c>
      <c r="M111">
        <f t="shared" si="7"/>
        <v>5.6870000000000047</v>
      </c>
      <c r="N111">
        <f t="shared" si="4"/>
        <v>0.73891605037724739</v>
      </c>
      <c r="O111">
        <f t="shared" si="5"/>
        <v>-1.1229799417722262</v>
      </c>
      <c r="P111">
        <f t="shared" si="6"/>
        <v>-1.3571024491931163</v>
      </c>
    </row>
    <row r="112" spans="12:16" x14ac:dyDescent="0.25">
      <c r="L112">
        <v>97</v>
      </c>
      <c r="M112">
        <f t="shared" si="7"/>
        <v>5.8130000000000051</v>
      </c>
      <c r="N112">
        <f t="shared" si="4"/>
        <v>1.1789773838098276</v>
      </c>
      <c r="O112">
        <f t="shared" si="5"/>
        <v>-0.90610298321447569</v>
      </c>
      <c r="P112">
        <f t="shared" si="6"/>
        <v>-1.0163980819289777</v>
      </c>
    </row>
    <row r="113" spans="12:16" x14ac:dyDescent="0.25">
      <c r="L113">
        <v>98</v>
      </c>
      <c r="M113">
        <f t="shared" si="7"/>
        <v>5.9390000000000054</v>
      </c>
      <c r="N113">
        <f t="shared" si="4"/>
        <v>1.5445643105867863</v>
      </c>
      <c r="O113">
        <f t="shared" si="5"/>
        <v>-0.67485975536641218</v>
      </c>
      <c r="P113">
        <f t="shared" si="6"/>
        <v>-0.71690580275592608</v>
      </c>
    </row>
    <row r="114" spans="12:16" x14ac:dyDescent="0.25">
      <c r="L114">
        <v>99</v>
      </c>
      <c r="M114">
        <f t="shared" si="7"/>
        <v>6.0650000000000057</v>
      </c>
      <c r="N114">
        <f t="shared" si="4"/>
        <v>1.8125831990348991</v>
      </c>
      <c r="O114">
        <f t="shared" si="5"/>
        <v>-0.43291662126222519</v>
      </c>
      <c r="P114">
        <f t="shared" si="6"/>
        <v>-0.4434295092723875</v>
      </c>
    </row>
    <row r="115" spans="12:16" x14ac:dyDescent="0.25">
      <c r="L115">
        <v>100</v>
      </c>
      <c r="M115">
        <f t="shared" si="7"/>
        <v>6.1910000000000061</v>
      </c>
      <c r="N115">
        <f t="shared" si="4"/>
        <v>1.966103658492073</v>
      </c>
      <c r="O115">
        <f t="shared" si="5"/>
        <v>-0.18410959102645097</v>
      </c>
      <c r="P115">
        <f t="shared" si="6"/>
        <v>-0.18489466434526078</v>
      </c>
    </row>
  </sheetData>
  <mergeCells count="4">
    <mergeCell ref="E2:J2"/>
    <mergeCell ref="E4:E5"/>
    <mergeCell ref="H4:I4"/>
    <mergeCell ref="E14:E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348" t="s">
        <v>0</v>
      </c>
      <c r="C2" s="348"/>
      <c r="D2" s="348"/>
    </row>
    <row r="3" spans="2:4" ht="3" customHeight="1" x14ac:dyDescent="0.25"/>
    <row r="4" spans="2:4" ht="10.15" customHeight="1" x14ac:dyDescent="0.25">
      <c r="C4" s="349" t="s">
        <v>1</v>
      </c>
      <c r="D4" s="75" t="s">
        <v>2</v>
      </c>
    </row>
    <row r="5" spans="2:4" ht="10.15" customHeight="1" x14ac:dyDescent="0.25">
      <c r="C5" s="349"/>
      <c r="D5" s="76" t="s">
        <v>3</v>
      </c>
    </row>
    <row r="6" spans="2:4" ht="10.15" customHeight="1" x14ac:dyDescent="0.25">
      <c r="C6" s="349"/>
      <c r="D6" s="77" t="s">
        <v>4</v>
      </c>
    </row>
    <row r="7" spans="2:4" ht="10.15" customHeight="1" x14ac:dyDescent="0.25">
      <c r="C7" s="349"/>
      <c r="D7" s="76" t="s">
        <v>5</v>
      </c>
    </row>
    <row r="8" spans="2:4" ht="10.15" customHeight="1" x14ac:dyDescent="0.25">
      <c r="C8" s="349"/>
      <c r="D8" s="77" t="s">
        <v>6</v>
      </c>
    </row>
    <row r="9" spans="2:4" ht="10.15" customHeight="1" x14ac:dyDescent="0.25">
      <c r="C9" s="349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349" t="s">
        <v>39</v>
      </c>
      <c r="D11" s="79" t="s">
        <v>40</v>
      </c>
    </row>
    <row r="12" spans="2:4" ht="10.15" customHeight="1" x14ac:dyDescent="0.25">
      <c r="C12" s="349"/>
      <c r="D12" s="76" t="s">
        <v>31</v>
      </c>
    </row>
    <row r="13" spans="2:4" ht="12" customHeight="1" x14ac:dyDescent="0.25">
      <c r="C13" s="349"/>
      <c r="D13" s="82" t="s">
        <v>38</v>
      </c>
    </row>
    <row r="14" spans="2:4" ht="3" customHeight="1" x14ac:dyDescent="0.25"/>
    <row r="15" spans="2:4" x14ac:dyDescent="0.25">
      <c r="C15" s="349" t="s">
        <v>7</v>
      </c>
      <c r="D15" s="75" t="s">
        <v>8</v>
      </c>
    </row>
    <row r="16" spans="2:4" x14ac:dyDescent="0.25">
      <c r="C16" s="349"/>
      <c r="D16" s="76" t="s">
        <v>34</v>
      </c>
    </row>
    <row r="17" spans="3:4" x14ac:dyDescent="0.25">
      <c r="C17" s="349"/>
      <c r="D17" s="81" t="s">
        <v>32</v>
      </c>
    </row>
    <row r="18" spans="3:4" x14ac:dyDescent="0.25">
      <c r="C18" s="349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</vt:lpstr>
      <vt:lpstr>Fonctions trigonométriques</vt:lpstr>
      <vt:lpstr>Fonction trigo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Alek Del Balso</cp:lastModifiedBy>
  <dcterms:created xsi:type="dcterms:W3CDTF">2013-09-23T22:09:39Z</dcterms:created>
  <dcterms:modified xsi:type="dcterms:W3CDTF">2022-11-02T20:46:08Z</dcterms:modified>
</cp:coreProperties>
</file>