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/>
  <xr:revisionPtr revIDLastSave="0" documentId="13_ncr:1_{6DD9314A-7E0F-42B7-8E8E-7FB1BCD2ACBB}" xr6:coauthVersionLast="47" xr6:coauthVersionMax="47" xr10:uidLastSave="{00000000-0000-0000-0000-000000000000}"/>
  <bookViews>
    <workbookView xWindow="820" yWindow="-110" windowWidth="18490" windowHeight="11020" activeTab="1" xr2:uid="{00000000-000D-0000-FFFF-FFFF00000000}"/>
  </bookViews>
  <sheets>
    <sheet name="Лист2" sheetId="2" r:id="rId1"/>
    <sheet name="Лист3" sheetId="3" r:id="rId2"/>
    <sheet name="Лист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2" l="1"/>
  <c r="B10" i="2" s="1"/>
  <c r="J8" i="1"/>
  <c r="D9" i="3"/>
  <c r="B8" i="2"/>
  <c r="B7" i="2"/>
  <c r="I6" i="1"/>
  <c r="J6" i="1"/>
  <c r="I7" i="1"/>
  <c r="J7" i="1"/>
  <c r="D8" i="3"/>
  <c r="B8" i="3"/>
  <c r="B6" i="3"/>
  <c r="B9" i="3" s="1"/>
  <c r="C5" i="2"/>
  <c r="D9" i="1" l="1"/>
  <c r="D8" i="1"/>
  <c r="B8" i="1"/>
  <c r="B9" i="1" l="1"/>
</calcChain>
</file>

<file path=xl/sharedStrings.xml><?xml version="1.0" encoding="utf-8"?>
<sst xmlns="http://schemas.openxmlformats.org/spreadsheetml/2006/main" count="36" uniqueCount="32">
  <si>
    <t>Задание 1</t>
  </si>
  <si>
    <t>Среднее значение</t>
  </si>
  <si>
    <t>Задание 2</t>
  </si>
  <si>
    <t>Завод</t>
  </si>
  <si>
    <t>А</t>
  </si>
  <si>
    <t>Б</t>
  </si>
  <si>
    <t>̅̅̅</t>
  </si>
  <si>
    <t>n</t>
  </si>
  <si>
    <t>x-</t>
  </si>
  <si>
    <t>s^2</t>
  </si>
  <si>
    <t>Fрас</t>
  </si>
  <si>
    <t>Fтаб</t>
  </si>
  <si>
    <t>Sобщ^2</t>
  </si>
  <si>
    <t>Tрасч</t>
  </si>
  <si>
    <t>Tтаб</t>
  </si>
  <si>
    <t>Задание 3</t>
  </si>
  <si>
    <t>Марка 1</t>
  </si>
  <si>
    <t>Марка 3</t>
  </si>
  <si>
    <t>Прочность на сжатие</t>
  </si>
  <si>
    <t>si2</t>
  </si>
  <si>
    <t>fi</t>
  </si>
  <si>
    <t>Si2общ</t>
  </si>
  <si>
    <t>Fтабл</t>
  </si>
  <si>
    <t>Tтабл</t>
  </si>
  <si>
    <t>норма</t>
  </si>
  <si>
    <t>s2</t>
  </si>
  <si>
    <t>X прав</t>
  </si>
  <si>
    <t>X лев</t>
  </si>
  <si>
    <t>alpha=</t>
  </si>
  <si>
    <t>x расчетн</t>
  </si>
  <si>
    <t>сигма</t>
  </si>
  <si>
    <t>_
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</si>
</sst>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/>
    <xf numFmtId="0" fontId="1" fillId="0" borderId="0" xfId="0" applyFont="1"/>
    <xf numFmtId="0" fontId="0" fillId="0" borderId="0" xfId="0" applyAlignment="1">
      <alignment horizontal="center" vertical="center"/>
    </xf>
    <xf numFmtId="0" fontId="0" fillId="3" borderId="0" xfId="0" applyFill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0" borderId="7" xfId="0" applyBorder="1"/>
    <xf numFmtId="0" fontId="0" fillId="5" borderId="0" xfId="0" applyFill="1"/>
    <xf numFmtId="0" fontId="0" fillId="6" borderId="4" xfId="0" applyFill="1" applyBorder="1"/>
    <xf numFmtId="0" fontId="1" fillId="6" borderId="4" xfId="0" applyFont="1" applyFill="1" applyBorder="1" applyAlignment="1">
      <alignment wrapText="1"/>
    </xf>
    <xf numFmtId="0" fontId="0" fillId="3" borderId="4" xfId="0" applyFill="1" applyBorder="1"/>
    <xf numFmtId="0" fontId="0" fillId="0" borderId="0" xfId="0" applyAlignment="1">
      <alignment horizontal="center"/>
    </xf>
    <xf numFmtId="0" fontId="0" fillId="3" borderId="4" xfId="0" applyFill="1" applyBorder="1" applyAlignment="1">
      <alignment horizontal="left"/>
    </xf>
    <xf numFmtId="0" fontId="0" fillId="0" borderId="0" xfId="0" applyFill="1"/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5" xfId="0" applyBorder="1"/>
    <xf numFmtId="0" fontId="2" fillId="0" borderId="0" xfId="0" applyFont="1" applyFill="1" applyBorder="1"/>
    <xf numFmtId="0" fontId="0" fillId="5" borderId="8" xfId="0" applyFill="1" applyBorder="1"/>
    <xf numFmtId="0" fontId="0" fillId="5" borderId="9" xfId="0" applyFill="1" applyBorder="1"/>
    <xf numFmtId="0" fontId="2" fillId="2" borderId="5" xfId="0" applyFont="1" applyFill="1" applyBorder="1"/>
    <xf numFmtId="0" fontId="2" fillId="2" borderId="7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5" borderId="12" xfId="0" applyFill="1" applyBorder="1"/>
    <xf numFmtId="0" fontId="0" fillId="5" borderId="13" xfId="0" applyFill="1" applyBorder="1"/>
    <xf numFmtId="0" fontId="2" fillId="2" borderId="14" xfId="0" applyFont="1" applyFill="1" applyBorder="1"/>
    <xf numFmtId="0" fontId="2" fillId="2" borderId="15" xfId="0" applyFont="1" applyFill="1" applyBorder="1"/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5"/>
  <sheetViews>
    <sheetView zoomScaleNormal="100" workbookViewId="0">
      <selection activeCell="D11" sqref="D11"/>
    </sheetView>
  </sheetViews>
  <sheetFormatPr defaultRowHeight="14.5" x14ac:dyDescent="0.35"/>
  <sheetData>
    <row r="1" spans="1:15" ht="15" thickBot="1" x14ac:dyDescent="0.4">
      <c r="A1" s="4" t="s">
        <v>0</v>
      </c>
      <c r="B1" t="s">
        <v>30</v>
      </c>
      <c r="C1">
        <v>40</v>
      </c>
    </row>
    <row r="2" spans="1:15" x14ac:dyDescent="0.35">
      <c r="A2" s="5" t="s">
        <v>24</v>
      </c>
      <c r="B2" s="6">
        <v>40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7"/>
    </row>
    <row r="3" spans="1:15" x14ac:dyDescent="0.35">
      <c r="A3" s="8">
        <v>42</v>
      </c>
      <c r="B3" s="8">
        <v>40</v>
      </c>
      <c r="C3" s="8">
        <v>42</v>
      </c>
      <c r="D3" s="8">
        <v>46</v>
      </c>
      <c r="E3" s="8">
        <v>43</v>
      </c>
      <c r="F3" s="8">
        <v>42</v>
      </c>
      <c r="G3" s="8">
        <v>41</v>
      </c>
      <c r="H3" s="8">
        <v>39</v>
      </c>
      <c r="I3" s="8">
        <v>41</v>
      </c>
      <c r="J3" s="8">
        <v>40</v>
      </c>
      <c r="K3" s="8">
        <v>39</v>
      </c>
      <c r="L3" s="8">
        <v>41</v>
      </c>
      <c r="M3" s="8">
        <v>43</v>
      </c>
      <c r="N3" s="8">
        <v>44</v>
      </c>
      <c r="O3" s="8">
        <v>38</v>
      </c>
    </row>
    <row r="4" spans="1:15" ht="15" thickBot="1" x14ac:dyDescent="0.4"/>
    <row r="5" spans="1:15" ht="15" thickBot="1" x14ac:dyDescent="0.4">
      <c r="A5" s="19" t="s">
        <v>1</v>
      </c>
      <c r="B5" s="20"/>
      <c r="C5" s="21">
        <f>(A3+B3+C3+D3+E3+F3+G3+H3+I3+J3+K3+L3+M3+N3+O3)/15</f>
        <v>41.4</v>
      </c>
    </row>
    <row r="6" spans="1:15" ht="15" thickBot="1" x14ac:dyDescent="0.4">
      <c r="A6" s="34" t="s">
        <v>7</v>
      </c>
      <c r="B6" s="35"/>
      <c r="C6" s="27">
        <v>15</v>
      </c>
      <c r="D6" s="26" t="s">
        <v>25</v>
      </c>
      <c r="E6" s="27">
        <f>((A3-C5)^2+(B3-C5)^2+(C3-C5)^2+(D3-C5)^2+(E3-C5)^2+(F3-C5)^2+(G3-C5)^2+(H3-C5)^2+(I3-C5)^2+(J3-C5)^2+(K3-C5)^2+(L3-C5)^2+(M3-C5)^2+(N3-C5)^2+(O3-C5)^2)/(C6-1)</f>
        <v>4.3999999999999995</v>
      </c>
      <c r="G6" s="22" t="s">
        <v>28</v>
      </c>
      <c r="H6" s="9">
        <v>0.1</v>
      </c>
    </row>
    <row r="7" spans="1:15" x14ac:dyDescent="0.35">
      <c r="A7" s="32" t="s">
        <v>26</v>
      </c>
      <c r="B7" s="33">
        <f>CHIINV(0.05,14)</f>
        <v>23.68479130484058</v>
      </c>
      <c r="C7" s="23"/>
      <c r="D7" s="23"/>
      <c r="E7" s="23"/>
    </row>
    <row r="8" spans="1:15" x14ac:dyDescent="0.35">
      <c r="A8" s="28" t="s">
        <v>27</v>
      </c>
      <c r="B8" s="29">
        <f>CHIINV(0.95,14)</f>
        <v>6.5706313837893431</v>
      </c>
      <c r="C8" s="23"/>
      <c r="D8" s="23"/>
      <c r="E8" s="23"/>
    </row>
    <row r="9" spans="1:15" x14ac:dyDescent="0.35">
      <c r="A9" s="24"/>
      <c r="B9" s="25"/>
    </row>
    <row r="10" spans="1:15" ht="15" thickBot="1" x14ac:dyDescent="0.4">
      <c r="A10" s="30" t="s">
        <v>29</v>
      </c>
      <c r="B10" s="31">
        <f>((C6-1)*E6)/C1</f>
        <v>1.5399999999999998</v>
      </c>
    </row>
    <row r="11" spans="1:15" x14ac:dyDescent="0.35">
      <c r="A11" s="16"/>
      <c r="B11" s="16"/>
      <c r="K11" s="17"/>
      <c r="L11" s="17"/>
      <c r="M11" s="17"/>
      <c r="N11" s="17"/>
      <c r="O11" s="17"/>
    </row>
    <row r="12" spans="1:15" x14ac:dyDescent="0.35">
      <c r="K12" s="17"/>
      <c r="L12" s="17"/>
      <c r="M12" s="17"/>
      <c r="N12" s="17"/>
      <c r="O12" s="17"/>
    </row>
    <row r="13" spans="1:15" x14ac:dyDescent="0.35">
      <c r="G13" s="14"/>
      <c r="H13" s="14"/>
      <c r="I13" s="14"/>
      <c r="K13" s="17"/>
      <c r="L13" s="17"/>
      <c r="M13" s="17"/>
      <c r="N13" s="17"/>
      <c r="O13" s="17"/>
    </row>
    <row r="14" spans="1:15" x14ac:dyDescent="0.35">
      <c r="G14" s="14"/>
      <c r="H14" s="14"/>
      <c r="I14" s="14"/>
      <c r="K14" s="17"/>
      <c r="L14" s="17"/>
      <c r="M14" s="17"/>
      <c r="N14" s="17"/>
      <c r="O14" s="17"/>
    </row>
    <row r="15" spans="1:15" x14ac:dyDescent="0.35">
      <c r="K15" s="17"/>
      <c r="L15" s="17"/>
      <c r="M15" s="17"/>
      <c r="N15" s="17"/>
      <c r="O15" s="17"/>
    </row>
  </sheetData>
  <mergeCells count="5">
    <mergeCell ref="A5:B5"/>
    <mergeCell ref="A6:B6"/>
    <mergeCell ref="G13:I13"/>
    <mergeCell ref="G14:I14"/>
    <mergeCell ref="K11:O1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"/>
  <sheetViews>
    <sheetView tabSelected="1" workbookViewId="0">
      <selection activeCell="B4" sqref="B4"/>
    </sheetView>
  </sheetViews>
  <sheetFormatPr defaultRowHeight="14.5" x14ac:dyDescent="0.35"/>
  <cols>
    <col min="1" max="1" width="9.7265625" customWidth="1"/>
  </cols>
  <sheetData>
    <row r="1" spans="1:4" x14ac:dyDescent="0.35">
      <c r="A1" s="10" t="s">
        <v>2</v>
      </c>
      <c r="B1" s="2" t="s">
        <v>6</v>
      </c>
    </row>
    <row r="3" spans="1:4" x14ac:dyDescent="0.35">
      <c r="A3" s="11" t="s">
        <v>3</v>
      </c>
      <c r="B3" s="12" t="s">
        <v>8</v>
      </c>
      <c r="C3" s="11" t="s">
        <v>9</v>
      </c>
      <c r="D3" s="11" t="s">
        <v>7</v>
      </c>
    </row>
    <row r="4" spans="1:4" x14ac:dyDescent="0.35">
      <c r="A4" s="11" t="s">
        <v>4</v>
      </c>
      <c r="B4" s="11">
        <v>1282</v>
      </c>
      <c r="C4" s="11">
        <v>6400</v>
      </c>
      <c r="D4" s="11">
        <v>50</v>
      </c>
    </row>
    <row r="5" spans="1:4" x14ac:dyDescent="0.35">
      <c r="A5" s="11" t="s">
        <v>5</v>
      </c>
      <c r="B5" s="11">
        <v>1208</v>
      </c>
      <c r="C5" s="11">
        <v>8836</v>
      </c>
      <c r="D5" s="11">
        <v>50</v>
      </c>
    </row>
    <row r="6" spans="1:4" x14ac:dyDescent="0.35">
      <c r="A6" s="11" t="s">
        <v>12</v>
      </c>
      <c r="B6" s="11">
        <f>((D4-1)*C4+(D5-1)*C5)/(D4+D5-2)</f>
        <v>7618</v>
      </c>
      <c r="C6" s="11"/>
      <c r="D6" s="11"/>
    </row>
    <row r="8" spans="1:4" x14ac:dyDescent="0.35">
      <c r="A8" t="s">
        <v>10</v>
      </c>
      <c r="B8">
        <f>8836/6400</f>
        <v>1.380625</v>
      </c>
      <c r="C8" t="s">
        <v>11</v>
      </c>
      <c r="D8">
        <f>_xlfn.T.INV.2T(0.025,49)</f>
        <v>2.3123751638001573</v>
      </c>
    </row>
    <row r="9" spans="1:4" x14ac:dyDescent="0.35">
      <c r="A9" t="s">
        <v>13</v>
      </c>
      <c r="B9">
        <f>(B4-B5)/SQRT(B6*((1/D4)+(1/D5)))</f>
        <v>4.2391739710637113</v>
      </c>
      <c r="C9" t="s">
        <v>14</v>
      </c>
      <c r="D9">
        <f>_xlfn.T.INV.2T(0.05,98)</f>
        <v>1.9844674545084788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"/>
  <sheetViews>
    <sheetView workbookViewId="0">
      <selection activeCell="I6" sqref="I6"/>
    </sheetView>
  </sheetViews>
  <sheetFormatPr defaultRowHeight="14.5" x14ac:dyDescent="0.35"/>
  <cols>
    <col min="1" max="2" width="14.1796875" customWidth="1"/>
    <col min="3" max="3" width="11.54296875" customWidth="1"/>
  </cols>
  <sheetData>
    <row r="1" spans="1:11" x14ac:dyDescent="0.35">
      <c r="A1" s="14"/>
      <c r="B1" s="14"/>
      <c r="C1" s="1"/>
    </row>
    <row r="4" spans="1:11" x14ac:dyDescent="0.35">
      <c r="A4" s="10" t="s">
        <v>15</v>
      </c>
    </row>
    <row r="5" spans="1:11" ht="29" x14ac:dyDescent="0.35">
      <c r="A5" s="13"/>
      <c r="B5" s="15" t="s">
        <v>18</v>
      </c>
      <c r="C5" s="15"/>
      <c r="D5" s="15"/>
      <c r="E5" s="15"/>
      <c r="F5" s="15"/>
      <c r="H5" s="3" t="s">
        <v>7</v>
      </c>
      <c r="I5" s="18" t="s">
        <v>31</v>
      </c>
      <c r="J5" t="s">
        <v>19</v>
      </c>
      <c r="K5" t="s">
        <v>20</v>
      </c>
    </row>
    <row r="6" spans="1:11" x14ac:dyDescent="0.35">
      <c r="A6" s="13" t="s">
        <v>16</v>
      </c>
      <c r="B6" s="13">
        <v>195</v>
      </c>
      <c r="C6" s="13">
        <v>200</v>
      </c>
      <c r="D6" s="13">
        <v>204</v>
      </c>
      <c r="E6" s="13">
        <v>205</v>
      </c>
      <c r="F6" s="13">
        <v>201</v>
      </c>
      <c r="H6">
        <v>5</v>
      </c>
      <c r="I6">
        <f>AVERAGE(B6:F6)</f>
        <v>201</v>
      </c>
      <c r="J6">
        <f>_xlfn.VAR.S(B6:F6)</f>
        <v>15.5</v>
      </c>
      <c r="K6">
        <v>4</v>
      </c>
    </row>
    <row r="7" spans="1:11" x14ac:dyDescent="0.35">
      <c r="A7" s="13" t="s">
        <v>17</v>
      </c>
      <c r="B7" s="13">
        <v>201</v>
      </c>
      <c r="C7" s="13">
        <v>204</v>
      </c>
      <c r="D7" s="13">
        <v>221</v>
      </c>
      <c r="E7" s="13">
        <v>210</v>
      </c>
      <c r="F7" s="13">
        <v>199</v>
      </c>
      <c r="H7">
        <v>5</v>
      </c>
      <c r="I7">
        <f>AVERAGE(B7:F7)</f>
        <v>207</v>
      </c>
      <c r="J7">
        <f>_xlfn.VAR.S(B7:F7)</f>
        <v>78.5</v>
      </c>
      <c r="K7">
        <v>4</v>
      </c>
    </row>
    <row r="8" spans="1:11" x14ac:dyDescent="0.35">
      <c r="A8" t="s">
        <v>10</v>
      </c>
      <c r="B8">
        <f>J7/J6</f>
        <v>5.064516129032258</v>
      </c>
      <c r="C8" t="s">
        <v>22</v>
      </c>
      <c r="D8">
        <f>_xlfn.T.INV.2T(0.025,4)</f>
        <v>3.4954059325164377</v>
      </c>
      <c r="I8" t="s">
        <v>21</v>
      </c>
      <c r="J8">
        <f>((H6-1)*J6+(H7-1)*J7)/(H6+H7-2)</f>
        <v>47</v>
      </c>
    </row>
    <row r="9" spans="1:11" x14ac:dyDescent="0.35">
      <c r="A9" t="s">
        <v>13</v>
      </c>
      <c r="B9">
        <f>(I7-I6)/SQRT(J6/4+J7/4)</f>
        <v>1.237705495510552</v>
      </c>
      <c r="C9" t="s">
        <v>23</v>
      </c>
      <c r="D9">
        <f>_xlfn.T.INV.2T(0.05,4)</f>
        <v>2.7764451051977934</v>
      </c>
    </row>
  </sheetData>
  <mergeCells count="2">
    <mergeCell ref="A1:B1"/>
    <mergeCell ref="B5:F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Лист2</vt:lpstr>
      <vt:lpstr>Лист3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2022-12-23T18:14:38Z</dcterms:modified>
</cp:coreProperties>
</file>