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borgskoler15-my.sharepoint.com/personal/alek1024_viborgskoler_dk/Documents/2022-2023 Lærermappe/Matematik/"/>
    </mc:Choice>
  </mc:AlternateContent>
  <xr:revisionPtr revIDLastSave="248" documentId="8_{750FDB6A-426C-48F4-8699-6676EFF33376}" xr6:coauthVersionLast="47" xr6:coauthVersionMax="47" xr10:uidLastSave="{0278D841-ACD9-4078-BAF6-A3F9F8D62EA0}"/>
  <bookViews>
    <workbookView xWindow="0" yWindow="330" windowWidth="28800" windowHeight="15420" xr2:uid="{A8298944-B709-4146-B84A-018C1C91B5D3}"/>
  </bookViews>
  <sheets>
    <sheet name="Tæl Hvis" sheetId="1" r:id="rId1"/>
    <sheet name="Målsøgning" sheetId="2" r:id="rId2"/>
    <sheet name="Ark1" sheetId="4" r:id="rId3"/>
    <sheet name="Ark3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9" i="1"/>
  <c r="G14" i="1"/>
  <c r="G2" i="1"/>
  <c r="R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G5" i="1"/>
  <c r="G16" i="1"/>
  <c r="G15" i="1"/>
  <c r="G13" i="1"/>
  <c r="G3" i="1"/>
  <c r="G12" i="1"/>
  <c r="G4" i="1"/>
  <c r="G11" i="1"/>
  <c r="G10" i="1"/>
  <c r="G8" i="1"/>
  <c r="D47" i="3"/>
  <c r="D46" i="3"/>
  <c r="D45" i="3"/>
  <c r="D44" i="3"/>
  <c r="D43" i="3"/>
  <c r="D42" i="3"/>
  <c r="D41" i="3"/>
  <c r="D40" i="3"/>
  <c r="F40" i="3" s="1"/>
  <c r="H39" i="3"/>
  <c r="H40" i="3" s="1"/>
  <c r="H41" i="3" s="1"/>
  <c r="D39" i="3"/>
  <c r="F39" i="3" s="1"/>
  <c r="H38" i="3"/>
  <c r="F38" i="3"/>
  <c r="D38" i="3"/>
  <c r="H37" i="3"/>
  <c r="F37" i="3"/>
  <c r="D37" i="3"/>
  <c r="F36" i="3"/>
  <c r="D36" i="3"/>
  <c r="D34" i="3"/>
  <c r="D33" i="3"/>
  <c r="D32" i="3"/>
  <c r="D31" i="3"/>
  <c r="D30" i="3"/>
  <c r="D29" i="3"/>
  <c r="D28" i="3"/>
  <c r="D27" i="3"/>
  <c r="H26" i="3"/>
  <c r="H27" i="3" s="1"/>
  <c r="D26" i="3"/>
  <c r="F26" i="3" s="1"/>
  <c r="H25" i="3"/>
  <c r="D25" i="3"/>
  <c r="F25" i="3" s="1"/>
  <c r="H24" i="3"/>
  <c r="D24" i="3"/>
  <c r="F24" i="3" s="1"/>
  <c r="F23" i="3"/>
  <c r="D23" i="3"/>
  <c r="D21" i="3"/>
  <c r="D20" i="3"/>
  <c r="D19" i="3"/>
  <c r="D18" i="3"/>
  <c r="D17" i="3"/>
  <c r="D16" i="3"/>
  <c r="D15" i="3"/>
  <c r="D14" i="3"/>
  <c r="D13" i="3"/>
  <c r="D12" i="3"/>
  <c r="H11" i="3"/>
  <c r="H12" i="3" s="1"/>
  <c r="H13" i="3" s="1"/>
  <c r="D11" i="3"/>
  <c r="F11" i="3" s="1"/>
  <c r="D10" i="3"/>
  <c r="F10" i="3" s="1"/>
  <c r="F9" i="3"/>
  <c r="G9" i="3" s="1"/>
  <c r="G10" i="3" s="1"/>
  <c r="G11" i="3" s="1"/>
  <c r="E9" i="3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B11" i="2"/>
  <c r="E10" i="2"/>
  <c r="G12" i="3" l="1"/>
  <c r="G13" i="3" s="1"/>
  <c r="F13" i="3"/>
  <c r="H14" i="3"/>
  <c r="H15" i="3" s="1"/>
  <c r="H16" i="3" s="1"/>
  <c r="H17" i="3" s="1"/>
  <c r="F12" i="3"/>
  <c r="F44" i="3"/>
  <c r="H28" i="3"/>
  <c r="F27" i="3"/>
  <c r="H42" i="3"/>
  <c r="H43" i="3" s="1"/>
  <c r="H44" i="3" s="1"/>
  <c r="H45" i="3" s="1"/>
  <c r="F41" i="3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C11" i="2"/>
  <c r="D11" i="2" s="1"/>
  <c r="E11" i="2" s="1"/>
  <c r="F28" i="3" l="1"/>
  <c r="H29" i="3"/>
  <c r="F42" i="3"/>
  <c r="F16" i="3"/>
  <c r="G14" i="3"/>
  <c r="G15" i="3" s="1"/>
  <c r="G16" i="3" s="1"/>
  <c r="G17" i="3" s="1"/>
  <c r="H18" i="3"/>
  <c r="F17" i="3"/>
  <c r="F45" i="3"/>
  <c r="H46" i="3"/>
  <c r="F15" i="3"/>
  <c r="F14" i="3"/>
  <c r="F43" i="3"/>
  <c r="C12" i="2"/>
  <c r="D12" i="2" s="1"/>
  <c r="E12" i="2" s="1"/>
  <c r="F18" i="3" l="1"/>
  <c r="G18" i="3" s="1"/>
  <c r="H19" i="3"/>
  <c r="F46" i="3"/>
  <c r="H47" i="3"/>
  <c r="F47" i="3" s="1"/>
  <c r="H30" i="3"/>
  <c r="F29" i="3"/>
  <c r="C13" i="2"/>
  <c r="D13" i="2" s="1"/>
  <c r="E13" i="2" s="1"/>
  <c r="H31" i="3" l="1"/>
  <c r="F30" i="3"/>
  <c r="H20" i="3"/>
  <c r="F19" i="3"/>
  <c r="G19" i="3" s="1"/>
  <c r="C14" i="2"/>
  <c r="D14" i="2" s="1"/>
  <c r="E14" i="2" s="1"/>
  <c r="H21" i="3" l="1"/>
  <c r="F21" i="3" s="1"/>
  <c r="F20" i="3"/>
  <c r="G20" i="3" s="1"/>
  <c r="G21" i="3" s="1"/>
  <c r="F31" i="3"/>
  <c r="H32" i="3"/>
  <c r="C15" i="2"/>
  <c r="D15" i="2" s="1"/>
  <c r="E15" i="2" s="1"/>
  <c r="H33" i="3" l="1"/>
  <c r="F32" i="3"/>
  <c r="D22" i="3"/>
  <c r="E22" i="3" s="1"/>
  <c r="C16" i="2"/>
  <c r="D16" i="2" s="1"/>
  <c r="E16" i="2" s="1"/>
  <c r="E23" i="3" l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F22" i="3"/>
  <c r="H34" i="3"/>
  <c r="F34" i="3" s="1"/>
  <c r="F33" i="3"/>
  <c r="C17" i="2"/>
  <c r="D17" i="2" s="1"/>
  <c r="E17" i="2" s="1"/>
  <c r="D35" i="3" l="1"/>
  <c r="G22" i="3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E35" i="3"/>
  <c r="C18" i="2"/>
  <c r="D18" i="2" s="1"/>
  <c r="E18" i="2" s="1"/>
  <c r="E36" i="3" l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F35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D48" i="3" s="1"/>
  <c r="C19" i="2"/>
  <c r="D19" i="2" s="1"/>
  <c r="E19" i="2" s="1"/>
  <c r="E48" i="3" l="1"/>
  <c r="C20" i="2"/>
  <c r="D20" i="2" s="1"/>
  <c r="E20" i="2"/>
  <c r="C21" i="2" l="1"/>
  <c r="D21" i="2" s="1"/>
  <c r="E21" i="2" s="1"/>
  <c r="C22" i="2" l="1"/>
  <c r="D22" i="2" s="1"/>
  <c r="E22" i="2" s="1"/>
  <c r="C23" i="2" l="1"/>
  <c r="D23" i="2" s="1"/>
  <c r="E23" i="2" s="1"/>
  <c r="C24" i="2" l="1"/>
  <c r="D24" i="2" s="1"/>
  <c r="E24" i="2" s="1"/>
  <c r="C25" i="2" l="1"/>
  <c r="D25" i="2" s="1"/>
  <c r="E25" i="2" s="1"/>
  <c r="C26" i="2" l="1"/>
  <c r="D26" i="2" s="1"/>
  <c r="E26" i="2" s="1"/>
  <c r="C27" i="2" l="1"/>
  <c r="D27" i="2" s="1"/>
  <c r="E27" i="2" s="1"/>
  <c r="C28" i="2" l="1"/>
  <c r="D28" i="2" s="1"/>
  <c r="E28" i="2" s="1"/>
  <c r="C29" i="2" l="1"/>
  <c r="D29" i="2" s="1"/>
  <c r="E29" i="2" s="1"/>
  <c r="C30" i="2" l="1"/>
  <c r="D30" i="2" s="1"/>
  <c r="E30" i="2" s="1"/>
  <c r="C31" i="2" l="1"/>
  <c r="D31" i="2" s="1"/>
  <c r="E31" i="2" s="1"/>
  <c r="C32" i="2" l="1"/>
  <c r="D32" i="2" s="1"/>
  <c r="E32" i="2" s="1"/>
  <c r="C33" i="2" l="1"/>
  <c r="D33" i="2" s="1"/>
  <c r="E33" i="2" s="1"/>
  <c r="C34" i="2" l="1"/>
  <c r="D34" i="2" s="1"/>
  <c r="E34" i="2" s="1"/>
  <c r="C35" i="2" l="1"/>
  <c r="D35" i="2" s="1"/>
  <c r="E35" i="2" s="1"/>
  <c r="C36" i="2" l="1"/>
  <c r="D36" i="2" s="1"/>
  <c r="E36" i="2" s="1"/>
  <c r="C37" i="2" l="1"/>
  <c r="D37" i="2" s="1"/>
  <c r="E37" i="2" s="1"/>
  <c r="C38" i="2" l="1"/>
  <c r="D38" i="2" s="1"/>
  <c r="E38" i="2" s="1"/>
  <c r="C39" i="2" l="1"/>
  <c r="D39" i="2" s="1"/>
  <c r="E39" i="2" s="1"/>
  <c r="C40" i="2" l="1"/>
  <c r="D40" i="2" s="1"/>
  <c r="E40" i="2" s="1"/>
  <c r="C41" i="2" l="1"/>
  <c r="D41" i="2" s="1"/>
  <c r="E41" i="2" s="1"/>
  <c r="C42" i="2" l="1"/>
  <c r="D42" i="2" s="1"/>
  <c r="E42" i="2" s="1"/>
  <c r="C43" i="2" l="1"/>
  <c r="D43" i="2" s="1"/>
  <c r="E43" i="2" s="1"/>
  <c r="C44" i="2" l="1"/>
  <c r="D44" i="2" s="1"/>
  <c r="E44" i="2" s="1"/>
  <c r="C45" i="2" l="1"/>
  <c r="D45" i="2" s="1"/>
  <c r="E45" i="2" s="1"/>
  <c r="C46" i="2" l="1"/>
  <c r="D46" i="2" s="1"/>
  <c r="E46" i="2" s="1"/>
  <c r="C47" i="2" l="1"/>
  <c r="D47" i="2" s="1"/>
  <c r="E47" i="2" s="1"/>
  <c r="C48" i="2" l="1"/>
  <c r="D48" i="2" s="1"/>
  <c r="E48" i="2" s="1"/>
  <c r="C49" i="2" l="1"/>
  <c r="D49" i="2" s="1"/>
  <c r="E49" i="2" s="1"/>
  <c r="C50" i="2" l="1"/>
  <c r="D50" i="2" s="1"/>
  <c r="E50" i="2" s="1"/>
  <c r="C51" i="2" l="1"/>
  <c r="D51" i="2" s="1"/>
  <c r="E51" i="2" s="1"/>
  <c r="C52" i="2" l="1"/>
  <c r="D52" i="2" s="1"/>
  <c r="E52" i="2" s="1"/>
  <c r="C53" i="2" l="1"/>
  <c r="D53" i="2" s="1"/>
  <c r="E53" i="2" s="1"/>
  <c r="C54" i="2" l="1"/>
  <c r="D54" i="2" s="1"/>
  <c r="E54" i="2" s="1"/>
  <c r="C55" i="2" l="1"/>
  <c r="D55" i="2" s="1"/>
  <c r="E55" i="2" s="1"/>
  <c r="C56" i="2" l="1"/>
  <c r="D56" i="2" s="1"/>
  <c r="E56" i="2" s="1"/>
  <c r="C57" i="2" l="1"/>
  <c r="D57" i="2" s="1"/>
  <c r="E57" i="2" s="1"/>
  <c r="C58" i="2" l="1"/>
  <c r="D58" i="2" s="1"/>
  <c r="E5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Torben Blankholm</author>
  </authors>
  <commentList>
    <comment ref="B6" authorId="0" shapeId="0" xr:uid="{84AE6C70-EA95-4CE8-9D14-1834FA590376}">
      <text>
        <r>
          <rPr>
            <sz val="9"/>
            <color indexed="81"/>
            <rFont val="Tahoma"/>
            <family val="2"/>
          </rPr>
          <t>Her skal du skrive det beløb, du låner inklusive etableringsomkostninger.</t>
        </r>
      </text>
    </comment>
    <comment ref="D6" authorId="0" shapeId="0" xr:uid="{6BBC03B6-70E1-4E25-8673-79F42D842FB6}">
      <text>
        <r>
          <rPr>
            <sz val="9"/>
            <color indexed="81"/>
            <rFont val="Tahoma"/>
            <family val="2"/>
          </rPr>
          <t>Her skal du skrive antallet af terminer.</t>
        </r>
      </text>
    </comment>
    <comment ref="B7" authorId="0" shapeId="0" xr:uid="{225162A5-C84F-4E52-BD5D-86AE40A82994}">
      <text>
        <r>
          <rPr>
            <sz val="9"/>
            <color indexed="81"/>
            <rFont val="Tahoma"/>
            <family val="2"/>
          </rPr>
          <t>Her kan du prøve dig frem med forskellige forslag til beløb, som Emma skal betale i ydelse for at betale lånet af i løbet af 36 måneder.</t>
        </r>
      </text>
    </comment>
    <comment ref="D7" authorId="0" shapeId="0" xr:uid="{4DBE685E-8C7D-43FA-9A8B-760065C1A44B}">
      <text>
        <r>
          <rPr>
            <sz val="9"/>
            <color indexed="81"/>
            <rFont val="Tahoma"/>
            <family val="2"/>
          </rPr>
          <t>Her skal du skrive den rente, du skal betale pr. termin.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Torben Blankholm</author>
  </authors>
  <commentList>
    <comment ref="B6" authorId="0" shapeId="0" xr:uid="{240AAC88-0B0D-419F-91C4-3439EFAD7F3C}">
      <text>
        <r>
          <rPr>
            <sz val="9"/>
            <color indexed="81"/>
            <rFont val="Tahoma"/>
            <family val="2"/>
          </rPr>
          <t>Her skal du skrive den årlige rente.</t>
        </r>
      </text>
    </comment>
    <comment ref="E6" authorId="0" shapeId="0" xr:uid="{C0D09A7C-91FF-4E3F-9DE0-2CAFDBB0C8CD}">
      <text>
        <r>
          <rPr>
            <sz val="9"/>
            <color indexed="81"/>
            <rFont val="Tahoma"/>
            <family val="2"/>
          </rPr>
          <t xml:space="preserve">Her skal du skrive, hvor mange penge du vil sætte ind hver måned.
</t>
        </r>
      </text>
    </comment>
    <comment ref="H6" authorId="0" shapeId="0" xr:uid="{AAD74AAE-76B9-4B6E-A5AB-14D8906A264A}">
      <text>
        <r>
          <rPr>
            <sz val="9"/>
            <color indexed="81"/>
            <rFont val="Tahoma"/>
            <family val="2"/>
          </rPr>
          <t>Her skal du skrive, hvor mange penge, du sætter ind første gang, når du opretter kontoen.</t>
        </r>
      </text>
    </comment>
  </commentList>
</comments>
</file>

<file path=xl/sharedStrings.xml><?xml version="1.0" encoding="utf-8"?>
<sst xmlns="http://schemas.openxmlformats.org/spreadsheetml/2006/main" count="165" uniqueCount="97">
  <si>
    <t>Year</t>
  </si>
  <si>
    <t>Name</t>
  </si>
  <si>
    <t>Amount</t>
  </si>
  <si>
    <t>Date</t>
  </si>
  <si>
    <t>MD5 Password Hash</t>
  </si>
  <si>
    <t>Tæl hvis celle ikke er tom (blank)</t>
  </si>
  <si>
    <t>Termin nummer</t>
  </si>
  <si>
    <t>Ydelse</t>
  </si>
  <si>
    <t>Rente</t>
  </si>
  <si>
    <t>Afdrag</t>
  </si>
  <si>
    <t>Gæld</t>
  </si>
  <si>
    <r>
      <t xml:space="preserve">Lån med </t>
    </r>
    <r>
      <rPr>
        <b/>
        <sz val="18"/>
        <color indexed="8"/>
        <rFont val="Calibri"/>
        <family val="2"/>
      </rPr>
      <t>månedlige terminer</t>
    </r>
  </si>
  <si>
    <t>Du kan taste dine tal i de gule felter.</t>
  </si>
  <si>
    <t>Regnearket beregner rente, afdrag og gæld ud fra dine tal.</t>
  </si>
  <si>
    <t>Lån</t>
  </si>
  <si>
    <t>Antal terminer</t>
  </si>
  <si>
    <t>Terminsrente</t>
  </si>
  <si>
    <t xml:space="preserve">% </t>
  </si>
  <si>
    <t>bdc87b9c894da5168059e00ebffb9077</t>
  </si>
  <si>
    <t>Returnere hvis MD5 Password Hash kolonnen indeholder duplikationer</t>
  </si>
  <si>
    <t>Tæl celler der ikke er lig med</t>
  </si>
  <si>
    <t xml:space="preserve">Bankbog månedlig indbetaling </t>
  </si>
  <si>
    <t>Årlig rentetilskrivning</t>
  </si>
  <si>
    <t>Du kan taste dine tal ind i de gule celler.</t>
  </si>
  <si>
    <t>Rente:</t>
  </si>
  <si>
    <t>% p.a.</t>
  </si>
  <si>
    <t>Beløb pr. måned</t>
  </si>
  <si>
    <t>kr.</t>
  </si>
  <si>
    <t>Startkapital i kr.</t>
  </si>
  <si>
    <t>Dato</t>
  </si>
  <si>
    <t>Tekst</t>
  </si>
  <si>
    <t>Indsat</t>
  </si>
  <si>
    <t>Saldo</t>
  </si>
  <si>
    <t>Rentesaldo</t>
  </si>
  <si>
    <t>Rente-måneder</t>
  </si>
  <si>
    <t>Startkapital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</si>
  <si>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</si>
  <si>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</si>
  <si>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</si>
  <si>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</si>
  <si>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</si>
  <si>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</si>
  <si>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</si>
  <si>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</si>
  <si>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</si>
  <si>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</si>
  <si>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</si>
  <si>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</si>
  <si>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>1. år</t>
  </si>
  <si>
    <t>2. år</t>
  </si>
  <si>
    <t>3. år</t>
  </si>
  <si>
    <t>John</t>
  </si>
  <si>
    <t>82b86a9384d510ee8cf3cfd1a623d7a3</t>
  </si>
  <si>
    <t>Sarah</t>
  </si>
  <si>
    <t>f0e6ae58d0f2a1295a3f5e5de75d5ab5</t>
  </si>
  <si>
    <t>David</t>
  </si>
  <si>
    <t>71f2c61e9d83153d104e8a10339d2935</t>
  </si>
  <si>
    <t>Emily</t>
  </si>
  <si>
    <t>8b7a16b90d955f1d2c2a8f3ebc5de5ab</t>
  </si>
  <si>
    <t>Michael</t>
  </si>
  <si>
    <t>Ashley</t>
  </si>
  <si>
    <t>73e3c3a23e601a690d77415dd3f7b8e6</t>
  </si>
  <si>
    <t>Jason</t>
  </si>
  <si>
    <t>a6c04b4f4da22e02c9e97d51d77e7b8f</t>
  </si>
  <si>
    <t>Jessica</t>
  </si>
  <si>
    <t>8767fa89d0776c9357e5cf59a5c802ec</t>
  </si>
  <si>
    <t>Benjamin</t>
  </si>
  <si>
    <t>3a87e830e94ee7b91f30c9d2b71dd8df</t>
  </si>
  <si>
    <t>Samantha</t>
  </si>
  <si>
    <t>9e6f08c6a8ba8a2ab66f25bf6b2e86a3</t>
  </si>
  <si>
    <t>William</t>
  </si>
  <si>
    <t>1d6fa4c328f647a85d9e9e22d82c2a95</t>
  </si>
  <si>
    <t>Elizabeth</t>
  </si>
  <si>
    <t>9b322a53b963c371b8a8a84a61ebf5d9</t>
  </si>
  <si>
    <t>Ryan</t>
  </si>
  <si>
    <t>84ecdf5b5d5ce71ddc8dd75005c9d7e9</t>
  </si>
  <si>
    <t>Olivia</t>
  </si>
  <si>
    <t>Matthew</t>
  </si>
  <si>
    <t>310dcbbf4cce62f762a2aaa148d556bd (password)</t>
  </si>
  <si>
    <t>Isabella</t>
  </si>
  <si>
    <t>1d560e7fe40f1e13372d9c</t>
  </si>
  <si>
    <t xml:space="preserve">Tæl hvis celler indeholder </t>
  </si>
  <si>
    <t>password</t>
  </si>
  <si>
    <t>Link</t>
  </si>
  <si>
    <t>Excel "Countif"</t>
  </si>
  <si>
    <t>Tæl hvis navn indeholder "n" til sidst</t>
  </si>
  <si>
    <t>Tæl hvis år er større eller lig med 2023</t>
  </si>
  <si>
    <t>Tæl hvis dato er efter i dag</t>
  </si>
  <si>
    <t>Tæl hvis år er større eller lig med 2023, med reference til celle</t>
  </si>
  <si>
    <t>Runder ned til nærmeste multiplum af 10</t>
  </si>
  <si>
    <t>Runder op til næremste multiplum af 5</t>
  </si>
  <si>
    <t>Reference til Ark1 celle A1 i Workbook data.xlsx</t>
  </si>
  <si>
    <t>a</t>
  </si>
  <si>
    <t>Tæl hvis dato er større end 07-10-2021, med reference til en celle</t>
  </si>
  <si>
    <t>Tæl hvis dato er større end 07-10-2022</t>
  </si>
  <si>
    <t>Tæl hvis dato er større eller ligmed 7-10-2022 og mindre end 07-10-2023</t>
  </si>
  <si>
    <t>Reference til Ark3 celle 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</si>
</sst>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.&quot;_-;\-* #,##0.00\ &quot;kr.&quot;_-;_-* &quot;-&quot;??\ &quot;kr.&quot;_-;_-@_-"/>
    <numFmt numFmtId="164" formatCode="#,##0.00\ &quot;kr.&quot;"/>
    <numFmt numFmtId="165" formatCode="&quot;kr.&quot;\ #,##0.00;[Red]&quot;kr.&quot;\ \-#,##0.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1" fillId="0" borderId="1" xfId="1" applyFont="1" applyBorder="1"/>
    <xf numFmtId="0" fontId="0" fillId="0" borderId="1" xfId="0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0" fillId="0" borderId="0" xfId="0" applyProtection="1">
      <protection locked="0"/>
    </xf>
    <xf numFmtId="164" fontId="0" fillId="4" borderId="1" xfId="0" applyNumberFormat="1" applyFill="1" applyBorder="1" applyAlignment="1" applyProtection="1">
      <alignment horizontal="center"/>
      <protection locked="0"/>
    </xf>
    <xf numFmtId="165" fontId="0" fillId="0" borderId="1" xfId="0" applyNumberFormat="1" applyBorder="1"/>
    <xf numFmtId="0" fontId="0" fillId="4" borderId="1" xfId="0" applyFill="1" applyBorder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4" fontId="0" fillId="0" borderId="1" xfId="0" applyNumberFormat="1" applyBorder="1"/>
    <xf numFmtId="4" fontId="0" fillId="0" borderId="0" xfId="0" applyNumberFormat="1" applyProtection="1">
      <protection locked="0"/>
    </xf>
    <xf numFmtId="0" fontId="3" fillId="0" borderId="0" xfId="2" applyAlignment="1">
      <alignment vertical="top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">
    <cellStyle name="Link" xfId="2" builtinId="8"/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19</xdr:row>
      <xdr:rowOff>142875</xdr:rowOff>
    </xdr:from>
    <xdr:to>
      <xdr:col>10</xdr:col>
      <xdr:colOff>476437</xdr:colOff>
      <xdr:row>26</xdr:row>
      <xdr:rowOff>19219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380DABEC-5807-84CA-9F66-F25587CAC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3867150"/>
          <a:ext cx="1343212" cy="1209844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26</xdr:row>
      <xdr:rowOff>95250</xdr:rowOff>
    </xdr:from>
    <xdr:to>
      <xdr:col>10</xdr:col>
      <xdr:colOff>657436</xdr:colOff>
      <xdr:row>35</xdr:row>
      <xdr:rowOff>19279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9C75013F-9E8E-7FD5-3E3C-FDE7BD53E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5153025"/>
          <a:ext cx="1514686" cy="163852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11</xdr:row>
      <xdr:rowOff>180975</xdr:rowOff>
    </xdr:from>
    <xdr:to>
      <xdr:col>26</xdr:col>
      <xdr:colOff>30243</xdr:colOff>
      <xdr:row>18</xdr:row>
      <xdr:rowOff>85898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A45BFE10-3800-86E6-607A-B0B3AB703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0700" y="2381250"/>
          <a:ext cx="11955543" cy="1238423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35</xdr:row>
      <xdr:rowOff>95250</xdr:rowOff>
    </xdr:from>
    <xdr:to>
      <xdr:col>12</xdr:col>
      <xdr:colOff>114615</xdr:colOff>
      <xdr:row>42</xdr:row>
      <xdr:rowOff>133541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DD7F1AB7-AFC6-3A8F-F7A2-564F6875F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8475" y="6867525"/>
          <a:ext cx="2257740" cy="1371791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43</xdr:row>
      <xdr:rowOff>85725</xdr:rowOff>
    </xdr:from>
    <xdr:to>
      <xdr:col>12</xdr:col>
      <xdr:colOff>133660</xdr:colOff>
      <xdr:row>50</xdr:row>
      <xdr:rowOff>143069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0C4304E3-FAB8-78B9-37BA-8D9154C0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05625" y="8382000"/>
          <a:ext cx="2219635" cy="1390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iborgskoler15-my.sharepoint.com/personal/alek1024_viborgskoler_dk/Documents/2022-2023%20L&#230;rermappe/Matematik/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1"/>
    </sheetNames>
    <sheetDataSet>
      <sheetData sheetId="0">
        <row r="1">
          <cell r="A1" t="str">
            <v>andet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lebits.com/office-addins-blog/excel-countif-function-exampl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A647-127A-4F8E-B8AE-97460EEE8F6B}">
  <dimension ref="A1:R30"/>
  <sheetViews>
    <sheetView tabSelected="1" zoomScale="117" zoomScaleNormal="85" workbookViewId="0">
      <selection activeCell="H4" sqref="H4:K4"/>
    </sheetView>
  </sheetViews>
  <sheetFormatPr defaultRowHeight="15" x14ac:dyDescent="0.25"/>
  <cols>
    <col min="1" max="1" width="12.7109375" customWidth="1"/>
    <col min="2" max="2" width="15.42578125" customWidth="1"/>
    <col min="3" max="3" width="14.5703125" customWidth="1"/>
    <col min="4" max="4" width="15.140625" customWidth="1"/>
    <col min="5" max="5" width="40.5703125" customWidth="1"/>
    <col min="6" max="6" width="26.85546875" customWidth="1"/>
    <col min="7" max="7" width="10.28515625" customWidth="1"/>
    <col min="8" max="8" width="57" customWidth="1"/>
    <col min="9" max="9" width="22.140625" hidden="1" customWidth="1"/>
    <col min="10" max="10" width="27" hidden="1" customWidth="1"/>
    <col min="11" max="11" width="23.28515625" hidden="1" customWidth="1"/>
    <col min="12" max="12" width="9.140625" hidden="1" customWidth="1"/>
    <col min="13" max="13" width="11.42578125" hidden="1" customWidth="1"/>
    <col min="14" max="14" width="14.7109375" customWidth="1"/>
    <col min="15" max="15" width="17.28515625" customWidth="1"/>
    <col min="16" max="16" width="22.5703125" customWidth="1"/>
    <col min="17" max="17" width="48.140625" customWidth="1"/>
  </cols>
  <sheetData>
    <row r="1" spans="1:18" ht="30" customHeight="1" x14ac:dyDescent="0.25">
      <c r="A1" s="27" t="s">
        <v>0</v>
      </c>
      <c r="B1" s="28" t="s">
        <v>1</v>
      </c>
      <c r="C1" s="28" t="s">
        <v>2</v>
      </c>
      <c r="D1" s="28" t="s">
        <v>3</v>
      </c>
      <c r="E1" s="33" t="s">
        <v>4</v>
      </c>
    </row>
    <row r="2" spans="1:18" ht="20.100000000000001" customHeight="1" x14ac:dyDescent="0.25">
      <c r="A2" s="25">
        <v>2022</v>
      </c>
      <c r="B2" s="29" t="s">
        <v>51</v>
      </c>
      <c r="C2" s="29">
        <v>1000</v>
      </c>
      <c r="D2" s="31">
        <v>44562</v>
      </c>
      <c r="E2" s="34" t="s">
        <v>52</v>
      </c>
      <c r="G2">
        <f>COUNTIF($A$2:$A$17,"&gt;=2023")</f>
        <v>4</v>
      </c>
      <c r="H2" s="37" t="s">
        <v>86</v>
      </c>
      <c r="I2" s="37"/>
      <c r="J2" s="37"/>
      <c r="K2" s="37"/>
      <c r="R2">
        <f>COUNTIF(B2,"*"&amp;$F$5&amp;"*")</f>
        <v>0</v>
      </c>
    </row>
    <row r="3" spans="1:18" ht="20.100000000000001" customHeight="1" x14ac:dyDescent="0.25">
      <c r="A3" s="25">
        <v>2022</v>
      </c>
      <c r="B3" s="29" t="s">
        <v>53</v>
      </c>
      <c r="C3" s="29">
        <v>1500</v>
      </c>
      <c r="D3" s="31">
        <v>44607</v>
      </c>
      <c r="E3" s="34" t="s">
        <v>54</v>
      </c>
      <c r="F3" s="2">
        <v>2023</v>
      </c>
      <c r="G3">
        <f>COUNTIF($A$2:$A$17,"&gt;="&amp;F3)</f>
        <v>4</v>
      </c>
      <c r="H3" s="37" t="s">
        <v>88</v>
      </c>
      <c r="I3" s="37"/>
      <c r="J3" s="37"/>
      <c r="K3" s="37"/>
      <c r="R3">
        <f t="shared" ref="R3:R16" si="0">COUNTIF(B3,"*"&amp;$F$5&amp;"*")</f>
        <v>1</v>
      </c>
    </row>
    <row r="4" spans="1:18" ht="20.100000000000001" customHeight="1" x14ac:dyDescent="0.25">
      <c r="A4" s="25">
        <v>2022</v>
      </c>
      <c r="B4" s="29" t="s">
        <v>55</v>
      </c>
      <c r="C4" s="29">
        <v>800</v>
      </c>
      <c r="D4" s="31">
        <v>44630</v>
      </c>
      <c r="E4" s="34" t="s">
        <v>56</v>
      </c>
      <c r="G4">
        <f>COUNTIF($B$2:$B$17,"*")</f>
        <v>16</v>
      </c>
      <c r="H4" s="39" t="s">
        <v>5</v>
      </c>
      <c r="I4" s="39"/>
      <c r="J4" s="39"/>
      <c r="K4" s="39"/>
      <c r="R4">
        <f t="shared" si="0"/>
        <v>1</v>
      </c>
    </row>
    <row r="5" spans="1:18" ht="20.100000000000001" customHeight="1" x14ac:dyDescent="0.25">
      <c r="A5" s="25">
        <v>2022</v>
      </c>
      <c r="B5" s="29" t="s">
        <v>57</v>
      </c>
      <c r="C5" s="29">
        <v>2000</v>
      </c>
      <c r="D5" s="31">
        <v>44673</v>
      </c>
      <c r="E5" s="34" t="s">
        <v>58</v>
      </c>
      <c r="F5" s="36" t="s">
        <v>92</v>
      </c>
      <c r="G5">
        <f>COUNTIF($B$2:$B$17,"*"&amp;F5&amp;"*")</f>
        <v>14</v>
      </c>
      <c r="H5" s="39" t="s">
        <v>85</v>
      </c>
      <c r="I5" s="39"/>
      <c r="J5" s="39"/>
      <c r="K5" s="39"/>
      <c r="R5">
        <f t="shared" si="0"/>
        <v>0</v>
      </c>
    </row>
    <row r="6" spans="1:18" ht="20.100000000000001" customHeight="1" x14ac:dyDescent="0.25">
      <c r="A6" s="25">
        <v>2022</v>
      </c>
      <c r="B6" s="29" t="s">
        <v>59</v>
      </c>
      <c r="C6" s="29">
        <v>500</v>
      </c>
      <c r="D6" s="31">
        <v>44692</v>
      </c>
      <c r="E6" s="34" t="s">
        <v>18</v>
      </c>
      <c r="G6">
        <f>COUNTIF($D$2:$D$17,"&gt;7/10/2022")</f>
        <v>7</v>
      </c>
      <c r="H6" s="39" t="s">
        <v>94</v>
      </c>
      <c r="I6" s="39"/>
      <c r="J6" s="39"/>
      <c r="K6" s="39"/>
      <c r="R6">
        <f t="shared" si="0"/>
        <v>1</v>
      </c>
    </row>
    <row r="7" spans="1:18" ht="20.100000000000001" customHeight="1" x14ac:dyDescent="0.25">
      <c r="A7" s="25">
        <v>2022</v>
      </c>
      <c r="B7" s="29" t="s">
        <v>60</v>
      </c>
      <c r="C7" s="29">
        <v>1200</v>
      </c>
      <c r="D7" s="31">
        <v>44717</v>
      </c>
      <c r="E7" s="34" t="s">
        <v>61</v>
      </c>
      <c r="F7" s="3">
        <v>44841</v>
      </c>
      <c r="G7">
        <f>COUNTIF(D2:D17,"&gt;"&amp;F7)</f>
        <v>7</v>
      </c>
      <c r="H7" s="39" t="s">
        <v>93</v>
      </c>
      <c r="I7" s="39"/>
      <c r="J7" s="39"/>
      <c r="K7" s="39"/>
      <c r="R7">
        <f t="shared" si="0"/>
        <v>1</v>
      </c>
    </row>
    <row r="8" spans="1:18" ht="20.100000000000001" customHeight="1" x14ac:dyDescent="0.25">
      <c r="A8" s="25">
        <v>2022</v>
      </c>
      <c r="B8" s="29" t="s">
        <v>62</v>
      </c>
      <c r="C8" s="29">
        <v>900</v>
      </c>
      <c r="D8" s="31">
        <v>44761</v>
      </c>
      <c r="E8" s="34" t="s">
        <v>63</v>
      </c>
      <c r="F8" s="3">
        <v>44933</v>
      </c>
      <c r="G8">
        <f>COUNTIF($D$2:$D$17,"&gt;="&amp;F7)-COUNTIF($D$2:$D$17,"&gt;"&amp;F8)</f>
        <v>4</v>
      </c>
      <c r="H8" s="39" t="s">
        <v>95</v>
      </c>
      <c r="I8" s="39"/>
      <c r="J8" s="39"/>
      <c r="K8" s="39"/>
      <c r="R8">
        <f t="shared" si="0"/>
        <v>1</v>
      </c>
    </row>
    <row r="9" spans="1:18" ht="20.100000000000001" customHeight="1" x14ac:dyDescent="0.25">
      <c r="A9" s="25">
        <v>2022</v>
      </c>
      <c r="B9" s="29" t="s">
        <v>64</v>
      </c>
      <c r="C9" s="29">
        <v>1800</v>
      </c>
      <c r="D9" s="31">
        <v>44787</v>
      </c>
      <c r="E9" s="34" t="s">
        <v>65</v>
      </c>
      <c r="F9" s="2" t="s">
        <v>18</v>
      </c>
      <c r="G9" t="b">
        <f>COUNTIF(E2:E17,F9)&gt;1</f>
        <v>1</v>
      </c>
      <c r="H9" s="5" t="s">
        <v>19</v>
      </c>
      <c r="I9" s="5"/>
      <c r="J9" s="5"/>
      <c r="K9" s="5"/>
      <c r="R9">
        <f t="shared" si="0"/>
        <v>1</v>
      </c>
    </row>
    <row r="10" spans="1:18" ht="20.100000000000001" customHeight="1" x14ac:dyDescent="0.25">
      <c r="A10" s="25">
        <v>2022</v>
      </c>
      <c r="B10" s="29" t="s">
        <v>66</v>
      </c>
      <c r="C10" s="29">
        <v>300</v>
      </c>
      <c r="D10" s="31">
        <v>44807</v>
      </c>
      <c r="E10" s="34" t="s">
        <v>67</v>
      </c>
      <c r="F10" s="2" t="s">
        <v>18</v>
      </c>
      <c r="G10">
        <f>COUNTIF(E2:E17,"&lt;&gt;"&amp;F10)</f>
        <v>14</v>
      </c>
      <c r="H10" s="39" t="s">
        <v>20</v>
      </c>
      <c r="I10" s="39"/>
      <c r="J10" s="39"/>
      <c r="K10" s="39"/>
      <c r="R10">
        <f t="shared" si="0"/>
        <v>1</v>
      </c>
    </row>
    <row r="11" spans="1:18" ht="20.100000000000001" customHeight="1" x14ac:dyDescent="0.25">
      <c r="A11" s="25">
        <v>2022</v>
      </c>
      <c r="B11" s="29" t="s">
        <v>68</v>
      </c>
      <c r="C11" s="29">
        <v>1400</v>
      </c>
      <c r="D11" s="31">
        <v>44861</v>
      </c>
      <c r="E11" s="34" t="s">
        <v>69</v>
      </c>
      <c r="F11" t="s">
        <v>82</v>
      </c>
      <c r="G11">
        <f>COUNTIF(E2:E17,"*"&amp;F11&amp;"*")</f>
        <v>1</v>
      </c>
      <c r="H11" s="39" t="s">
        <v>81</v>
      </c>
      <c r="I11" s="39"/>
      <c r="J11" s="39"/>
      <c r="K11" s="39"/>
      <c r="R11">
        <f t="shared" si="0"/>
        <v>1</v>
      </c>
    </row>
    <row r="12" spans="1:18" ht="20.100000000000001" customHeight="1" x14ac:dyDescent="0.25">
      <c r="A12" s="25">
        <v>2022</v>
      </c>
      <c r="B12" s="29" t="s">
        <v>70</v>
      </c>
      <c r="C12" s="29">
        <v>600</v>
      </c>
      <c r="D12" s="31">
        <v>44884</v>
      </c>
      <c r="E12" s="34" t="s">
        <v>71</v>
      </c>
      <c r="G12">
        <f ca="1">COUNTIF($D$2:$D$17,"&gt;"&amp;TODAY())</f>
        <v>1</v>
      </c>
      <c r="H12" s="39" t="s">
        <v>87</v>
      </c>
      <c r="I12" s="39"/>
      <c r="J12" s="39"/>
      <c r="K12" s="39"/>
      <c r="R12">
        <f t="shared" si="0"/>
        <v>1</v>
      </c>
    </row>
    <row r="13" spans="1:18" ht="20.100000000000001" customHeight="1" x14ac:dyDescent="0.25">
      <c r="A13" s="25">
        <v>2022</v>
      </c>
      <c r="B13" s="29" t="s">
        <v>72</v>
      </c>
      <c r="C13" s="29">
        <v>1100</v>
      </c>
      <c r="D13" s="31">
        <v>44903</v>
      </c>
      <c r="E13" s="34" t="s">
        <v>73</v>
      </c>
      <c r="G13">
        <f>'Ark3'!E6</f>
        <v>400</v>
      </c>
      <c r="H13" s="38" t="s">
        <v>96</v>
      </c>
      <c r="I13" s="38"/>
      <c r="J13" s="38"/>
      <c r="K13" s="38"/>
      <c r="R13">
        <f t="shared" si="0"/>
        <v>1</v>
      </c>
    </row>
    <row r="14" spans="1:18" ht="20.100000000000001" customHeight="1" x14ac:dyDescent="0.25">
      <c r="A14" s="25">
        <v>2023</v>
      </c>
      <c r="B14" s="29" t="s">
        <v>74</v>
      </c>
      <c r="C14" s="29">
        <v>700</v>
      </c>
      <c r="D14" s="31">
        <v>44931</v>
      </c>
      <c r="E14" s="34" t="s">
        <v>75</v>
      </c>
      <c r="F14" s="2">
        <v>10</v>
      </c>
      <c r="G14">
        <f>FLOOR(A14,F14)</f>
        <v>2020</v>
      </c>
      <c r="H14" s="38" t="s">
        <v>89</v>
      </c>
      <c r="I14" s="38"/>
      <c r="J14" s="38"/>
      <c r="K14" s="38"/>
      <c r="R14">
        <f t="shared" si="0"/>
        <v>1</v>
      </c>
    </row>
    <row r="15" spans="1:18" ht="20.100000000000001" customHeight="1" x14ac:dyDescent="0.25">
      <c r="A15" s="25">
        <v>2023</v>
      </c>
      <c r="B15" s="29" t="s">
        <v>76</v>
      </c>
      <c r="C15" s="29">
        <v>1900</v>
      </c>
      <c r="D15" s="31">
        <v>44980</v>
      </c>
      <c r="E15" s="34" t="s">
        <v>18</v>
      </c>
      <c r="F15" s="2">
        <v>5</v>
      </c>
      <c r="G15">
        <f>CEILING(A15,F15)</f>
        <v>2025</v>
      </c>
      <c r="H15" s="38" t="s">
        <v>90</v>
      </c>
      <c r="I15" s="38"/>
      <c r="J15" s="38"/>
      <c r="K15" s="38"/>
      <c r="R15">
        <f t="shared" si="0"/>
        <v>1</v>
      </c>
    </row>
    <row r="16" spans="1:18" ht="30" x14ac:dyDescent="0.25">
      <c r="A16" s="25">
        <v>2023</v>
      </c>
      <c r="B16" s="29" t="s">
        <v>77</v>
      </c>
      <c r="C16" s="29">
        <v>400</v>
      </c>
      <c r="D16" s="31">
        <v>45000</v>
      </c>
      <c r="E16" s="34" t="s">
        <v>78</v>
      </c>
      <c r="G16" t="str">
        <f>[1]Ark1!A1</f>
        <v>andet data</v>
      </c>
      <c r="H16" s="38" t="s">
        <v>91</v>
      </c>
      <c r="I16" s="38"/>
      <c r="J16" s="38"/>
      <c r="K16" s="38"/>
      <c r="R16">
        <f>COUNTIF(B16,"*"&amp;$F$5&amp;"*")</f>
        <v>1</v>
      </c>
    </row>
    <row r="17" spans="1:5" ht="15.75" thickBot="1" x14ac:dyDescent="0.3">
      <c r="A17" s="26">
        <v>2023</v>
      </c>
      <c r="B17" s="30" t="s">
        <v>79</v>
      </c>
      <c r="C17" s="30">
        <v>1300</v>
      </c>
      <c r="D17" s="32">
        <v>45034</v>
      </c>
      <c r="E17" s="35" t="s">
        <v>80</v>
      </c>
    </row>
    <row r="24" spans="1:5" x14ac:dyDescent="0.25">
      <c r="A24" s="1"/>
      <c r="B24" s="1"/>
      <c r="C24" s="1"/>
    </row>
    <row r="25" spans="1:5" x14ac:dyDescent="0.25">
      <c r="A25" s="4"/>
      <c r="B25" s="4"/>
      <c r="C25" s="4"/>
    </row>
    <row r="26" spans="1:5" x14ac:dyDescent="0.25">
      <c r="A26" s="4"/>
      <c r="B26" s="4"/>
      <c r="C26" s="4"/>
    </row>
    <row r="27" spans="1:5" x14ac:dyDescent="0.25">
      <c r="A27" s="4"/>
      <c r="B27" s="4"/>
      <c r="C27" s="4"/>
    </row>
    <row r="28" spans="1:5" x14ac:dyDescent="0.25">
      <c r="A28" s="4"/>
      <c r="C28" s="4"/>
    </row>
    <row r="29" spans="1:5" x14ac:dyDescent="0.25">
      <c r="A29" s="4"/>
      <c r="B29" s="4"/>
      <c r="C29" s="4"/>
    </row>
    <row r="30" spans="1:5" x14ac:dyDescent="0.25">
      <c r="A30" s="4" t="s">
        <v>83</v>
      </c>
      <c r="B30" s="24" t="s">
        <v>84</v>
      </c>
      <c r="C30" s="4"/>
    </row>
  </sheetData>
  <mergeCells count="14">
    <mergeCell ref="H3:K3"/>
    <mergeCell ref="H2:K2"/>
    <mergeCell ref="H16:K16"/>
    <mergeCell ref="H6:K6"/>
    <mergeCell ref="H7:K7"/>
    <mergeCell ref="H5:K5"/>
    <mergeCell ref="H8:K8"/>
    <mergeCell ref="H10:K10"/>
    <mergeCell ref="H11:K11"/>
    <mergeCell ref="H12:K12"/>
    <mergeCell ref="H4:K4"/>
    <mergeCell ref="H14:K14"/>
    <mergeCell ref="H15:K15"/>
    <mergeCell ref="H13:K13"/>
  </mergeCells>
  <phoneticPr fontId="7" type="noConversion"/>
  <hyperlinks>
    <hyperlink ref="B30" r:id="rId1" xr:uid="{C8313E2F-931B-4F6F-B77C-263DC36045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FB4D-45B8-4A6A-8E78-9535E5F5AFDC}">
  <dimension ref="A1:K58"/>
  <sheetViews>
    <sheetView topLeftCell="A7" workbookViewId="0">
      <selection activeCell="D7" sqref="D7"/>
    </sheetView>
  </sheetViews>
  <sheetFormatPr defaultRowHeight="15" x14ac:dyDescent="0.25"/>
  <cols>
    <col min="1" max="1" width="14.5703125" style="11" customWidth="1"/>
    <col min="2" max="2" width="13.140625" style="11" customWidth="1"/>
    <col min="3" max="3" width="16.7109375" style="11" customWidth="1"/>
    <col min="4" max="4" width="10.42578125" style="11" customWidth="1"/>
    <col min="5" max="5" width="14.28515625" style="11" customWidth="1"/>
    <col min="6" max="9" width="9.140625" style="11"/>
    <col min="10" max="11" width="10" style="11" bestFit="1" customWidth="1"/>
    <col min="12" max="256" width="9.140625" style="11"/>
    <col min="257" max="257" width="14.5703125" style="11" customWidth="1"/>
    <col min="258" max="258" width="13.140625" style="11" customWidth="1"/>
    <col min="259" max="259" width="16.7109375" style="11" customWidth="1"/>
    <col min="260" max="260" width="10.42578125" style="11" customWidth="1"/>
    <col min="261" max="261" width="14.28515625" style="11" customWidth="1"/>
    <col min="262" max="265" width="9.140625" style="11"/>
    <col min="266" max="267" width="10" style="11" bestFit="1" customWidth="1"/>
    <col min="268" max="512" width="9.140625" style="11"/>
    <col min="513" max="513" width="14.5703125" style="11" customWidth="1"/>
    <col min="514" max="514" width="13.140625" style="11" customWidth="1"/>
    <col min="515" max="515" width="16.7109375" style="11" customWidth="1"/>
    <col min="516" max="516" width="10.42578125" style="11" customWidth="1"/>
    <col min="517" max="517" width="14.28515625" style="11" customWidth="1"/>
    <col min="518" max="521" width="9.140625" style="11"/>
    <col min="522" max="523" width="10" style="11" bestFit="1" customWidth="1"/>
    <col min="524" max="768" width="9.140625" style="11"/>
    <col min="769" max="769" width="14.5703125" style="11" customWidth="1"/>
    <col min="770" max="770" width="13.140625" style="11" customWidth="1"/>
    <col min="771" max="771" width="16.7109375" style="11" customWidth="1"/>
    <col min="772" max="772" width="10.42578125" style="11" customWidth="1"/>
    <col min="773" max="773" width="14.28515625" style="11" customWidth="1"/>
    <col min="774" max="777" width="9.140625" style="11"/>
    <col min="778" max="779" width="10" style="11" bestFit="1" customWidth="1"/>
    <col min="780" max="1024" width="9.140625" style="11"/>
    <col min="1025" max="1025" width="14.5703125" style="11" customWidth="1"/>
    <col min="1026" max="1026" width="13.140625" style="11" customWidth="1"/>
    <col min="1027" max="1027" width="16.7109375" style="11" customWidth="1"/>
    <col min="1028" max="1028" width="10.42578125" style="11" customWidth="1"/>
    <col min="1029" max="1029" width="14.28515625" style="11" customWidth="1"/>
    <col min="1030" max="1033" width="9.140625" style="11"/>
    <col min="1034" max="1035" width="10" style="11" bestFit="1" customWidth="1"/>
    <col min="1036" max="1280" width="9.140625" style="11"/>
    <col min="1281" max="1281" width="14.5703125" style="11" customWidth="1"/>
    <col min="1282" max="1282" width="13.140625" style="11" customWidth="1"/>
    <col min="1283" max="1283" width="16.7109375" style="11" customWidth="1"/>
    <col min="1284" max="1284" width="10.42578125" style="11" customWidth="1"/>
    <col min="1285" max="1285" width="14.28515625" style="11" customWidth="1"/>
    <col min="1286" max="1289" width="9.140625" style="11"/>
    <col min="1290" max="1291" width="10" style="11" bestFit="1" customWidth="1"/>
    <col min="1292" max="1536" width="9.140625" style="11"/>
    <col min="1537" max="1537" width="14.5703125" style="11" customWidth="1"/>
    <col min="1538" max="1538" width="13.140625" style="11" customWidth="1"/>
    <col min="1539" max="1539" width="16.7109375" style="11" customWidth="1"/>
    <col min="1540" max="1540" width="10.42578125" style="11" customWidth="1"/>
    <col min="1541" max="1541" width="14.28515625" style="11" customWidth="1"/>
    <col min="1542" max="1545" width="9.140625" style="11"/>
    <col min="1546" max="1547" width="10" style="11" bestFit="1" customWidth="1"/>
    <col min="1548" max="1792" width="9.140625" style="11"/>
    <col min="1793" max="1793" width="14.5703125" style="11" customWidth="1"/>
    <col min="1794" max="1794" width="13.140625" style="11" customWidth="1"/>
    <col min="1795" max="1795" width="16.7109375" style="11" customWidth="1"/>
    <col min="1796" max="1796" width="10.42578125" style="11" customWidth="1"/>
    <col min="1797" max="1797" width="14.28515625" style="11" customWidth="1"/>
    <col min="1798" max="1801" width="9.140625" style="11"/>
    <col min="1802" max="1803" width="10" style="11" bestFit="1" customWidth="1"/>
    <col min="1804" max="2048" width="9.140625" style="11"/>
    <col min="2049" max="2049" width="14.5703125" style="11" customWidth="1"/>
    <col min="2050" max="2050" width="13.140625" style="11" customWidth="1"/>
    <col min="2051" max="2051" width="16.7109375" style="11" customWidth="1"/>
    <col min="2052" max="2052" width="10.42578125" style="11" customWidth="1"/>
    <col min="2053" max="2053" width="14.28515625" style="11" customWidth="1"/>
    <col min="2054" max="2057" width="9.140625" style="11"/>
    <col min="2058" max="2059" width="10" style="11" bestFit="1" customWidth="1"/>
    <col min="2060" max="2304" width="9.140625" style="11"/>
    <col min="2305" max="2305" width="14.5703125" style="11" customWidth="1"/>
    <col min="2306" max="2306" width="13.140625" style="11" customWidth="1"/>
    <col min="2307" max="2307" width="16.7109375" style="11" customWidth="1"/>
    <col min="2308" max="2308" width="10.42578125" style="11" customWidth="1"/>
    <col min="2309" max="2309" width="14.28515625" style="11" customWidth="1"/>
    <col min="2310" max="2313" width="9.140625" style="11"/>
    <col min="2314" max="2315" width="10" style="11" bestFit="1" customWidth="1"/>
    <col min="2316" max="2560" width="9.140625" style="11"/>
    <col min="2561" max="2561" width="14.5703125" style="11" customWidth="1"/>
    <col min="2562" max="2562" width="13.140625" style="11" customWidth="1"/>
    <col min="2563" max="2563" width="16.7109375" style="11" customWidth="1"/>
    <col min="2564" max="2564" width="10.42578125" style="11" customWidth="1"/>
    <col min="2565" max="2565" width="14.28515625" style="11" customWidth="1"/>
    <col min="2566" max="2569" width="9.140625" style="11"/>
    <col min="2570" max="2571" width="10" style="11" bestFit="1" customWidth="1"/>
    <col min="2572" max="2816" width="9.140625" style="11"/>
    <col min="2817" max="2817" width="14.5703125" style="11" customWidth="1"/>
    <col min="2818" max="2818" width="13.140625" style="11" customWidth="1"/>
    <col min="2819" max="2819" width="16.7109375" style="11" customWidth="1"/>
    <col min="2820" max="2820" width="10.42578125" style="11" customWidth="1"/>
    <col min="2821" max="2821" width="14.28515625" style="11" customWidth="1"/>
    <col min="2822" max="2825" width="9.140625" style="11"/>
    <col min="2826" max="2827" width="10" style="11" bestFit="1" customWidth="1"/>
    <col min="2828" max="3072" width="9.140625" style="11"/>
    <col min="3073" max="3073" width="14.5703125" style="11" customWidth="1"/>
    <col min="3074" max="3074" width="13.140625" style="11" customWidth="1"/>
    <col min="3075" max="3075" width="16.7109375" style="11" customWidth="1"/>
    <col min="3076" max="3076" width="10.42578125" style="11" customWidth="1"/>
    <col min="3077" max="3077" width="14.28515625" style="11" customWidth="1"/>
    <col min="3078" max="3081" width="9.140625" style="11"/>
    <col min="3082" max="3083" width="10" style="11" bestFit="1" customWidth="1"/>
    <col min="3084" max="3328" width="9.140625" style="11"/>
    <col min="3329" max="3329" width="14.5703125" style="11" customWidth="1"/>
    <col min="3330" max="3330" width="13.140625" style="11" customWidth="1"/>
    <col min="3331" max="3331" width="16.7109375" style="11" customWidth="1"/>
    <col min="3332" max="3332" width="10.42578125" style="11" customWidth="1"/>
    <col min="3333" max="3333" width="14.28515625" style="11" customWidth="1"/>
    <col min="3334" max="3337" width="9.140625" style="11"/>
    <col min="3338" max="3339" width="10" style="11" bestFit="1" customWidth="1"/>
    <col min="3340" max="3584" width="9.140625" style="11"/>
    <col min="3585" max="3585" width="14.5703125" style="11" customWidth="1"/>
    <col min="3586" max="3586" width="13.140625" style="11" customWidth="1"/>
    <col min="3587" max="3587" width="16.7109375" style="11" customWidth="1"/>
    <col min="3588" max="3588" width="10.42578125" style="11" customWidth="1"/>
    <col min="3589" max="3589" width="14.28515625" style="11" customWidth="1"/>
    <col min="3590" max="3593" width="9.140625" style="11"/>
    <col min="3594" max="3595" width="10" style="11" bestFit="1" customWidth="1"/>
    <col min="3596" max="3840" width="9.140625" style="11"/>
    <col min="3841" max="3841" width="14.5703125" style="11" customWidth="1"/>
    <col min="3842" max="3842" width="13.140625" style="11" customWidth="1"/>
    <col min="3843" max="3843" width="16.7109375" style="11" customWidth="1"/>
    <col min="3844" max="3844" width="10.42578125" style="11" customWidth="1"/>
    <col min="3845" max="3845" width="14.28515625" style="11" customWidth="1"/>
    <col min="3846" max="3849" width="9.140625" style="11"/>
    <col min="3850" max="3851" width="10" style="11" bestFit="1" customWidth="1"/>
    <col min="3852" max="4096" width="9.140625" style="11"/>
    <col min="4097" max="4097" width="14.5703125" style="11" customWidth="1"/>
    <col min="4098" max="4098" width="13.140625" style="11" customWidth="1"/>
    <col min="4099" max="4099" width="16.7109375" style="11" customWidth="1"/>
    <col min="4100" max="4100" width="10.42578125" style="11" customWidth="1"/>
    <col min="4101" max="4101" width="14.28515625" style="11" customWidth="1"/>
    <col min="4102" max="4105" width="9.140625" style="11"/>
    <col min="4106" max="4107" width="10" style="11" bestFit="1" customWidth="1"/>
    <col min="4108" max="4352" width="9.140625" style="11"/>
    <col min="4353" max="4353" width="14.5703125" style="11" customWidth="1"/>
    <col min="4354" max="4354" width="13.140625" style="11" customWidth="1"/>
    <col min="4355" max="4355" width="16.7109375" style="11" customWidth="1"/>
    <col min="4356" max="4356" width="10.42578125" style="11" customWidth="1"/>
    <col min="4357" max="4357" width="14.28515625" style="11" customWidth="1"/>
    <col min="4358" max="4361" width="9.140625" style="11"/>
    <col min="4362" max="4363" width="10" style="11" bestFit="1" customWidth="1"/>
    <col min="4364" max="4608" width="9.140625" style="11"/>
    <col min="4609" max="4609" width="14.5703125" style="11" customWidth="1"/>
    <col min="4610" max="4610" width="13.140625" style="11" customWidth="1"/>
    <col min="4611" max="4611" width="16.7109375" style="11" customWidth="1"/>
    <col min="4612" max="4612" width="10.42578125" style="11" customWidth="1"/>
    <col min="4613" max="4613" width="14.28515625" style="11" customWidth="1"/>
    <col min="4614" max="4617" width="9.140625" style="11"/>
    <col min="4618" max="4619" width="10" style="11" bestFit="1" customWidth="1"/>
    <col min="4620" max="4864" width="9.140625" style="11"/>
    <col min="4865" max="4865" width="14.5703125" style="11" customWidth="1"/>
    <col min="4866" max="4866" width="13.140625" style="11" customWidth="1"/>
    <col min="4867" max="4867" width="16.7109375" style="11" customWidth="1"/>
    <col min="4868" max="4868" width="10.42578125" style="11" customWidth="1"/>
    <col min="4869" max="4869" width="14.28515625" style="11" customWidth="1"/>
    <col min="4870" max="4873" width="9.140625" style="11"/>
    <col min="4874" max="4875" width="10" style="11" bestFit="1" customWidth="1"/>
    <col min="4876" max="5120" width="9.140625" style="11"/>
    <col min="5121" max="5121" width="14.5703125" style="11" customWidth="1"/>
    <col min="5122" max="5122" width="13.140625" style="11" customWidth="1"/>
    <col min="5123" max="5123" width="16.7109375" style="11" customWidth="1"/>
    <col min="5124" max="5124" width="10.42578125" style="11" customWidth="1"/>
    <col min="5125" max="5125" width="14.28515625" style="11" customWidth="1"/>
    <col min="5126" max="5129" width="9.140625" style="11"/>
    <col min="5130" max="5131" width="10" style="11" bestFit="1" customWidth="1"/>
    <col min="5132" max="5376" width="9.140625" style="11"/>
    <col min="5377" max="5377" width="14.5703125" style="11" customWidth="1"/>
    <col min="5378" max="5378" width="13.140625" style="11" customWidth="1"/>
    <col min="5379" max="5379" width="16.7109375" style="11" customWidth="1"/>
    <col min="5380" max="5380" width="10.42578125" style="11" customWidth="1"/>
    <col min="5381" max="5381" width="14.28515625" style="11" customWidth="1"/>
    <col min="5382" max="5385" width="9.140625" style="11"/>
    <col min="5386" max="5387" width="10" style="11" bestFit="1" customWidth="1"/>
    <col min="5388" max="5632" width="9.140625" style="11"/>
    <col min="5633" max="5633" width="14.5703125" style="11" customWidth="1"/>
    <col min="5634" max="5634" width="13.140625" style="11" customWidth="1"/>
    <col min="5635" max="5635" width="16.7109375" style="11" customWidth="1"/>
    <col min="5636" max="5636" width="10.42578125" style="11" customWidth="1"/>
    <col min="5637" max="5637" width="14.28515625" style="11" customWidth="1"/>
    <col min="5638" max="5641" width="9.140625" style="11"/>
    <col min="5642" max="5643" width="10" style="11" bestFit="1" customWidth="1"/>
    <col min="5644" max="5888" width="9.140625" style="11"/>
    <col min="5889" max="5889" width="14.5703125" style="11" customWidth="1"/>
    <col min="5890" max="5890" width="13.140625" style="11" customWidth="1"/>
    <col min="5891" max="5891" width="16.7109375" style="11" customWidth="1"/>
    <col min="5892" max="5892" width="10.42578125" style="11" customWidth="1"/>
    <col min="5893" max="5893" width="14.28515625" style="11" customWidth="1"/>
    <col min="5894" max="5897" width="9.140625" style="11"/>
    <col min="5898" max="5899" width="10" style="11" bestFit="1" customWidth="1"/>
    <col min="5900" max="6144" width="9.140625" style="11"/>
    <col min="6145" max="6145" width="14.5703125" style="11" customWidth="1"/>
    <col min="6146" max="6146" width="13.140625" style="11" customWidth="1"/>
    <col min="6147" max="6147" width="16.7109375" style="11" customWidth="1"/>
    <col min="6148" max="6148" width="10.42578125" style="11" customWidth="1"/>
    <col min="6149" max="6149" width="14.28515625" style="11" customWidth="1"/>
    <col min="6150" max="6153" width="9.140625" style="11"/>
    <col min="6154" max="6155" width="10" style="11" bestFit="1" customWidth="1"/>
    <col min="6156" max="6400" width="9.140625" style="11"/>
    <col min="6401" max="6401" width="14.5703125" style="11" customWidth="1"/>
    <col min="6402" max="6402" width="13.140625" style="11" customWidth="1"/>
    <col min="6403" max="6403" width="16.7109375" style="11" customWidth="1"/>
    <col min="6404" max="6404" width="10.42578125" style="11" customWidth="1"/>
    <col min="6405" max="6405" width="14.28515625" style="11" customWidth="1"/>
    <col min="6406" max="6409" width="9.140625" style="11"/>
    <col min="6410" max="6411" width="10" style="11" bestFit="1" customWidth="1"/>
    <col min="6412" max="6656" width="9.140625" style="11"/>
    <col min="6657" max="6657" width="14.5703125" style="11" customWidth="1"/>
    <col min="6658" max="6658" width="13.140625" style="11" customWidth="1"/>
    <col min="6659" max="6659" width="16.7109375" style="11" customWidth="1"/>
    <col min="6660" max="6660" width="10.42578125" style="11" customWidth="1"/>
    <col min="6661" max="6661" width="14.28515625" style="11" customWidth="1"/>
    <col min="6662" max="6665" width="9.140625" style="11"/>
    <col min="6666" max="6667" width="10" style="11" bestFit="1" customWidth="1"/>
    <col min="6668" max="6912" width="9.140625" style="11"/>
    <col min="6913" max="6913" width="14.5703125" style="11" customWidth="1"/>
    <col min="6914" max="6914" width="13.140625" style="11" customWidth="1"/>
    <col min="6915" max="6915" width="16.7109375" style="11" customWidth="1"/>
    <col min="6916" max="6916" width="10.42578125" style="11" customWidth="1"/>
    <col min="6917" max="6917" width="14.28515625" style="11" customWidth="1"/>
    <col min="6918" max="6921" width="9.140625" style="11"/>
    <col min="6922" max="6923" width="10" style="11" bestFit="1" customWidth="1"/>
    <col min="6924" max="7168" width="9.140625" style="11"/>
    <col min="7169" max="7169" width="14.5703125" style="11" customWidth="1"/>
    <col min="7170" max="7170" width="13.140625" style="11" customWidth="1"/>
    <col min="7171" max="7171" width="16.7109375" style="11" customWidth="1"/>
    <col min="7172" max="7172" width="10.42578125" style="11" customWidth="1"/>
    <col min="7173" max="7173" width="14.28515625" style="11" customWidth="1"/>
    <col min="7174" max="7177" width="9.140625" style="11"/>
    <col min="7178" max="7179" width="10" style="11" bestFit="1" customWidth="1"/>
    <col min="7180" max="7424" width="9.140625" style="11"/>
    <col min="7425" max="7425" width="14.5703125" style="11" customWidth="1"/>
    <col min="7426" max="7426" width="13.140625" style="11" customWidth="1"/>
    <col min="7427" max="7427" width="16.7109375" style="11" customWidth="1"/>
    <col min="7428" max="7428" width="10.42578125" style="11" customWidth="1"/>
    <col min="7429" max="7429" width="14.28515625" style="11" customWidth="1"/>
    <col min="7430" max="7433" width="9.140625" style="11"/>
    <col min="7434" max="7435" width="10" style="11" bestFit="1" customWidth="1"/>
    <col min="7436" max="7680" width="9.140625" style="11"/>
    <col min="7681" max="7681" width="14.5703125" style="11" customWidth="1"/>
    <col min="7682" max="7682" width="13.140625" style="11" customWidth="1"/>
    <col min="7683" max="7683" width="16.7109375" style="11" customWidth="1"/>
    <col min="7684" max="7684" width="10.42578125" style="11" customWidth="1"/>
    <col min="7685" max="7685" width="14.28515625" style="11" customWidth="1"/>
    <col min="7686" max="7689" width="9.140625" style="11"/>
    <col min="7690" max="7691" width="10" style="11" bestFit="1" customWidth="1"/>
    <col min="7692" max="7936" width="9.140625" style="11"/>
    <col min="7937" max="7937" width="14.5703125" style="11" customWidth="1"/>
    <col min="7938" max="7938" width="13.140625" style="11" customWidth="1"/>
    <col min="7939" max="7939" width="16.7109375" style="11" customWidth="1"/>
    <col min="7940" max="7940" width="10.42578125" style="11" customWidth="1"/>
    <col min="7941" max="7941" width="14.28515625" style="11" customWidth="1"/>
    <col min="7942" max="7945" width="9.140625" style="11"/>
    <col min="7946" max="7947" width="10" style="11" bestFit="1" customWidth="1"/>
    <col min="7948" max="8192" width="9.140625" style="11"/>
    <col min="8193" max="8193" width="14.5703125" style="11" customWidth="1"/>
    <col min="8194" max="8194" width="13.140625" style="11" customWidth="1"/>
    <col min="8195" max="8195" width="16.7109375" style="11" customWidth="1"/>
    <col min="8196" max="8196" width="10.42578125" style="11" customWidth="1"/>
    <col min="8197" max="8197" width="14.28515625" style="11" customWidth="1"/>
    <col min="8198" max="8201" width="9.140625" style="11"/>
    <col min="8202" max="8203" width="10" style="11" bestFit="1" customWidth="1"/>
    <col min="8204" max="8448" width="9.140625" style="11"/>
    <col min="8449" max="8449" width="14.5703125" style="11" customWidth="1"/>
    <col min="8450" max="8450" width="13.140625" style="11" customWidth="1"/>
    <col min="8451" max="8451" width="16.7109375" style="11" customWidth="1"/>
    <col min="8452" max="8452" width="10.42578125" style="11" customWidth="1"/>
    <col min="8453" max="8453" width="14.28515625" style="11" customWidth="1"/>
    <col min="8454" max="8457" width="9.140625" style="11"/>
    <col min="8458" max="8459" width="10" style="11" bestFit="1" customWidth="1"/>
    <col min="8460" max="8704" width="9.140625" style="11"/>
    <col min="8705" max="8705" width="14.5703125" style="11" customWidth="1"/>
    <col min="8706" max="8706" width="13.140625" style="11" customWidth="1"/>
    <col min="8707" max="8707" width="16.7109375" style="11" customWidth="1"/>
    <col min="8708" max="8708" width="10.42578125" style="11" customWidth="1"/>
    <col min="8709" max="8709" width="14.28515625" style="11" customWidth="1"/>
    <col min="8710" max="8713" width="9.140625" style="11"/>
    <col min="8714" max="8715" width="10" style="11" bestFit="1" customWidth="1"/>
    <col min="8716" max="8960" width="9.140625" style="11"/>
    <col min="8961" max="8961" width="14.5703125" style="11" customWidth="1"/>
    <col min="8962" max="8962" width="13.140625" style="11" customWidth="1"/>
    <col min="8963" max="8963" width="16.7109375" style="11" customWidth="1"/>
    <col min="8964" max="8964" width="10.42578125" style="11" customWidth="1"/>
    <col min="8965" max="8965" width="14.28515625" style="11" customWidth="1"/>
    <col min="8966" max="8969" width="9.140625" style="11"/>
    <col min="8970" max="8971" width="10" style="11" bestFit="1" customWidth="1"/>
    <col min="8972" max="9216" width="9.140625" style="11"/>
    <col min="9217" max="9217" width="14.5703125" style="11" customWidth="1"/>
    <col min="9218" max="9218" width="13.140625" style="11" customWidth="1"/>
    <col min="9219" max="9219" width="16.7109375" style="11" customWidth="1"/>
    <col min="9220" max="9220" width="10.42578125" style="11" customWidth="1"/>
    <col min="9221" max="9221" width="14.28515625" style="11" customWidth="1"/>
    <col min="9222" max="9225" width="9.140625" style="11"/>
    <col min="9226" max="9227" width="10" style="11" bestFit="1" customWidth="1"/>
    <col min="9228" max="9472" width="9.140625" style="11"/>
    <col min="9473" max="9473" width="14.5703125" style="11" customWidth="1"/>
    <col min="9474" max="9474" width="13.140625" style="11" customWidth="1"/>
    <col min="9475" max="9475" width="16.7109375" style="11" customWidth="1"/>
    <col min="9476" max="9476" width="10.42578125" style="11" customWidth="1"/>
    <col min="9477" max="9477" width="14.28515625" style="11" customWidth="1"/>
    <col min="9478" max="9481" width="9.140625" style="11"/>
    <col min="9482" max="9483" width="10" style="11" bestFit="1" customWidth="1"/>
    <col min="9484" max="9728" width="9.140625" style="11"/>
    <col min="9729" max="9729" width="14.5703125" style="11" customWidth="1"/>
    <col min="9730" max="9730" width="13.140625" style="11" customWidth="1"/>
    <col min="9731" max="9731" width="16.7109375" style="11" customWidth="1"/>
    <col min="9732" max="9732" width="10.42578125" style="11" customWidth="1"/>
    <col min="9733" max="9733" width="14.28515625" style="11" customWidth="1"/>
    <col min="9734" max="9737" width="9.140625" style="11"/>
    <col min="9738" max="9739" width="10" style="11" bestFit="1" customWidth="1"/>
    <col min="9740" max="9984" width="9.140625" style="11"/>
    <col min="9985" max="9985" width="14.5703125" style="11" customWidth="1"/>
    <col min="9986" max="9986" width="13.140625" style="11" customWidth="1"/>
    <col min="9987" max="9987" width="16.7109375" style="11" customWidth="1"/>
    <col min="9988" max="9988" width="10.42578125" style="11" customWidth="1"/>
    <col min="9989" max="9989" width="14.28515625" style="11" customWidth="1"/>
    <col min="9990" max="9993" width="9.140625" style="11"/>
    <col min="9994" max="9995" width="10" style="11" bestFit="1" customWidth="1"/>
    <col min="9996" max="10240" width="9.140625" style="11"/>
    <col min="10241" max="10241" width="14.5703125" style="11" customWidth="1"/>
    <col min="10242" max="10242" width="13.140625" style="11" customWidth="1"/>
    <col min="10243" max="10243" width="16.7109375" style="11" customWidth="1"/>
    <col min="10244" max="10244" width="10.42578125" style="11" customWidth="1"/>
    <col min="10245" max="10245" width="14.28515625" style="11" customWidth="1"/>
    <col min="10246" max="10249" width="9.140625" style="11"/>
    <col min="10250" max="10251" width="10" style="11" bestFit="1" customWidth="1"/>
    <col min="10252" max="10496" width="9.140625" style="11"/>
    <col min="10497" max="10497" width="14.5703125" style="11" customWidth="1"/>
    <col min="10498" max="10498" width="13.140625" style="11" customWidth="1"/>
    <col min="10499" max="10499" width="16.7109375" style="11" customWidth="1"/>
    <col min="10500" max="10500" width="10.42578125" style="11" customWidth="1"/>
    <col min="10501" max="10501" width="14.28515625" style="11" customWidth="1"/>
    <col min="10502" max="10505" width="9.140625" style="11"/>
    <col min="10506" max="10507" width="10" style="11" bestFit="1" customWidth="1"/>
    <col min="10508" max="10752" width="9.140625" style="11"/>
    <col min="10753" max="10753" width="14.5703125" style="11" customWidth="1"/>
    <col min="10754" max="10754" width="13.140625" style="11" customWidth="1"/>
    <col min="10755" max="10755" width="16.7109375" style="11" customWidth="1"/>
    <col min="10756" max="10756" width="10.42578125" style="11" customWidth="1"/>
    <col min="10757" max="10757" width="14.28515625" style="11" customWidth="1"/>
    <col min="10758" max="10761" width="9.140625" style="11"/>
    <col min="10762" max="10763" width="10" style="11" bestFit="1" customWidth="1"/>
    <col min="10764" max="11008" width="9.140625" style="11"/>
    <col min="11009" max="11009" width="14.5703125" style="11" customWidth="1"/>
    <col min="11010" max="11010" width="13.140625" style="11" customWidth="1"/>
    <col min="11011" max="11011" width="16.7109375" style="11" customWidth="1"/>
    <col min="11012" max="11012" width="10.42578125" style="11" customWidth="1"/>
    <col min="11013" max="11013" width="14.28515625" style="11" customWidth="1"/>
    <col min="11014" max="11017" width="9.140625" style="11"/>
    <col min="11018" max="11019" width="10" style="11" bestFit="1" customWidth="1"/>
    <col min="11020" max="11264" width="9.140625" style="11"/>
    <col min="11265" max="11265" width="14.5703125" style="11" customWidth="1"/>
    <col min="11266" max="11266" width="13.140625" style="11" customWidth="1"/>
    <col min="11267" max="11267" width="16.7109375" style="11" customWidth="1"/>
    <col min="11268" max="11268" width="10.42578125" style="11" customWidth="1"/>
    <col min="11269" max="11269" width="14.28515625" style="11" customWidth="1"/>
    <col min="11270" max="11273" width="9.140625" style="11"/>
    <col min="11274" max="11275" width="10" style="11" bestFit="1" customWidth="1"/>
    <col min="11276" max="11520" width="9.140625" style="11"/>
    <col min="11521" max="11521" width="14.5703125" style="11" customWidth="1"/>
    <col min="11522" max="11522" width="13.140625" style="11" customWidth="1"/>
    <col min="11523" max="11523" width="16.7109375" style="11" customWidth="1"/>
    <col min="11524" max="11524" width="10.42578125" style="11" customWidth="1"/>
    <col min="11525" max="11525" width="14.28515625" style="11" customWidth="1"/>
    <col min="11526" max="11529" width="9.140625" style="11"/>
    <col min="11530" max="11531" width="10" style="11" bestFit="1" customWidth="1"/>
    <col min="11532" max="11776" width="9.140625" style="11"/>
    <col min="11777" max="11777" width="14.5703125" style="11" customWidth="1"/>
    <col min="11778" max="11778" width="13.140625" style="11" customWidth="1"/>
    <col min="11779" max="11779" width="16.7109375" style="11" customWidth="1"/>
    <col min="11780" max="11780" width="10.42578125" style="11" customWidth="1"/>
    <col min="11781" max="11781" width="14.28515625" style="11" customWidth="1"/>
    <col min="11782" max="11785" width="9.140625" style="11"/>
    <col min="11786" max="11787" width="10" style="11" bestFit="1" customWidth="1"/>
    <col min="11788" max="12032" width="9.140625" style="11"/>
    <col min="12033" max="12033" width="14.5703125" style="11" customWidth="1"/>
    <col min="12034" max="12034" width="13.140625" style="11" customWidth="1"/>
    <col min="12035" max="12035" width="16.7109375" style="11" customWidth="1"/>
    <col min="12036" max="12036" width="10.42578125" style="11" customWidth="1"/>
    <col min="12037" max="12037" width="14.28515625" style="11" customWidth="1"/>
    <col min="12038" max="12041" width="9.140625" style="11"/>
    <col min="12042" max="12043" width="10" style="11" bestFit="1" customWidth="1"/>
    <col min="12044" max="12288" width="9.140625" style="11"/>
    <col min="12289" max="12289" width="14.5703125" style="11" customWidth="1"/>
    <col min="12290" max="12290" width="13.140625" style="11" customWidth="1"/>
    <col min="12291" max="12291" width="16.7109375" style="11" customWidth="1"/>
    <col min="12292" max="12292" width="10.42578125" style="11" customWidth="1"/>
    <col min="12293" max="12293" width="14.28515625" style="11" customWidth="1"/>
    <col min="12294" max="12297" width="9.140625" style="11"/>
    <col min="12298" max="12299" width="10" style="11" bestFit="1" customWidth="1"/>
    <col min="12300" max="12544" width="9.140625" style="11"/>
    <col min="12545" max="12545" width="14.5703125" style="11" customWidth="1"/>
    <col min="12546" max="12546" width="13.140625" style="11" customWidth="1"/>
    <col min="12547" max="12547" width="16.7109375" style="11" customWidth="1"/>
    <col min="12548" max="12548" width="10.42578125" style="11" customWidth="1"/>
    <col min="12549" max="12549" width="14.28515625" style="11" customWidth="1"/>
    <col min="12550" max="12553" width="9.140625" style="11"/>
    <col min="12554" max="12555" width="10" style="11" bestFit="1" customWidth="1"/>
    <col min="12556" max="12800" width="9.140625" style="11"/>
    <col min="12801" max="12801" width="14.5703125" style="11" customWidth="1"/>
    <col min="12802" max="12802" width="13.140625" style="11" customWidth="1"/>
    <col min="12803" max="12803" width="16.7109375" style="11" customWidth="1"/>
    <col min="12804" max="12804" width="10.42578125" style="11" customWidth="1"/>
    <col min="12805" max="12805" width="14.28515625" style="11" customWidth="1"/>
    <col min="12806" max="12809" width="9.140625" style="11"/>
    <col min="12810" max="12811" width="10" style="11" bestFit="1" customWidth="1"/>
    <col min="12812" max="13056" width="9.140625" style="11"/>
    <col min="13057" max="13057" width="14.5703125" style="11" customWidth="1"/>
    <col min="13058" max="13058" width="13.140625" style="11" customWidth="1"/>
    <col min="13059" max="13059" width="16.7109375" style="11" customWidth="1"/>
    <col min="13060" max="13060" width="10.42578125" style="11" customWidth="1"/>
    <col min="13061" max="13061" width="14.28515625" style="11" customWidth="1"/>
    <col min="13062" max="13065" width="9.140625" style="11"/>
    <col min="13066" max="13067" width="10" style="11" bestFit="1" customWidth="1"/>
    <col min="13068" max="13312" width="9.140625" style="11"/>
    <col min="13313" max="13313" width="14.5703125" style="11" customWidth="1"/>
    <col min="13314" max="13314" width="13.140625" style="11" customWidth="1"/>
    <col min="13315" max="13315" width="16.7109375" style="11" customWidth="1"/>
    <col min="13316" max="13316" width="10.42578125" style="11" customWidth="1"/>
    <col min="13317" max="13317" width="14.28515625" style="11" customWidth="1"/>
    <col min="13318" max="13321" width="9.140625" style="11"/>
    <col min="13322" max="13323" width="10" style="11" bestFit="1" customWidth="1"/>
    <col min="13324" max="13568" width="9.140625" style="11"/>
    <col min="13569" max="13569" width="14.5703125" style="11" customWidth="1"/>
    <col min="13570" max="13570" width="13.140625" style="11" customWidth="1"/>
    <col min="13571" max="13571" width="16.7109375" style="11" customWidth="1"/>
    <col min="13572" max="13572" width="10.42578125" style="11" customWidth="1"/>
    <col min="13573" max="13573" width="14.28515625" style="11" customWidth="1"/>
    <col min="13574" max="13577" width="9.140625" style="11"/>
    <col min="13578" max="13579" width="10" style="11" bestFit="1" customWidth="1"/>
    <col min="13580" max="13824" width="9.140625" style="11"/>
    <col min="13825" max="13825" width="14.5703125" style="11" customWidth="1"/>
    <col min="13826" max="13826" width="13.140625" style="11" customWidth="1"/>
    <col min="13827" max="13827" width="16.7109375" style="11" customWidth="1"/>
    <col min="13828" max="13828" width="10.42578125" style="11" customWidth="1"/>
    <col min="13829" max="13829" width="14.28515625" style="11" customWidth="1"/>
    <col min="13830" max="13833" width="9.140625" style="11"/>
    <col min="13834" max="13835" width="10" style="11" bestFit="1" customWidth="1"/>
    <col min="13836" max="14080" width="9.140625" style="11"/>
    <col min="14081" max="14081" width="14.5703125" style="11" customWidth="1"/>
    <col min="14082" max="14082" width="13.140625" style="11" customWidth="1"/>
    <col min="14083" max="14083" width="16.7109375" style="11" customWidth="1"/>
    <col min="14084" max="14084" width="10.42578125" style="11" customWidth="1"/>
    <col min="14085" max="14085" width="14.28515625" style="11" customWidth="1"/>
    <col min="14086" max="14089" width="9.140625" style="11"/>
    <col min="14090" max="14091" width="10" style="11" bestFit="1" customWidth="1"/>
    <col min="14092" max="14336" width="9.140625" style="11"/>
    <col min="14337" max="14337" width="14.5703125" style="11" customWidth="1"/>
    <col min="14338" max="14338" width="13.140625" style="11" customWidth="1"/>
    <col min="14339" max="14339" width="16.7109375" style="11" customWidth="1"/>
    <col min="14340" max="14340" width="10.42578125" style="11" customWidth="1"/>
    <col min="14341" max="14341" width="14.28515625" style="11" customWidth="1"/>
    <col min="14342" max="14345" width="9.140625" style="11"/>
    <col min="14346" max="14347" width="10" style="11" bestFit="1" customWidth="1"/>
    <col min="14348" max="14592" width="9.140625" style="11"/>
    <col min="14593" max="14593" width="14.5703125" style="11" customWidth="1"/>
    <col min="14594" max="14594" width="13.140625" style="11" customWidth="1"/>
    <col min="14595" max="14595" width="16.7109375" style="11" customWidth="1"/>
    <col min="14596" max="14596" width="10.42578125" style="11" customWidth="1"/>
    <col min="14597" max="14597" width="14.28515625" style="11" customWidth="1"/>
    <col min="14598" max="14601" width="9.140625" style="11"/>
    <col min="14602" max="14603" width="10" style="11" bestFit="1" customWidth="1"/>
    <col min="14604" max="14848" width="9.140625" style="11"/>
    <col min="14849" max="14849" width="14.5703125" style="11" customWidth="1"/>
    <col min="14850" max="14850" width="13.140625" style="11" customWidth="1"/>
    <col min="14851" max="14851" width="16.7109375" style="11" customWidth="1"/>
    <col min="14852" max="14852" width="10.42578125" style="11" customWidth="1"/>
    <col min="14853" max="14853" width="14.28515625" style="11" customWidth="1"/>
    <col min="14854" max="14857" width="9.140625" style="11"/>
    <col min="14858" max="14859" width="10" style="11" bestFit="1" customWidth="1"/>
    <col min="14860" max="15104" width="9.140625" style="11"/>
    <col min="15105" max="15105" width="14.5703125" style="11" customWidth="1"/>
    <col min="15106" max="15106" width="13.140625" style="11" customWidth="1"/>
    <col min="15107" max="15107" width="16.7109375" style="11" customWidth="1"/>
    <col min="15108" max="15108" width="10.42578125" style="11" customWidth="1"/>
    <col min="15109" max="15109" width="14.28515625" style="11" customWidth="1"/>
    <col min="15110" max="15113" width="9.140625" style="11"/>
    <col min="15114" max="15115" width="10" style="11" bestFit="1" customWidth="1"/>
    <col min="15116" max="15360" width="9.140625" style="11"/>
    <col min="15361" max="15361" width="14.5703125" style="11" customWidth="1"/>
    <col min="15362" max="15362" width="13.140625" style="11" customWidth="1"/>
    <col min="15363" max="15363" width="16.7109375" style="11" customWidth="1"/>
    <col min="15364" max="15364" width="10.42578125" style="11" customWidth="1"/>
    <col min="15365" max="15365" width="14.28515625" style="11" customWidth="1"/>
    <col min="15366" max="15369" width="9.140625" style="11"/>
    <col min="15370" max="15371" width="10" style="11" bestFit="1" customWidth="1"/>
    <col min="15372" max="15616" width="9.140625" style="11"/>
    <col min="15617" max="15617" width="14.5703125" style="11" customWidth="1"/>
    <col min="15618" max="15618" width="13.140625" style="11" customWidth="1"/>
    <col min="15619" max="15619" width="16.7109375" style="11" customWidth="1"/>
    <col min="15620" max="15620" width="10.42578125" style="11" customWidth="1"/>
    <col min="15621" max="15621" width="14.28515625" style="11" customWidth="1"/>
    <col min="15622" max="15625" width="9.140625" style="11"/>
    <col min="15626" max="15627" width="10" style="11" bestFit="1" customWidth="1"/>
    <col min="15628" max="15872" width="9.140625" style="11"/>
    <col min="15873" max="15873" width="14.5703125" style="11" customWidth="1"/>
    <col min="15874" max="15874" width="13.140625" style="11" customWidth="1"/>
    <col min="15875" max="15875" width="16.7109375" style="11" customWidth="1"/>
    <col min="15876" max="15876" width="10.42578125" style="11" customWidth="1"/>
    <col min="15877" max="15877" width="14.28515625" style="11" customWidth="1"/>
    <col min="15878" max="15881" width="9.140625" style="11"/>
    <col min="15882" max="15883" width="10" style="11" bestFit="1" customWidth="1"/>
    <col min="15884" max="16128" width="9.140625" style="11"/>
    <col min="16129" max="16129" width="14.5703125" style="11" customWidth="1"/>
    <col min="16130" max="16130" width="13.140625" style="11" customWidth="1"/>
    <col min="16131" max="16131" width="16.7109375" style="11" customWidth="1"/>
    <col min="16132" max="16132" width="10.42578125" style="11" customWidth="1"/>
    <col min="16133" max="16133" width="14.28515625" style="11" customWidth="1"/>
    <col min="16134" max="16137" width="9.140625" style="11"/>
    <col min="16138" max="16139" width="10" style="11" bestFit="1" customWidth="1"/>
    <col min="16140" max="16384" width="9.140625" style="11"/>
  </cols>
  <sheetData>
    <row r="1" spans="1:11" ht="23.25" x14ac:dyDescent="0.35">
      <c r="A1" s="43" t="s">
        <v>11</v>
      </c>
      <c r="B1" s="43"/>
      <c r="C1" s="43"/>
      <c r="D1" s="43"/>
      <c r="E1" s="43"/>
    </row>
    <row r="2" spans="1:11" x14ac:dyDescent="0.25">
      <c r="A2" s="44"/>
      <c r="B2" s="45"/>
      <c r="C2" s="45"/>
      <c r="D2" s="45"/>
      <c r="E2" s="46"/>
    </row>
    <row r="3" spans="1:11" x14ac:dyDescent="0.25">
      <c r="A3" s="47" t="s">
        <v>12</v>
      </c>
      <c r="B3" s="47"/>
      <c r="C3" s="47"/>
      <c r="D3" s="47"/>
      <c r="E3" s="47"/>
    </row>
    <row r="4" spans="1:11" x14ac:dyDescent="0.25">
      <c r="A4" s="47" t="s">
        <v>13</v>
      </c>
      <c r="B4" s="47"/>
      <c r="C4" s="47"/>
      <c r="D4" s="47"/>
      <c r="E4" s="47"/>
    </row>
    <row r="5" spans="1:11" x14ac:dyDescent="0.25">
      <c r="A5" s="40"/>
      <c r="B5" s="41"/>
      <c r="C5" s="41"/>
      <c r="D5" s="41"/>
      <c r="E5" s="42"/>
    </row>
    <row r="6" spans="1:11" x14ac:dyDescent="0.25">
      <c r="A6" s="7" t="s">
        <v>14</v>
      </c>
      <c r="B6" s="12">
        <v>10000</v>
      </c>
      <c r="C6" s="13" t="s">
        <v>15</v>
      </c>
      <c r="D6" s="14">
        <v>24</v>
      </c>
      <c r="E6" s="7"/>
    </row>
    <row r="7" spans="1:11" x14ac:dyDescent="0.25">
      <c r="A7" s="7" t="s">
        <v>7</v>
      </c>
      <c r="B7" s="12">
        <v>446.49922293402972</v>
      </c>
      <c r="C7" s="7" t="s">
        <v>16</v>
      </c>
      <c r="D7" s="14">
        <v>2</v>
      </c>
      <c r="E7" s="7" t="s">
        <v>17</v>
      </c>
    </row>
    <row r="8" spans="1:11" x14ac:dyDescent="0.25">
      <c r="A8" s="40"/>
      <c r="B8" s="41"/>
      <c r="C8" s="41"/>
      <c r="D8" s="41"/>
      <c r="E8" s="42"/>
    </row>
    <row r="9" spans="1:11" x14ac:dyDescent="0.2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1:11" x14ac:dyDescent="0.25">
      <c r="A10" s="7"/>
      <c r="B10" s="7"/>
      <c r="C10" s="7"/>
      <c r="D10" s="7"/>
      <c r="E10" s="8">
        <f>B6</f>
        <v>10000</v>
      </c>
      <c r="K10" s="15"/>
    </row>
    <row r="11" spans="1:11" x14ac:dyDescent="0.25">
      <c r="A11" s="9">
        <v>1</v>
      </c>
      <c r="B11" s="10">
        <f t="shared" ref="B11:B58" si="0">$B$7</f>
        <v>446.49922293402972</v>
      </c>
      <c r="C11" s="10">
        <f t="shared" ref="C11:C58" si="1">E10*$D$7/100</f>
        <v>200</v>
      </c>
      <c r="D11" s="10">
        <f>B11-C11</f>
        <v>246.49922293402972</v>
      </c>
      <c r="E11" s="8">
        <f>E10-D11</f>
        <v>9753.5007770659704</v>
      </c>
      <c r="K11" s="16"/>
    </row>
    <row r="12" spans="1:11" x14ac:dyDescent="0.25">
      <c r="A12" s="9">
        <f t="shared" ref="A12:A58" si="2">A11+1</f>
        <v>2</v>
      </c>
      <c r="B12" s="10">
        <f t="shared" si="0"/>
        <v>446.49922293402972</v>
      </c>
      <c r="C12" s="10">
        <f t="shared" si="1"/>
        <v>195.07001554131941</v>
      </c>
      <c r="D12" s="10">
        <f t="shared" ref="D12:D58" si="3">B12-C12</f>
        <v>251.42920739271031</v>
      </c>
      <c r="E12" s="8">
        <f>E11-D12</f>
        <v>9502.0715696732605</v>
      </c>
    </row>
    <row r="13" spans="1:11" x14ac:dyDescent="0.25">
      <c r="A13" s="9">
        <f t="shared" si="2"/>
        <v>3</v>
      </c>
      <c r="B13" s="10">
        <f t="shared" si="0"/>
        <v>446.49922293402972</v>
      </c>
      <c r="C13" s="10">
        <f t="shared" si="1"/>
        <v>190.04143139346522</v>
      </c>
      <c r="D13" s="10">
        <f t="shared" si="3"/>
        <v>256.45779154056447</v>
      </c>
      <c r="E13" s="8">
        <f t="shared" ref="E13:E58" si="4">E12-D13</f>
        <v>9245.6137781326961</v>
      </c>
    </row>
    <row r="14" spans="1:11" x14ac:dyDescent="0.25">
      <c r="A14" s="9">
        <f t="shared" si="2"/>
        <v>4</v>
      </c>
      <c r="B14" s="10">
        <f t="shared" si="0"/>
        <v>446.49922293402972</v>
      </c>
      <c r="C14" s="10">
        <f t="shared" si="1"/>
        <v>184.91227556265392</v>
      </c>
      <c r="D14" s="10">
        <f t="shared" si="3"/>
        <v>261.5869473713758</v>
      </c>
      <c r="E14" s="8">
        <f t="shared" si="4"/>
        <v>8984.0268307613205</v>
      </c>
    </row>
    <row r="15" spans="1:11" x14ac:dyDescent="0.25">
      <c r="A15" s="9">
        <f t="shared" si="2"/>
        <v>5</v>
      </c>
      <c r="B15" s="10">
        <f t="shared" si="0"/>
        <v>446.49922293402972</v>
      </c>
      <c r="C15" s="10">
        <f t="shared" si="1"/>
        <v>179.6805366152264</v>
      </c>
      <c r="D15" s="10">
        <f t="shared" si="3"/>
        <v>266.81868631880332</v>
      </c>
      <c r="E15" s="8">
        <f t="shared" si="4"/>
        <v>8717.2081444425166</v>
      </c>
    </row>
    <row r="16" spans="1:11" x14ac:dyDescent="0.25">
      <c r="A16" s="9">
        <f t="shared" si="2"/>
        <v>6</v>
      </c>
      <c r="B16" s="10">
        <f t="shared" si="0"/>
        <v>446.49922293402972</v>
      </c>
      <c r="C16" s="10">
        <f t="shared" si="1"/>
        <v>174.34416288885032</v>
      </c>
      <c r="D16" s="10">
        <f t="shared" si="3"/>
        <v>272.15506004517943</v>
      </c>
      <c r="E16" s="8">
        <f>E15-D16</f>
        <v>8445.0530843973374</v>
      </c>
    </row>
    <row r="17" spans="1:10" x14ac:dyDescent="0.25">
      <c r="A17" s="9">
        <f t="shared" si="2"/>
        <v>7</v>
      </c>
      <c r="B17" s="10">
        <f t="shared" si="0"/>
        <v>446.49922293402972</v>
      </c>
      <c r="C17" s="10">
        <f t="shared" si="1"/>
        <v>168.90106168794674</v>
      </c>
      <c r="D17" s="10">
        <f t="shared" si="3"/>
        <v>277.59816124608301</v>
      </c>
      <c r="E17" s="8">
        <f t="shared" si="4"/>
        <v>8167.4549231512547</v>
      </c>
    </row>
    <row r="18" spans="1:10" x14ac:dyDescent="0.25">
      <c r="A18" s="9">
        <f t="shared" si="2"/>
        <v>8</v>
      </c>
      <c r="B18" s="10">
        <f t="shared" si="0"/>
        <v>446.49922293402972</v>
      </c>
      <c r="C18" s="10">
        <f t="shared" si="1"/>
        <v>163.34909846302509</v>
      </c>
      <c r="D18" s="10">
        <f t="shared" si="3"/>
        <v>283.15012447100463</v>
      </c>
      <c r="E18" s="8">
        <f t="shared" si="4"/>
        <v>7884.3047986802503</v>
      </c>
    </row>
    <row r="19" spans="1:10" x14ac:dyDescent="0.25">
      <c r="A19" s="9">
        <f t="shared" si="2"/>
        <v>9</v>
      </c>
      <c r="B19" s="10">
        <f t="shared" si="0"/>
        <v>446.49922293402972</v>
      </c>
      <c r="C19" s="10">
        <f t="shared" si="1"/>
        <v>157.68609597360501</v>
      </c>
      <c r="D19" s="10">
        <f t="shared" si="3"/>
        <v>288.81312696042471</v>
      </c>
      <c r="E19" s="8">
        <f t="shared" si="4"/>
        <v>7595.4916717198257</v>
      </c>
    </row>
    <row r="20" spans="1:10" x14ac:dyDescent="0.25">
      <c r="A20" s="9">
        <f t="shared" si="2"/>
        <v>10</v>
      </c>
      <c r="B20" s="10">
        <f t="shared" si="0"/>
        <v>446.49922293402972</v>
      </c>
      <c r="C20" s="10">
        <f t="shared" si="1"/>
        <v>151.90983343439652</v>
      </c>
      <c r="D20" s="10">
        <f t="shared" si="3"/>
        <v>294.58938949963317</v>
      </c>
      <c r="E20" s="8">
        <f t="shared" si="4"/>
        <v>7300.9022822201923</v>
      </c>
    </row>
    <row r="21" spans="1:10" x14ac:dyDescent="0.25">
      <c r="A21" s="9">
        <f t="shared" si="2"/>
        <v>11</v>
      </c>
      <c r="B21" s="10">
        <f t="shared" si="0"/>
        <v>446.49922293402972</v>
      </c>
      <c r="C21" s="10">
        <f t="shared" si="1"/>
        <v>146.01804564440386</v>
      </c>
      <c r="D21" s="10">
        <f t="shared" si="3"/>
        <v>300.48117728962586</v>
      </c>
      <c r="E21" s="8">
        <f t="shared" si="4"/>
        <v>7000.4211049305668</v>
      </c>
    </row>
    <row r="22" spans="1:10" x14ac:dyDescent="0.25">
      <c r="A22" s="9">
        <f t="shared" si="2"/>
        <v>12</v>
      </c>
      <c r="B22" s="10">
        <f t="shared" si="0"/>
        <v>446.49922293402972</v>
      </c>
      <c r="C22" s="10">
        <f t="shared" si="1"/>
        <v>140.00842209861133</v>
      </c>
      <c r="D22" s="10">
        <f t="shared" si="3"/>
        <v>306.49080083541838</v>
      </c>
      <c r="E22" s="8">
        <f t="shared" si="4"/>
        <v>6693.9303040951481</v>
      </c>
    </row>
    <row r="23" spans="1:10" x14ac:dyDescent="0.25">
      <c r="A23" s="9">
        <f t="shared" si="2"/>
        <v>13</v>
      </c>
      <c r="B23" s="10">
        <f t="shared" si="0"/>
        <v>446.49922293402972</v>
      </c>
      <c r="C23" s="10">
        <f t="shared" si="1"/>
        <v>133.87860608190297</v>
      </c>
      <c r="D23" s="10">
        <f t="shared" si="3"/>
        <v>312.62061685212677</v>
      </c>
      <c r="E23" s="8">
        <f t="shared" si="4"/>
        <v>6381.3096872430215</v>
      </c>
    </row>
    <row r="24" spans="1:10" x14ac:dyDescent="0.25">
      <c r="A24" s="9">
        <f t="shared" si="2"/>
        <v>14</v>
      </c>
      <c r="B24" s="10">
        <f t="shared" si="0"/>
        <v>446.49922293402972</v>
      </c>
      <c r="C24" s="10">
        <f t="shared" si="1"/>
        <v>127.62619374486043</v>
      </c>
      <c r="D24" s="10">
        <f t="shared" si="3"/>
        <v>318.8730291891693</v>
      </c>
      <c r="E24" s="8">
        <f t="shared" si="4"/>
        <v>6062.4366580538517</v>
      </c>
    </row>
    <row r="25" spans="1:10" x14ac:dyDescent="0.25">
      <c r="A25" s="9">
        <f t="shared" si="2"/>
        <v>15</v>
      </c>
      <c r="B25" s="10">
        <f t="shared" si="0"/>
        <v>446.49922293402972</v>
      </c>
      <c r="C25" s="10">
        <f t="shared" si="1"/>
        <v>121.24873316107704</v>
      </c>
      <c r="D25" s="10">
        <f t="shared" si="3"/>
        <v>325.25048977295268</v>
      </c>
      <c r="E25" s="8">
        <f t="shared" si="4"/>
        <v>5737.1861682808994</v>
      </c>
    </row>
    <row r="26" spans="1:10" x14ac:dyDescent="0.25">
      <c r="A26" s="9">
        <f t="shared" si="2"/>
        <v>16</v>
      </c>
      <c r="B26" s="10">
        <f t="shared" si="0"/>
        <v>446.49922293402972</v>
      </c>
      <c r="C26" s="10">
        <f t="shared" si="1"/>
        <v>114.743723365618</v>
      </c>
      <c r="D26" s="10">
        <f t="shared" si="3"/>
        <v>331.75549956841172</v>
      </c>
      <c r="E26" s="8">
        <f t="shared" si="4"/>
        <v>5405.4306687124881</v>
      </c>
      <c r="J26" s="15"/>
    </row>
    <row r="27" spans="1:10" x14ac:dyDescent="0.25">
      <c r="A27" s="9">
        <f t="shared" si="2"/>
        <v>17</v>
      </c>
      <c r="B27" s="10">
        <f t="shared" si="0"/>
        <v>446.49922293402972</v>
      </c>
      <c r="C27" s="10">
        <f t="shared" si="1"/>
        <v>108.10861337424976</v>
      </c>
      <c r="D27" s="10">
        <f t="shared" si="3"/>
        <v>338.39060955977993</v>
      </c>
      <c r="E27" s="8">
        <f t="shared" si="4"/>
        <v>5067.0400591527086</v>
      </c>
      <c r="J27" s="17"/>
    </row>
    <row r="28" spans="1:10" x14ac:dyDescent="0.25">
      <c r="A28" s="9">
        <f t="shared" si="2"/>
        <v>18</v>
      </c>
      <c r="B28" s="10">
        <f t="shared" si="0"/>
        <v>446.49922293402972</v>
      </c>
      <c r="C28" s="10">
        <f t="shared" si="1"/>
        <v>101.34080118305417</v>
      </c>
      <c r="D28" s="10">
        <f t="shared" si="3"/>
        <v>345.15842175097555</v>
      </c>
      <c r="E28" s="8">
        <f t="shared" si="4"/>
        <v>4721.8816374017333</v>
      </c>
    </row>
    <row r="29" spans="1:10" x14ac:dyDescent="0.25">
      <c r="A29" s="9">
        <f t="shared" si="2"/>
        <v>19</v>
      </c>
      <c r="B29" s="10">
        <f t="shared" si="0"/>
        <v>446.49922293402972</v>
      </c>
      <c r="C29" s="10">
        <f t="shared" si="1"/>
        <v>94.437632748034673</v>
      </c>
      <c r="D29" s="10">
        <f t="shared" si="3"/>
        <v>352.06159018599504</v>
      </c>
      <c r="E29" s="8">
        <f t="shared" si="4"/>
        <v>4369.8200472157387</v>
      </c>
    </row>
    <row r="30" spans="1:10" x14ac:dyDescent="0.25">
      <c r="A30" s="9">
        <f t="shared" si="2"/>
        <v>20</v>
      </c>
      <c r="B30" s="10">
        <f t="shared" si="0"/>
        <v>446.49922293402972</v>
      </c>
      <c r="C30" s="10">
        <f t="shared" si="1"/>
        <v>87.396400944314777</v>
      </c>
      <c r="D30" s="10">
        <f t="shared" si="3"/>
        <v>359.10282198971493</v>
      </c>
      <c r="E30" s="8">
        <f t="shared" si="4"/>
        <v>4010.7172252260239</v>
      </c>
    </row>
    <row r="31" spans="1:10" x14ac:dyDescent="0.25">
      <c r="A31" s="9">
        <f t="shared" si="2"/>
        <v>21</v>
      </c>
      <c r="B31" s="10">
        <f t="shared" si="0"/>
        <v>446.49922293402972</v>
      </c>
      <c r="C31" s="10">
        <f t="shared" si="1"/>
        <v>80.214344504520483</v>
      </c>
      <c r="D31" s="10">
        <f t="shared" si="3"/>
        <v>366.28487842950926</v>
      </c>
      <c r="E31" s="8">
        <f t="shared" si="4"/>
        <v>3644.4323467965146</v>
      </c>
    </row>
    <row r="32" spans="1:10" x14ac:dyDescent="0.25">
      <c r="A32" s="9">
        <f t="shared" si="2"/>
        <v>22</v>
      </c>
      <c r="B32" s="10">
        <f t="shared" si="0"/>
        <v>446.49922293402972</v>
      </c>
      <c r="C32" s="10">
        <f t="shared" si="1"/>
        <v>72.888646935930296</v>
      </c>
      <c r="D32" s="10">
        <f t="shared" si="3"/>
        <v>373.61057599809942</v>
      </c>
      <c r="E32" s="8">
        <f t="shared" si="4"/>
        <v>3270.8217707984149</v>
      </c>
    </row>
    <row r="33" spans="1:5" x14ac:dyDescent="0.25">
      <c r="A33" s="9">
        <f t="shared" si="2"/>
        <v>23</v>
      </c>
      <c r="B33" s="10">
        <f t="shared" si="0"/>
        <v>446.49922293402972</v>
      </c>
      <c r="C33" s="10">
        <f t="shared" si="1"/>
        <v>65.416435415968294</v>
      </c>
      <c r="D33" s="10">
        <f t="shared" si="3"/>
        <v>381.08278751806142</v>
      </c>
      <c r="E33" s="8">
        <f t="shared" si="4"/>
        <v>2889.7389832803538</v>
      </c>
    </row>
    <row r="34" spans="1:5" x14ac:dyDescent="0.25">
      <c r="A34" s="9">
        <f t="shared" si="2"/>
        <v>24</v>
      </c>
      <c r="B34" s="10">
        <f t="shared" si="0"/>
        <v>446.49922293402972</v>
      </c>
      <c r="C34" s="10">
        <f t="shared" si="1"/>
        <v>57.794779665607074</v>
      </c>
      <c r="D34" s="10">
        <f t="shared" si="3"/>
        <v>388.70444326842266</v>
      </c>
      <c r="E34" s="8">
        <f t="shared" si="4"/>
        <v>2501.0345400119313</v>
      </c>
    </row>
    <row r="35" spans="1:5" x14ac:dyDescent="0.25">
      <c r="A35" s="9">
        <f t="shared" si="2"/>
        <v>25</v>
      </c>
      <c r="B35" s="10">
        <f t="shared" si="0"/>
        <v>446.49922293402972</v>
      </c>
      <c r="C35" s="10">
        <f t="shared" si="1"/>
        <v>50.020690800238626</v>
      </c>
      <c r="D35" s="10">
        <f t="shared" si="3"/>
        <v>396.47853213379108</v>
      </c>
      <c r="E35" s="8">
        <f t="shared" si="4"/>
        <v>2104.55600787814</v>
      </c>
    </row>
    <row r="36" spans="1:5" x14ac:dyDescent="0.25">
      <c r="A36" s="9">
        <f t="shared" si="2"/>
        <v>26</v>
      </c>
      <c r="B36" s="10">
        <f t="shared" si="0"/>
        <v>446.49922293402972</v>
      </c>
      <c r="C36" s="10">
        <f t="shared" si="1"/>
        <v>42.091120157562798</v>
      </c>
      <c r="D36" s="10">
        <f t="shared" si="3"/>
        <v>404.40810277646693</v>
      </c>
      <c r="E36" s="8">
        <f t="shared" si="4"/>
        <v>1700.1479051016731</v>
      </c>
    </row>
    <row r="37" spans="1:5" x14ac:dyDescent="0.25">
      <c r="A37" s="9">
        <f t="shared" si="2"/>
        <v>27</v>
      </c>
      <c r="B37" s="10">
        <f t="shared" si="0"/>
        <v>446.49922293402972</v>
      </c>
      <c r="C37" s="10">
        <f t="shared" si="1"/>
        <v>34.00295810203346</v>
      </c>
      <c r="D37" s="10">
        <f t="shared" si="3"/>
        <v>412.49626483199626</v>
      </c>
      <c r="E37" s="8">
        <f t="shared" si="4"/>
        <v>1287.6516402696768</v>
      </c>
    </row>
    <row r="38" spans="1:5" x14ac:dyDescent="0.25">
      <c r="A38" s="9">
        <f t="shared" si="2"/>
        <v>28</v>
      </c>
      <c r="B38" s="10">
        <f t="shared" si="0"/>
        <v>446.49922293402972</v>
      </c>
      <c r="C38" s="10">
        <f t="shared" si="1"/>
        <v>25.753032805393538</v>
      </c>
      <c r="D38" s="10">
        <f t="shared" si="3"/>
        <v>420.74619012863616</v>
      </c>
      <c r="E38" s="8">
        <f t="shared" si="4"/>
        <v>866.90545014104066</v>
      </c>
    </row>
    <row r="39" spans="1:5" x14ac:dyDescent="0.25">
      <c r="A39" s="9">
        <f t="shared" si="2"/>
        <v>29</v>
      </c>
      <c r="B39" s="10">
        <f t="shared" si="0"/>
        <v>446.49922293402972</v>
      </c>
      <c r="C39" s="10">
        <f t="shared" si="1"/>
        <v>17.338109002820815</v>
      </c>
      <c r="D39" s="10">
        <f t="shared" si="3"/>
        <v>429.16111393120889</v>
      </c>
      <c r="E39" s="8">
        <f t="shared" si="4"/>
        <v>437.74433620983177</v>
      </c>
    </row>
    <row r="40" spans="1:5" x14ac:dyDescent="0.25">
      <c r="A40" s="9">
        <f t="shared" si="2"/>
        <v>30</v>
      </c>
      <c r="B40" s="10">
        <f t="shared" si="0"/>
        <v>446.49922293402972</v>
      </c>
      <c r="C40" s="10">
        <f t="shared" si="1"/>
        <v>8.7548867241966359</v>
      </c>
      <c r="D40" s="10">
        <f t="shared" si="3"/>
        <v>437.74433620983308</v>
      </c>
      <c r="E40" s="8">
        <f t="shared" si="4"/>
        <v>-1.3073986337985843E-12</v>
      </c>
    </row>
    <row r="41" spans="1:5" x14ac:dyDescent="0.25">
      <c r="A41" s="9">
        <f t="shared" si="2"/>
        <v>31</v>
      </c>
      <c r="B41" s="10">
        <f t="shared" si="0"/>
        <v>446.49922293402972</v>
      </c>
      <c r="C41" s="10">
        <f t="shared" si="1"/>
        <v>-2.6147972675971688E-14</v>
      </c>
      <c r="D41" s="10">
        <f t="shared" si="3"/>
        <v>446.49922293402972</v>
      </c>
      <c r="E41" s="8">
        <f t="shared" si="4"/>
        <v>-446.49922293403102</v>
      </c>
    </row>
    <row r="42" spans="1:5" x14ac:dyDescent="0.25">
      <c r="A42" s="9">
        <f t="shared" si="2"/>
        <v>32</v>
      </c>
      <c r="B42" s="10">
        <f t="shared" si="0"/>
        <v>446.49922293402972</v>
      </c>
      <c r="C42" s="10">
        <f t="shared" si="1"/>
        <v>-8.9299844586806199</v>
      </c>
      <c r="D42" s="10">
        <f t="shared" si="3"/>
        <v>455.42920739271034</v>
      </c>
      <c r="E42" s="8">
        <f t="shared" si="4"/>
        <v>-901.92843032674136</v>
      </c>
    </row>
    <row r="43" spans="1:5" x14ac:dyDescent="0.25">
      <c r="A43" s="9">
        <f t="shared" si="2"/>
        <v>33</v>
      </c>
      <c r="B43" s="10">
        <f t="shared" si="0"/>
        <v>446.49922293402972</v>
      </c>
      <c r="C43" s="10">
        <f t="shared" si="1"/>
        <v>-18.038568606534827</v>
      </c>
      <c r="D43" s="10">
        <f t="shared" si="3"/>
        <v>464.53779154056457</v>
      </c>
      <c r="E43" s="8">
        <f t="shared" si="4"/>
        <v>-1366.4662218673059</v>
      </c>
    </row>
    <row r="44" spans="1:5" x14ac:dyDescent="0.25">
      <c r="A44" s="9">
        <f t="shared" si="2"/>
        <v>34</v>
      </c>
      <c r="B44" s="10">
        <f t="shared" si="0"/>
        <v>446.49922293402972</v>
      </c>
      <c r="C44" s="10">
        <f t="shared" si="1"/>
        <v>-27.329324437346116</v>
      </c>
      <c r="D44" s="10">
        <f t="shared" si="3"/>
        <v>473.82854737137586</v>
      </c>
      <c r="E44" s="8">
        <f t="shared" si="4"/>
        <v>-1840.2947692386817</v>
      </c>
    </row>
    <row r="45" spans="1:5" x14ac:dyDescent="0.25">
      <c r="A45" s="9">
        <f t="shared" si="2"/>
        <v>35</v>
      </c>
      <c r="B45" s="10">
        <f t="shared" si="0"/>
        <v>446.49922293402972</v>
      </c>
      <c r="C45" s="10">
        <f t="shared" si="1"/>
        <v>-36.805895384773635</v>
      </c>
      <c r="D45" s="10">
        <f t="shared" si="3"/>
        <v>483.30511831880335</v>
      </c>
      <c r="E45" s="8">
        <f t="shared" si="4"/>
        <v>-2323.5998875574851</v>
      </c>
    </row>
    <row r="46" spans="1:5" x14ac:dyDescent="0.25">
      <c r="A46" s="9">
        <f t="shared" si="2"/>
        <v>36</v>
      </c>
      <c r="B46" s="10">
        <f t="shared" si="0"/>
        <v>446.49922293402972</v>
      </c>
      <c r="C46" s="10">
        <f t="shared" si="1"/>
        <v>-46.471997751149701</v>
      </c>
      <c r="D46" s="10">
        <f t="shared" si="3"/>
        <v>492.97122068517945</v>
      </c>
      <c r="E46" s="8">
        <f t="shared" si="4"/>
        <v>-2816.5711082426646</v>
      </c>
    </row>
    <row r="47" spans="1:5" x14ac:dyDescent="0.25">
      <c r="A47" s="9">
        <f t="shared" si="2"/>
        <v>37</v>
      </c>
      <c r="B47" s="10">
        <f t="shared" si="0"/>
        <v>446.49922293402972</v>
      </c>
      <c r="C47" s="10">
        <f t="shared" si="1"/>
        <v>-56.331422164853294</v>
      </c>
      <c r="D47" s="10">
        <f t="shared" si="3"/>
        <v>502.830645098883</v>
      </c>
      <c r="E47" s="8">
        <f t="shared" si="4"/>
        <v>-3319.4017533415476</v>
      </c>
    </row>
    <row r="48" spans="1:5" x14ac:dyDescent="0.25">
      <c r="A48" s="9">
        <f t="shared" si="2"/>
        <v>38</v>
      </c>
      <c r="B48" s="10">
        <f t="shared" si="0"/>
        <v>446.49922293402972</v>
      </c>
      <c r="C48" s="10">
        <f t="shared" si="1"/>
        <v>-66.388035066830952</v>
      </c>
      <c r="D48" s="10">
        <f t="shared" si="3"/>
        <v>512.8872580008607</v>
      </c>
      <c r="E48" s="8">
        <f t="shared" si="4"/>
        <v>-3832.2890113424082</v>
      </c>
    </row>
    <row r="49" spans="1:5" x14ac:dyDescent="0.25">
      <c r="A49" s="9">
        <f t="shared" si="2"/>
        <v>39</v>
      </c>
      <c r="B49" s="10">
        <f t="shared" si="0"/>
        <v>446.49922293402972</v>
      </c>
      <c r="C49" s="10">
        <f t="shared" si="1"/>
        <v>-76.64578022684816</v>
      </c>
      <c r="D49" s="10">
        <f t="shared" si="3"/>
        <v>523.14500316087788</v>
      </c>
      <c r="E49" s="8">
        <f t="shared" si="4"/>
        <v>-4355.4340145032857</v>
      </c>
    </row>
    <row r="50" spans="1:5" x14ac:dyDescent="0.25">
      <c r="A50" s="9">
        <f t="shared" si="2"/>
        <v>40</v>
      </c>
      <c r="B50" s="10">
        <f t="shared" si="0"/>
        <v>446.49922293402972</v>
      </c>
      <c r="C50" s="10">
        <f t="shared" si="1"/>
        <v>-87.108680290065706</v>
      </c>
      <c r="D50" s="10">
        <f t="shared" si="3"/>
        <v>533.60790322409548</v>
      </c>
      <c r="E50" s="8">
        <f t="shared" si="4"/>
        <v>-4889.0419177273816</v>
      </c>
    </row>
    <row r="51" spans="1:5" x14ac:dyDescent="0.25">
      <c r="A51" s="9">
        <f t="shared" si="2"/>
        <v>41</v>
      </c>
      <c r="B51" s="10">
        <f t="shared" si="0"/>
        <v>446.49922293402972</v>
      </c>
      <c r="C51" s="10">
        <f t="shared" si="1"/>
        <v>-97.780838354547626</v>
      </c>
      <c r="D51" s="10">
        <f t="shared" si="3"/>
        <v>544.28006128857737</v>
      </c>
      <c r="E51" s="8">
        <f t="shared" si="4"/>
        <v>-5433.3219790159592</v>
      </c>
    </row>
    <row r="52" spans="1:5" x14ac:dyDescent="0.25">
      <c r="A52" s="9">
        <f t="shared" si="2"/>
        <v>42</v>
      </c>
      <c r="B52" s="10">
        <f t="shared" si="0"/>
        <v>446.49922293402972</v>
      </c>
      <c r="C52" s="10">
        <f t="shared" si="1"/>
        <v>-108.66643958031918</v>
      </c>
      <c r="D52" s="10">
        <f t="shared" si="3"/>
        <v>555.16566251434892</v>
      </c>
      <c r="E52" s="8">
        <f t="shared" si="4"/>
        <v>-5988.4876415303079</v>
      </c>
    </row>
    <row r="53" spans="1:5" x14ac:dyDescent="0.25">
      <c r="A53" s="9">
        <f t="shared" si="2"/>
        <v>43</v>
      </c>
      <c r="B53" s="10">
        <f t="shared" si="0"/>
        <v>446.49922293402972</v>
      </c>
      <c r="C53" s="10">
        <f t="shared" si="1"/>
        <v>-119.76975283060615</v>
      </c>
      <c r="D53" s="10">
        <f t="shared" si="3"/>
        <v>566.26897576463591</v>
      </c>
      <c r="E53" s="8">
        <f t="shared" si="4"/>
        <v>-6554.7566172949437</v>
      </c>
    </row>
    <row r="54" spans="1:5" x14ac:dyDescent="0.25">
      <c r="A54" s="9">
        <f t="shared" si="2"/>
        <v>44</v>
      </c>
      <c r="B54" s="10">
        <f t="shared" si="0"/>
        <v>446.49922293402972</v>
      </c>
      <c r="C54" s="10">
        <f t="shared" si="1"/>
        <v>-131.09513234589886</v>
      </c>
      <c r="D54" s="10">
        <f t="shared" si="3"/>
        <v>577.59435527992855</v>
      </c>
      <c r="E54" s="8">
        <f t="shared" si="4"/>
        <v>-7132.3509725748718</v>
      </c>
    </row>
    <row r="55" spans="1:5" x14ac:dyDescent="0.25">
      <c r="A55" s="9">
        <f t="shared" si="2"/>
        <v>45</v>
      </c>
      <c r="B55" s="10">
        <f t="shared" si="0"/>
        <v>446.49922293402972</v>
      </c>
      <c r="C55" s="10">
        <f t="shared" si="1"/>
        <v>-142.64701945149744</v>
      </c>
      <c r="D55" s="10">
        <f t="shared" si="3"/>
        <v>589.1462423855271</v>
      </c>
      <c r="E55" s="8">
        <f t="shared" si="4"/>
        <v>-7721.4972149603991</v>
      </c>
    </row>
    <row r="56" spans="1:5" x14ac:dyDescent="0.25">
      <c r="A56" s="9">
        <f t="shared" si="2"/>
        <v>46</v>
      </c>
      <c r="B56" s="10">
        <f t="shared" si="0"/>
        <v>446.49922293402972</v>
      </c>
      <c r="C56" s="10">
        <f t="shared" si="1"/>
        <v>-154.42994429920799</v>
      </c>
      <c r="D56" s="10">
        <f t="shared" si="3"/>
        <v>600.92916723323765</v>
      </c>
      <c r="E56" s="8">
        <f t="shared" si="4"/>
        <v>-8322.4263821936365</v>
      </c>
    </row>
    <row r="57" spans="1:5" x14ac:dyDescent="0.25">
      <c r="A57" s="9">
        <f t="shared" si="2"/>
        <v>47</v>
      </c>
      <c r="B57" s="10">
        <f t="shared" si="0"/>
        <v>446.49922293402972</v>
      </c>
      <c r="C57" s="10">
        <f t="shared" si="1"/>
        <v>-166.44852764387272</v>
      </c>
      <c r="D57" s="10">
        <f t="shared" si="3"/>
        <v>612.94775057790241</v>
      </c>
      <c r="E57" s="8">
        <f t="shared" si="4"/>
        <v>-8935.3741327715397</v>
      </c>
    </row>
    <row r="58" spans="1:5" x14ac:dyDescent="0.25">
      <c r="A58" s="9">
        <f t="shared" si="2"/>
        <v>48</v>
      </c>
      <c r="B58" s="10">
        <f t="shared" si="0"/>
        <v>446.49922293402972</v>
      </c>
      <c r="C58" s="10">
        <f t="shared" si="1"/>
        <v>-178.70748265543079</v>
      </c>
      <c r="D58" s="10">
        <f t="shared" si="3"/>
        <v>625.20670558946051</v>
      </c>
      <c r="E58" s="8">
        <f t="shared" si="4"/>
        <v>-9560.5808383610001</v>
      </c>
    </row>
  </sheetData>
  <mergeCells count="6">
    <mergeCell ref="A8:E8"/>
    <mergeCell ref="A1:E1"/>
    <mergeCell ref="A2:E2"/>
    <mergeCell ref="A3:E3"/>
    <mergeCell ref="A4:E4"/>
    <mergeCell ref="A5:E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CDF2-01E2-40D4-8881-BBB936897386}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FC98-39C7-443A-B235-2F6E46118EAC}">
  <dimension ref="A1:I138"/>
  <sheetViews>
    <sheetView workbookViewId="0">
      <selection activeCell="E6" sqref="E6"/>
    </sheetView>
  </sheetViews>
  <sheetFormatPr defaultRowHeight="15" x14ac:dyDescent="0.25"/>
  <cols>
    <col min="1" max="1" width="10.42578125" style="11" customWidth="1"/>
    <col min="2" max="2" width="10.28515625" style="11" customWidth="1"/>
    <col min="3" max="3" width="6.7109375" style="11" customWidth="1"/>
    <col min="4" max="4" width="14.5703125" style="11" customWidth="1"/>
    <col min="5" max="5" width="11.5703125" style="11" customWidth="1"/>
    <col min="6" max="6" width="7.28515625" style="11" customWidth="1"/>
    <col min="7" max="7" width="13.85546875" style="11" customWidth="1"/>
    <col min="8" max="256" width="9.140625" style="11"/>
    <col min="257" max="257" width="10.42578125" style="11" customWidth="1"/>
    <col min="258" max="258" width="10.28515625" style="11" customWidth="1"/>
    <col min="259" max="259" width="6.7109375" style="11" customWidth="1"/>
    <col min="260" max="260" width="14.5703125" style="11" customWidth="1"/>
    <col min="261" max="261" width="11.5703125" style="11" customWidth="1"/>
    <col min="262" max="262" width="7.28515625" style="11" customWidth="1"/>
    <col min="263" max="263" width="13.85546875" style="11" customWidth="1"/>
    <col min="264" max="512" width="9.140625" style="11"/>
    <col min="513" max="513" width="10.42578125" style="11" customWidth="1"/>
    <col min="514" max="514" width="10.28515625" style="11" customWidth="1"/>
    <col min="515" max="515" width="6.7109375" style="11" customWidth="1"/>
    <col min="516" max="516" width="14.5703125" style="11" customWidth="1"/>
    <col min="517" max="517" width="11.5703125" style="11" customWidth="1"/>
    <col min="518" max="518" width="7.28515625" style="11" customWidth="1"/>
    <col min="519" max="519" width="13.85546875" style="11" customWidth="1"/>
    <col min="520" max="768" width="9.140625" style="11"/>
    <col min="769" max="769" width="10.42578125" style="11" customWidth="1"/>
    <col min="770" max="770" width="10.28515625" style="11" customWidth="1"/>
    <col min="771" max="771" width="6.7109375" style="11" customWidth="1"/>
    <col min="772" max="772" width="14.5703125" style="11" customWidth="1"/>
    <col min="773" max="773" width="11.5703125" style="11" customWidth="1"/>
    <col min="774" max="774" width="7.28515625" style="11" customWidth="1"/>
    <col min="775" max="775" width="13.85546875" style="11" customWidth="1"/>
    <col min="776" max="1024" width="9.140625" style="11"/>
    <col min="1025" max="1025" width="10.42578125" style="11" customWidth="1"/>
    <col min="1026" max="1026" width="10.28515625" style="11" customWidth="1"/>
    <col min="1027" max="1027" width="6.7109375" style="11" customWidth="1"/>
    <col min="1028" max="1028" width="14.5703125" style="11" customWidth="1"/>
    <col min="1029" max="1029" width="11.5703125" style="11" customWidth="1"/>
    <col min="1030" max="1030" width="7.28515625" style="11" customWidth="1"/>
    <col min="1031" max="1031" width="13.85546875" style="11" customWidth="1"/>
    <col min="1032" max="1280" width="9.140625" style="11"/>
    <col min="1281" max="1281" width="10.42578125" style="11" customWidth="1"/>
    <col min="1282" max="1282" width="10.28515625" style="11" customWidth="1"/>
    <col min="1283" max="1283" width="6.7109375" style="11" customWidth="1"/>
    <col min="1284" max="1284" width="14.5703125" style="11" customWidth="1"/>
    <col min="1285" max="1285" width="11.5703125" style="11" customWidth="1"/>
    <col min="1286" max="1286" width="7.28515625" style="11" customWidth="1"/>
    <col min="1287" max="1287" width="13.85546875" style="11" customWidth="1"/>
    <col min="1288" max="1536" width="9.140625" style="11"/>
    <col min="1537" max="1537" width="10.42578125" style="11" customWidth="1"/>
    <col min="1538" max="1538" width="10.28515625" style="11" customWidth="1"/>
    <col min="1539" max="1539" width="6.7109375" style="11" customWidth="1"/>
    <col min="1540" max="1540" width="14.5703125" style="11" customWidth="1"/>
    <col min="1541" max="1541" width="11.5703125" style="11" customWidth="1"/>
    <col min="1542" max="1542" width="7.28515625" style="11" customWidth="1"/>
    <col min="1543" max="1543" width="13.85546875" style="11" customWidth="1"/>
    <col min="1544" max="1792" width="9.140625" style="11"/>
    <col min="1793" max="1793" width="10.42578125" style="11" customWidth="1"/>
    <col min="1794" max="1794" width="10.28515625" style="11" customWidth="1"/>
    <col min="1795" max="1795" width="6.7109375" style="11" customWidth="1"/>
    <col min="1796" max="1796" width="14.5703125" style="11" customWidth="1"/>
    <col min="1797" max="1797" width="11.5703125" style="11" customWidth="1"/>
    <col min="1798" max="1798" width="7.28515625" style="11" customWidth="1"/>
    <col min="1799" max="1799" width="13.85546875" style="11" customWidth="1"/>
    <col min="1800" max="2048" width="9.140625" style="11"/>
    <col min="2049" max="2049" width="10.42578125" style="11" customWidth="1"/>
    <col min="2050" max="2050" width="10.28515625" style="11" customWidth="1"/>
    <col min="2051" max="2051" width="6.7109375" style="11" customWidth="1"/>
    <col min="2052" max="2052" width="14.5703125" style="11" customWidth="1"/>
    <col min="2053" max="2053" width="11.5703125" style="11" customWidth="1"/>
    <col min="2054" max="2054" width="7.28515625" style="11" customWidth="1"/>
    <col min="2055" max="2055" width="13.85546875" style="11" customWidth="1"/>
    <col min="2056" max="2304" width="9.140625" style="11"/>
    <col min="2305" max="2305" width="10.42578125" style="11" customWidth="1"/>
    <col min="2306" max="2306" width="10.28515625" style="11" customWidth="1"/>
    <col min="2307" max="2307" width="6.7109375" style="11" customWidth="1"/>
    <col min="2308" max="2308" width="14.5703125" style="11" customWidth="1"/>
    <col min="2309" max="2309" width="11.5703125" style="11" customWidth="1"/>
    <col min="2310" max="2310" width="7.28515625" style="11" customWidth="1"/>
    <col min="2311" max="2311" width="13.85546875" style="11" customWidth="1"/>
    <col min="2312" max="2560" width="9.140625" style="11"/>
    <col min="2561" max="2561" width="10.42578125" style="11" customWidth="1"/>
    <col min="2562" max="2562" width="10.28515625" style="11" customWidth="1"/>
    <col min="2563" max="2563" width="6.7109375" style="11" customWidth="1"/>
    <col min="2564" max="2564" width="14.5703125" style="11" customWidth="1"/>
    <col min="2565" max="2565" width="11.5703125" style="11" customWidth="1"/>
    <col min="2566" max="2566" width="7.28515625" style="11" customWidth="1"/>
    <col min="2567" max="2567" width="13.85546875" style="11" customWidth="1"/>
    <col min="2568" max="2816" width="9.140625" style="11"/>
    <col min="2817" max="2817" width="10.42578125" style="11" customWidth="1"/>
    <col min="2818" max="2818" width="10.28515625" style="11" customWidth="1"/>
    <col min="2819" max="2819" width="6.7109375" style="11" customWidth="1"/>
    <col min="2820" max="2820" width="14.5703125" style="11" customWidth="1"/>
    <col min="2821" max="2821" width="11.5703125" style="11" customWidth="1"/>
    <col min="2822" max="2822" width="7.28515625" style="11" customWidth="1"/>
    <col min="2823" max="2823" width="13.85546875" style="11" customWidth="1"/>
    <col min="2824" max="3072" width="9.140625" style="11"/>
    <col min="3073" max="3073" width="10.42578125" style="11" customWidth="1"/>
    <col min="3074" max="3074" width="10.28515625" style="11" customWidth="1"/>
    <col min="3075" max="3075" width="6.7109375" style="11" customWidth="1"/>
    <col min="3076" max="3076" width="14.5703125" style="11" customWidth="1"/>
    <col min="3077" max="3077" width="11.5703125" style="11" customWidth="1"/>
    <col min="3078" max="3078" width="7.28515625" style="11" customWidth="1"/>
    <col min="3079" max="3079" width="13.85546875" style="11" customWidth="1"/>
    <col min="3080" max="3328" width="9.140625" style="11"/>
    <col min="3329" max="3329" width="10.42578125" style="11" customWidth="1"/>
    <col min="3330" max="3330" width="10.28515625" style="11" customWidth="1"/>
    <col min="3331" max="3331" width="6.7109375" style="11" customWidth="1"/>
    <col min="3332" max="3332" width="14.5703125" style="11" customWidth="1"/>
    <col min="3333" max="3333" width="11.5703125" style="11" customWidth="1"/>
    <col min="3334" max="3334" width="7.28515625" style="11" customWidth="1"/>
    <col min="3335" max="3335" width="13.85546875" style="11" customWidth="1"/>
    <col min="3336" max="3584" width="9.140625" style="11"/>
    <col min="3585" max="3585" width="10.42578125" style="11" customWidth="1"/>
    <col min="3586" max="3586" width="10.28515625" style="11" customWidth="1"/>
    <col min="3587" max="3587" width="6.7109375" style="11" customWidth="1"/>
    <col min="3588" max="3588" width="14.5703125" style="11" customWidth="1"/>
    <col min="3589" max="3589" width="11.5703125" style="11" customWidth="1"/>
    <col min="3590" max="3590" width="7.28515625" style="11" customWidth="1"/>
    <col min="3591" max="3591" width="13.85546875" style="11" customWidth="1"/>
    <col min="3592" max="3840" width="9.140625" style="11"/>
    <col min="3841" max="3841" width="10.42578125" style="11" customWidth="1"/>
    <col min="3842" max="3842" width="10.28515625" style="11" customWidth="1"/>
    <col min="3843" max="3843" width="6.7109375" style="11" customWidth="1"/>
    <col min="3844" max="3844" width="14.5703125" style="11" customWidth="1"/>
    <col min="3845" max="3845" width="11.5703125" style="11" customWidth="1"/>
    <col min="3846" max="3846" width="7.28515625" style="11" customWidth="1"/>
    <col min="3847" max="3847" width="13.85546875" style="11" customWidth="1"/>
    <col min="3848" max="4096" width="9.140625" style="11"/>
    <col min="4097" max="4097" width="10.42578125" style="11" customWidth="1"/>
    <col min="4098" max="4098" width="10.28515625" style="11" customWidth="1"/>
    <col min="4099" max="4099" width="6.7109375" style="11" customWidth="1"/>
    <col min="4100" max="4100" width="14.5703125" style="11" customWidth="1"/>
    <col min="4101" max="4101" width="11.5703125" style="11" customWidth="1"/>
    <col min="4102" max="4102" width="7.28515625" style="11" customWidth="1"/>
    <col min="4103" max="4103" width="13.85546875" style="11" customWidth="1"/>
    <col min="4104" max="4352" width="9.140625" style="11"/>
    <col min="4353" max="4353" width="10.42578125" style="11" customWidth="1"/>
    <col min="4354" max="4354" width="10.28515625" style="11" customWidth="1"/>
    <col min="4355" max="4355" width="6.7109375" style="11" customWidth="1"/>
    <col min="4356" max="4356" width="14.5703125" style="11" customWidth="1"/>
    <col min="4357" max="4357" width="11.5703125" style="11" customWidth="1"/>
    <col min="4358" max="4358" width="7.28515625" style="11" customWidth="1"/>
    <col min="4359" max="4359" width="13.85546875" style="11" customWidth="1"/>
    <col min="4360" max="4608" width="9.140625" style="11"/>
    <col min="4609" max="4609" width="10.42578125" style="11" customWidth="1"/>
    <col min="4610" max="4610" width="10.28515625" style="11" customWidth="1"/>
    <col min="4611" max="4611" width="6.7109375" style="11" customWidth="1"/>
    <col min="4612" max="4612" width="14.5703125" style="11" customWidth="1"/>
    <col min="4613" max="4613" width="11.5703125" style="11" customWidth="1"/>
    <col min="4614" max="4614" width="7.28515625" style="11" customWidth="1"/>
    <col min="4615" max="4615" width="13.85546875" style="11" customWidth="1"/>
    <col min="4616" max="4864" width="9.140625" style="11"/>
    <col min="4865" max="4865" width="10.42578125" style="11" customWidth="1"/>
    <col min="4866" max="4866" width="10.28515625" style="11" customWidth="1"/>
    <col min="4867" max="4867" width="6.7109375" style="11" customWidth="1"/>
    <col min="4868" max="4868" width="14.5703125" style="11" customWidth="1"/>
    <col min="4869" max="4869" width="11.5703125" style="11" customWidth="1"/>
    <col min="4870" max="4870" width="7.28515625" style="11" customWidth="1"/>
    <col min="4871" max="4871" width="13.85546875" style="11" customWidth="1"/>
    <col min="4872" max="5120" width="9.140625" style="11"/>
    <col min="5121" max="5121" width="10.42578125" style="11" customWidth="1"/>
    <col min="5122" max="5122" width="10.28515625" style="11" customWidth="1"/>
    <col min="5123" max="5123" width="6.7109375" style="11" customWidth="1"/>
    <col min="5124" max="5124" width="14.5703125" style="11" customWidth="1"/>
    <col min="5125" max="5125" width="11.5703125" style="11" customWidth="1"/>
    <col min="5126" max="5126" width="7.28515625" style="11" customWidth="1"/>
    <col min="5127" max="5127" width="13.85546875" style="11" customWidth="1"/>
    <col min="5128" max="5376" width="9.140625" style="11"/>
    <col min="5377" max="5377" width="10.42578125" style="11" customWidth="1"/>
    <col min="5378" max="5378" width="10.28515625" style="11" customWidth="1"/>
    <col min="5379" max="5379" width="6.7109375" style="11" customWidth="1"/>
    <col min="5380" max="5380" width="14.5703125" style="11" customWidth="1"/>
    <col min="5381" max="5381" width="11.5703125" style="11" customWidth="1"/>
    <col min="5382" max="5382" width="7.28515625" style="11" customWidth="1"/>
    <col min="5383" max="5383" width="13.85546875" style="11" customWidth="1"/>
    <col min="5384" max="5632" width="9.140625" style="11"/>
    <col min="5633" max="5633" width="10.42578125" style="11" customWidth="1"/>
    <col min="5634" max="5634" width="10.28515625" style="11" customWidth="1"/>
    <col min="5635" max="5635" width="6.7109375" style="11" customWidth="1"/>
    <col min="5636" max="5636" width="14.5703125" style="11" customWidth="1"/>
    <col min="5637" max="5637" width="11.5703125" style="11" customWidth="1"/>
    <col min="5638" max="5638" width="7.28515625" style="11" customWidth="1"/>
    <col min="5639" max="5639" width="13.85546875" style="11" customWidth="1"/>
    <col min="5640" max="5888" width="9.140625" style="11"/>
    <col min="5889" max="5889" width="10.42578125" style="11" customWidth="1"/>
    <col min="5890" max="5890" width="10.28515625" style="11" customWidth="1"/>
    <col min="5891" max="5891" width="6.7109375" style="11" customWidth="1"/>
    <col min="5892" max="5892" width="14.5703125" style="11" customWidth="1"/>
    <col min="5893" max="5893" width="11.5703125" style="11" customWidth="1"/>
    <col min="5894" max="5894" width="7.28515625" style="11" customWidth="1"/>
    <col min="5895" max="5895" width="13.85546875" style="11" customWidth="1"/>
    <col min="5896" max="6144" width="9.140625" style="11"/>
    <col min="6145" max="6145" width="10.42578125" style="11" customWidth="1"/>
    <col min="6146" max="6146" width="10.28515625" style="11" customWidth="1"/>
    <col min="6147" max="6147" width="6.7109375" style="11" customWidth="1"/>
    <col min="6148" max="6148" width="14.5703125" style="11" customWidth="1"/>
    <col min="6149" max="6149" width="11.5703125" style="11" customWidth="1"/>
    <col min="6150" max="6150" width="7.28515625" style="11" customWidth="1"/>
    <col min="6151" max="6151" width="13.85546875" style="11" customWidth="1"/>
    <col min="6152" max="6400" width="9.140625" style="11"/>
    <col min="6401" max="6401" width="10.42578125" style="11" customWidth="1"/>
    <col min="6402" max="6402" width="10.28515625" style="11" customWidth="1"/>
    <col min="6403" max="6403" width="6.7109375" style="11" customWidth="1"/>
    <col min="6404" max="6404" width="14.5703125" style="11" customWidth="1"/>
    <col min="6405" max="6405" width="11.5703125" style="11" customWidth="1"/>
    <col min="6406" max="6406" width="7.28515625" style="11" customWidth="1"/>
    <col min="6407" max="6407" width="13.85546875" style="11" customWidth="1"/>
    <col min="6408" max="6656" width="9.140625" style="11"/>
    <col min="6657" max="6657" width="10.42578125" style="11" customWidth="1"/>
    <col min="6658" max="6658" width="10.28515625" style="11" customWidth="1"/>
    <col min="6659" max="6659" width="6.7109375" style="11" customWidth="1"/>
    <col min="6660" max="6660" width="14.5703125" style="11" customWidth="1"/>
    <col min="6661" max="6661" width="11.5703125" style="11" customWidth="1"/>
    <col min="6662" max="6662" width="7.28515625" style="11" customWidth="1"/>
    <col min="6663" max="6663" width="13.85546875" style="11" customWidth="1"/>
    <col min="6664" max="6912" width="9.140625" style="11"/>
    <col min="6913" max="6913" width="10.42578125" style="11" customWidth="1"/>
    <col min="6914" max="6914" width="10.28515625" style="11" customWidth="1"/>
    <col min="6915" max="6915" width="6.7109375" style="11" customWidth="1"/>
    <col min="6916" max="6916" width="14.5703125" style="11" customWidth="1"/>
    <col min="6917" max="6917" width="11.5703125" style="11" customWidth="1"/>
    <col min="6918" max="6918" width="7.28515625" style="11" customWidth="1"/>
    <col min="6919" max="6919" width="13.85546875" style="11" customWidth="1"/>
    <col min="6920" max="7168" width="9.140625" style="11"/>
    <col min="7169" max="7169" width="10.42578125" style="11" customWidth="1"/>
    <col min="7170" max="7170" width="10.28515625" style="11" customWidth="1"/>
    <col min="7171" max="7171" width="6.7109375" style="11" customWidth="1"/>
    <col min="7172" max="7172" width="14.5703125" style="11" customWidth="1"/>
    <col min="7173" max="7173" width="11.5703125" style="11" customWidth="1"/>
    <col min="7174" max="7174" width="7.28515625" style="11" customWidth="1"/>
    <col min="7175" max="7175" width="13.85546875" style="11" customWidth="1"/>
    <col min="7176" max="7424" width="9.140625" style="11"/>
    <col min="7425" max="7425" width="10.42578125" style="11" customWidth="1"/>
    <col min="7426" max="7426" width="10.28515625" style="11" customWidth="1"/>
    <col min="7427" max="7427" width="6.7109375" style="11" customWidth="1"/>
    <col min="7428" max="7428" width="14.5703125" style="11" customWidth="1"/>
    <col min="7429" max="7429" width="11.5703125" style="11" customWidth="1"/>
    <col min="7430" max="7430" width="7.28515625" style="11" customWidth="1"/>
    <col min="7431" max="7431" width="13.85546875" style="11" customWidth="1"/>
    <col min="7432" max="7680" width="9.140625" style="11"/>
    <col min="7681" max="7681" width="10.42578125" style="11" customWidth="1"/>
    <col min="7682" max="7682" width="10.28515625" style="11" customWidth="1"/>
    <col min="7683" max="7683" width="6.7109375" style="11" customWidth="1"/>
    <col min="7684" max="7684" width="14.5703125" style="11" customWidth="1"/>
    <col min="7685" max="7685" width="11.5703125" style="11" customWidth="1"/>
    <col min="7686" max="7686" width="7.28515625" style="11" customWidth="1"/>
    <col min="7687" max="7687" width="13.85546875" style="11" customWidth="1"/>
    <col min="7688" max="7936" width="9.140625" style="11"/>
    <col min="7937" max="7937" width="10.42578125" style="11" customWidth="1"/>
    <col min="7938" max="7938" width="10.28515625" style="11" customWidth="1"/>
    <col min="7939" max="7939" width="6.7109375" style="11" customWidth="1"/>
    <col min="7940" max="7940" width="14.5703125" style="11" customWidth="1"/>
    <col min="7941" max="7941" width="11.5703125" style="11" customWidth="1"/>
    <col min="7942" max="7942" width="7.28515625" style="11" customWidth="1"/>
    <col min="7943" max="7943" width="13.85546875" style="11" customWidth="1"/>
    <col min="7944" max="8192" width="9.140625" style="11"/>
    <col min="8193" max="8193" width="10.42578125" style="11" customWidth="1"/>
    <col min="8194" max="8194" width="10.28515625" style="11" customWidth="1"/>
    <col min="8195" max="8195" width="6.7109375" style="11" customWidth="1"/>
    <col min="8196" max="8196" width="14.5703125" style="11" customWidth="1"/>
    <col min="8197" max="8197" width="11.5703125" style="11" customWidth="1"/>
    <col min="8198" max="8198" width="7.28515625" style="11" customWidth="1"/>
    <col min="8199" max="8199" width="13.85546875" style="11" customWidth="1"/>
    <col min="8200" max="8448" width="9.140625" style="11"/>
    <col min="8449" max="8449" width="10.42578125" style="11" customWidth="1"/>
    <col min="8450" max="8450" width="10.28515625" style="11" customWidth="1"/>
    <col min="8451" max="8451" width="6.7109375" style="11" customWidth="1"/>
    <col min="8452" max="8452" width="14.5703125" style="11" customWidth="1"/>
    <col min="8453" max="8453" width="11.5703125" style="11" customWidth="1"/>
    <col min="8454" max="8454" width="7.28515625" style="11" customWidth="1"/>
    <col min="8455" max="8455" width="13.85546875" style="11" customWidth="1"/>
    <col min="8456" max="8704" width="9.140625" style="11"/>
    <col min="8705" max="8705" width="10.42578125" style="11" customWidth="1"/>
    <col min="8706" max="8706" width="10.28515625" style="11" customWidth="1"/>
    <col min="8707" max="8707" width="6.7109375" style="11" customWidth="1"/>
    <col min="8708" max="8708" width="14.5703125" style="11" customWidth="1"/>
    <col min="8709" max="8709" width="11.5703125" style="11" customWidth="1"/>
    <col min="8710" max="8710" width="7.28515625" style="11" customWidth="1"/>
    <col min="8711" max="8711" width="13.85546875" style="11" customWidth="1"/>
    <col min="8712" max="8960" width="9.140625" style="11"/>
    <col min="8961" max="8961" width="10.42578125" style="11" customWidth="1"/>
    <col min="8962" max="8962" width="10.28515625" style="11" customWidth="1"/>
    <col min="8963" max="8963" width="6.7109375" style="11" customWidth="1"/>
    <col min="8964" max="8964" width="14.5703125" style="11" customWidth="1"/>
    <col min="8965" max="8965" width="11.5703125" style="11" customWidth="1"/>
    <col min="8966" max="8966" width="7.28515625" style="11" customWidth="1"/>
    <col min="8967" max="8967" width="13.85546875" style="11" customWidth="1"/>
    <col min="8968" max="9216" width="9.140625" style="11"/>
    <col min="9217" max="9217" width="10.42578125" style="11" customWidth="1"/>
    <col min="9218" max="9218" width="10.28515625" style="11" customWidth="1"/>
    <col min="9219" max="9219" width="6.7109375" style="11" customWidth="1"/>
    <col min="9220" max="9220" width="14.5703125" style="11" customWidth="1"/>
    <col min="9221" max="9221" width="11.5703125" style="11" customWidth="1"/>
    <col min="9222" max="9222" width="7.28515625" style="11" customWidth="1"/>
    <col min="9223" max="9223" width="13.85546875" style="11" customWidth="1"/>
    <col min="9224" max="9472" width="9.140625" style="11"/>
    <col min="9473" max="9473" width="10.42578125" style="11" customWidth="1"/>
    <col min="9474" max="9474" width="10.28515625" style="11" customWidth="1"/>
    <col min="9475" max="9475" width="6.7109375" style="11" customWidth="1"/>
    <col min="9476" max="9476" width="14.5703125" style="11" customWidth="1"/>
    <col min="9477" max="9477" width="11.5703125" style="11" customWidth="1"/>
    <col min="9478" max="9478" width="7.28515625" style="11" customWidth="1"/>
    <col min="9479" max="9479" width="13.85546875" style="11" customWidth="1"/>
    <col min="9480" max="9728" width="9.140625" style="11"/>
    <col min="9729" max="9729" width="10.42578125" style="11" customWidth="1"/>
    <col min="9730" max="9730" width="10.28515625" style="11" customWidth="1"/>
    <col min="9731" max="9731" width="6.7109375" style="11" customWidth="1"/>
    <col min="9732" max="9732" width="14.5703125" style="11" customWidth="1"/>
    <col min="9733" max="9733" width="11.5703125" style="11" customWidth="1"/>
    <col min="9734" max="9734" width="7.28515625" style="11" customWidth="1"/>
    <col min="9735" max="9735" width="13.85546875" style="11" customWidth="1"/>
    <col min="9736" max="9984" width="9.140625" style="11"/>
    <col min="9985" max="9985" width="10.42578125" style="11" customWidth="1"/>
    <col min="9986" max="9986" width="10.28515625" style="11" customWidth="1"/>
    <col min="9987" max="9987" width="6.7109375" style="11" customWidth="1"/>
    <col min="9988" max="9988" width="14.5703125" style="11" customWidth="1"/>
    <col min="9989" max="9989" width="11.5703125" style="11" customWidth="1"/>
    <col min="9990" max="9990" width="7.28515625" style="11" customWidth="1"/>
    <col min="9991" max="9991" width="13.85546875" style="11" customWidth="1"/>
    <col min="9992" max="10240" width="9.140625" style="11"/>
    <col min="10241" max="10241" width="10.42578125" style="11" customWidth="1"/>
    <col min="10242" max="10242" width="10.28515625" style="11" customWidth="1"/>
    <col min="10243" max="10243" width="6.7109375" style="11" customWidth="1"/>
    <col min="10244" max="10244" width="14.5703125" style="11" customWidth="1"/>
    <col min="10245" max="10245" width="11.5703125" style="11" customWidth="1"/>
    <col min="10246" max="10246" width="7.28515625" style="11" customWidth="1"/>
    <col min="10247" max="10247" width="13.85546875" style="11" customWidth="1"/>
    <col min="10248" max="10496" width="9.140625" style="11"/>
    <col min="10497" max="10497" width="10.42578125" style="11" customWidth="1"/>
    <col min="10498" max="10498" width="10.28515625" style="11" customWidth="1"/>
    <col min="10499" max="10499" width="6.7109375" style="11" customWidth="1"/>
    <col min="10500" max="10500" width="14.5703125" style="11" customWidth="1"/>
    <col min="10501" max="10501" width="11.5703125" style="11" customWidth="1"/>
    <col min="10502" max="10502" width="7.28515625" style="11" customWidth="1"/>
    <col min="10503" max="10503" width="13.85546875" style="11" customWidth="1"/>
    <col min="10504" max="10752" width="9.140625" style="11"/>
    <col min="10753" max="10753" width="10.42578125" style="11" customWidth="1"/>
    <col min="10754" max="10754" width="10.28515625" style="11" customWidth="1"/>
    <col min="10755" max="10755" width="6.7109375" style="11" customWidth="1"/>
    <col min="10756" max="10756" width="14.5703125" style="11" customWidth="1"/>
    <col min="10757" max="10757" width="11.5703125" style="11" customWidth="1"/>
    <col min="10758" max="10758" width="7.28515625" style="11" customWidth="1"/>
    <col min="10759" max="10759" width="13.85546875" style="11" customWidth="1"/>
    <col min="10760" max="11008" width="9.140625" style="11"/>
    <col min="11009" max="11009" width="10.42578125" style="11" customWidth="1"/>
    <col min="11010" max="11010" width="10.28515625" style="11" customWidth="1"/>
    <col min="11011" max="11011" width="6.7109375" style="11" customWidth="1"/>
    <col min="11012" max="11012" width="14.5703125" style="11" customWidth="1"/>
    <col min="11013" max="11013" width="11.5703125" style="11" customWidth="1"/>
    <col min="11014" max="11014" width="7.28515625" style="11" customWidth="1"/>
    <col min="11015" max="11015" width="13.85546875" style="11" customWidth="1"/>
    <col min="11016" max="11264" width="9.140625" style="11"/>
    <col min="11265" max="11265" width="10.42578125" style="11" customWidth="1"/>
    <col min="11266" max="11266" width="10.28515625" style="11" customWidth="1"/>
    <col min="11267" max="11267" width="6.7109375" style="11" customWidth="1"/>
    <col min="11268" max="11268" width="14.5703125" style="11" customWidth="1"/>
    <col min="11269" max="11269" width="11.5703125" style="11" customWidth="1"/>
    <col min="11270" max="11270" width="7.28515625" style="11" customWidth="1"/>
    <col min="11271" max="11271" width="13.85546875" style="11" customWidth="1"/>
    <col min="11272" max="11520" width="9.140625" style="11"/>
    <col min="11521" max="11521" width="10.42578125" style="11" customWidth="1"/>
    <col min="11522" max="11522" width="10.28515625" style="11" customWidth="1"/>
    <col min="11523" max="11523" width="6.7109375" style="11" customWidth="1"/>
    <col min="11524" max="11524" width="14.5703125" style="11" customWidth="1"/>
    <col min="11525" max="11525" width="11.5703125" style="11" customWidth="1"/>
    <col min="11526" max="11526" width="7.28515625" style="11" customWidth="1"/>
    <col min="11527" max="11527" width="13.85546875" style="11" customWidth="1"/>
    <col min="11528" max="11776" width="9.140625" style="11"/>
    <col min="11777" max="11777" width="10.42578125" style="11" customWidth="1"/>
    <col min="11778" max="11778" width="10.28515625" style="11" customWidth="1"/>
    <col min="11779" max="11779" width="6.7109375" style="11" customWidth="1"/>
    <col min="11780" max="11780" width="14.5703125" style="11" customWidth="1"/>
    <col min="11781" max="11781" width="11.5703125" style="11" customWidth="1"/>
    <col min="11782" max="11782" width="7.28515625" style="11" customWidth="1"/>
    <col min="11783" max="11783" width="13.85546875" style="11" customWidth="1"/>
    <col min="11784" max="12032" width="9.140625" style="11"/>
    <col min="12033" max="12033" width="10.42578125" style="11" customWidth="1"/>
    <col min="12034" max="12034" width="10.28515625" style="11" customWidth="1"/>
    <col min="12035" max="12035" width="6.7109375" style="11" customWidth="1"/>
    <col min="12036" max="12036" width="14.5703125" style="11" customWidth="1"/>
    <col min="12037" max="12037" width="11.5703125" style="11" customWidth="1"/>
    <col min="12038" max="12038" width="7.28515625" style="11" customWidth="1"/>
    <col min="12039" max="12039" width="13.85546875" style="11" customWidth="1"/>
    <col min="12040" max="12288" width="9.140625" style="11"/>
    <col min="12289" max="12289" width="10.42578125" style="11" customWidth="1"/>
    <col min="12290" max="12290" width="10.28515625" style="11" customWidth="1"/>
    <col min="12291" max="12291" width="6.7109375" style="11" customWidth="1"/>
    <col min="12292" max="12292" width="14.5703125" style="11" customWidth="1"/>
    <col min="12293" max="12293" width="11.5703125" style="11" customWidth="1"/>
    <col min="12294" max="12294" width="7.28515625" style="11" customWidth="1"/>
    <col min="12295" max="12295" width="13.85546875" style="11" customWidth="1"/>
    <col min="12296" max="12544" width="9.140625" style="11"/>
    <col min="12545" max="12545" width="10.42578125" style="11" customWidth="1"/>
    <col min="12546" max="12546" width="10.28515625" style="11" customWidth="1"/>
    <col min="12547" max="12547" width="6.7109375" style="11" customWidth="1"/>
    <col min="12548" max="12548" width="14.5703125" style="11" customWidth="1"/>
    <col min="12549" max="12549" width="11.5703125" style="11" customWidth="1"/>
    <col min="12550" max="12550" width="7.28515625" style="11" customWidth="1"/>
    <col min="12551" max="12551" width="13.85546875" style="11" customWidth="1"/>
    <col min="12552" max="12800" width="9.140625" style="11"/>
    <col min="12801" max="12801" width="10.42578125" style="11" customWidth="1"/>
    <col min="12802" max="12802" width="10.28515625" style="11" customWidth="1"/>
    <col min="12803" max="12803" width="6.7109375" style="11" customWidth="1"/>
    <col min="12804" max="12804" width="14.5703125" style="11" customWidth="1"/>
    <col min="12805" max="12805" width="11.5703125" style="11" customWidth="1"/>
    <col min="12806" max="12806" width="7.28515625" style="11" customWidth="1"/>
    <col min="12807" max="12807" width="13.85546875" style="11" customWidth="1"/>
    <col min="12808" max="13056" width="9.140625" style="11"/>
    <col min="13057" max="13057" width="10.42578125" style="11" customWidth="1"/>
    <col min="13058" max="13058" width="10.28515625" style="11" customWidth="1"/>
    <col min="13059" max="13059" width="6.7109375" style="11" customWidth="1"/>
    <col min="13060" max="13060" width="14.5703125" style="11" customWidth="1"/>
    <col min="13061" max="13061" width="11.5703125" style="11" customWidth="1"/>
    <col min="13062" max="13062" width="7.28515625" style="11" customWidth="1"/>
    <col min="13063" max="13063" width="13.85546875" style="11" customWidth="1"/>
    <col min="13064" max="13312" width="9.140625" style="11"/>
    <col min="13313" max="13313" width="10.42578125" style="11" customWidth="1"/>
    <col min="13314" max="13314" width="10.28515625" style="11" customWidth="1"/>
    <col min="13315" max="13315" width="6.7109375" style="11" customWidth="1"/>
    <col min="13316" max="13316" width="14.5703125" style="11" customWidth="1"/>
    <col min="13317" max="13317" width="11.5703125" style="11" customWidth="1"/>
    <col min="13318" max="13318" width="7.28515625" style="11" customWidth="1"/>
    <col min="13319" max="13319" width="13.85546875" style="11" customWidth="1"/>
    <col min="13320" max="13568" width="9.140625" style="11"/>
    <col min="13569" max="13569" width="10.42578125" style="11" customWidth="1"/>
    <col min="13570" max="13570" width="10.28515625" style="11" customWidth="1"/>
    <col min="13571" max="13571" width="6.7109375" style="11" customWidth="1"/>
    <col min="13572" max="13572" width="14.5703125" style="11" customWidth="1"/>
    <col min="13573" max="13573" width="11.5703125" style="11" customWidth="1"/>
    <col min="13574" max="13574" width="7.28515625" style="11" customWidth="1"/>
    <col min="13575" max="13575" width="13.85546875" style="11" customWidth="1"/>
    <col min="13576" max="13824" width="9.140625" style="11"/>
    <col min="13825" max="13825" width="10.42578125" style="11" customWidth="1"/>
    <col min="13826" max="13826" width="10.28515625" style="11" customWidth="1"/>
    <col min="13827" max="13827" width="6.7109375" style="11" customWidth="1"/>
    <col min="13828" max="13828" width="14.5703125" style="11" customWidth="1"/>
    <col min="13829" max="13829" width="11.5703125" style="11" customWidth="1"/>
    <col min="13830" max="13830" width="7.28515625" style="11" customWidth="1"/>
    <col min="13831" max="13831" width="13.85546875" style="11" customWidth="1"/>
    <col min="13832" max="14080" width="9.140625" style="11"/>
    <col min="14081" max="14081" width="10.42578125" style="11" customWidth="1"/>
    <col min="14082" max="14082" width="10.28515625" style="11" customWidth="1"/>
    <col min="14083" max="14083" width="6.7109375" style="11" customWidth="1"/>
    <col min="14084" max="14084" width="14.5703125" style="11" customWidth="1"/>
    <col min="14085" max="14085" width="11.5703125" style="11" customWidth="1"/>
    <col min="14086" max="14086" width="7.28515625" style="11" customWidth="1"/>
    <col min="14087" max="14087" width="13.85546875" style="11" customWidth="1"/>
    <col min="14088" max="14336" width="9.140625" style="11"/>
    <col min="14337" max="14337" width="10.42578125" style="11" customWidth="1"/>
    <col min="14338" max="14338" width="10.28515625" style="11" customWidth="1"/>
    <col min="14339" max="14339" width="6.7109375" style="11" customWidth="1"/>
    <col min="14340" max="14340" width="14.5703125" style="11" customWidth="1"/>
    <col min="14341" max="14341" width="11.5703125" style="11" customWidth="1"/>
    <col min="14342" max="14342" width="7.28515625" style="11" customWidth="1"/>
    <col min="14343" max="14343" width="13.85546875" style="11" customWidth="1"/>
    <col min="14344" max="14592" width="9.140625" style="11"/>
    <col min="14593" max="14593" width="10.42578125" style="11" customWidth="1"/>
    <col min="14594" max="14594" width="10.28515625" style="11" customWidth="1"/>
    <col min="14595" max="14595" width="6.7109375" style="11" customWidth="1"/>
    <col min="14596" max="14596" width="14.5703125" style="11" customWidth="1"/>
    <col min="14597" max="14597" width="11.5703125" style="11" customWidth="1"/>
    <col min="14598" max="14598" width="7.28515625" style="11" customWidth="1"/>
    <col min="14599" max="14599" width="13.85546875" style="11" customWidth="1"/>
    <col min="14600" max="14848" width="9.140625" style="11"/>
    <col min="14849" max="14849" width="10.42578125" style="11" customWidth="1"/>
    <col min="14850" max="14850" width="10.28515625" style="11" customWidth="1"/>
    <col min="14851" max="14851" width="6.7109375" style="11" customWidth="1"/>
    <col min="14852" max="14852" width="14.5703125" style="11" customWidth="1"/>
    <col min="14853" max="14853" width="11.5703125" style="11" customWidth="1"/>
    <col min="14854" max="14854" width="7.28515625" style="11" customWidth="1"/>
    <col min="14855" max="14855" width="13.85546875" style="11" customWidth="1"/>
    <col min="14856" max="15104" width="9.140625" style="11"/>
    <col min="15105" max="15105" width="10.42578125" style="11" customWidth="1"/>
    <col min="15106" max="15106" width="10.28515625" style="11" customWidth="1"/>
    <col min="15107" max="15107" width="6.7109375" style="11" customWidth="1"/>
    <col min="15108" max="15108" width="14.5703125" style="11" customWidth="1"/>
    <col min="15109" max="15109" width="11.5703125" style="11" customWidth="1"/>
    <col min="15110" max="15110" width="7.28515625" style="11" customWidth="1"/>
    <col min="15111" max="15111" width="13.85546875" style="11" customWidth="1"/>
    <col min="15112" max="15360" width="9.140625" style="11"/>
    <col min="15361" max="15361" width="10.42578125" style="11" customWidth="1"/>
    <col min="15362" max="15362" width="10.28515625" style="11" customWidth="1"/>
    <col min="15363" max="15363" width="6.7109375" style="11" customWidth="1"/>
    <col min="15364" max="15364" width="14.5703125" style="11" customWidth="1"/>
    <col min="15365" max="15365" width="11.5703125" style="11" customWidth="1"/>
    <col min="15366" max="15366" width="7.28515625" style="11" customWidth="1"/>
    <col min="15367" max="15367" width="13.85546875" style="11" customWidth="1"/>
    <col min="15368" max="15616" width="9.140625" style="11"/>
    <col min="15617" max="15617" width="10.42578125" style="11" customWidth="1"/>
    <col min="15618" max="15618" width="10.28515625" style="11" customWidth="1"/>
    <col min="15619" max="15619" width="6.7109375" style="11" customWidth="1"/>
    <col min="15620" max="15620" width="14.5703125" style="11" customWidth="1"/>
    <col min="15621" max="15621" width="11.5703125" style="11" customWidth="1"/>
    <col min="15622" max="15622" width="7.28515625" style="11" customWidth="1"/>
    <col min="15623" max="15623" width="13.85546875" style="11" customWidth="1"/>
    <col min="15624" max="15872" width="9.140625" style="11"/>
    <col min="15873" max="15873" width="10.42578125" style="11" customWidth="1"/>
    <col min="15874" max="15874" width="10.28515625" style="11" customWidth="1"/>
    <col min="15875" max="15875" width="6.7109375" style="11" customWidth="1"/>
    <col min="15876" max="15876" width="14.5703125" style="11" customWidth="1"/>
    <col min="15877" max="15877" width="11.5703125" style="11" customWidth="1"/>
    <col min="15878" max="15878" width="7.28515625" style="11" customWidth="1"/>
    <col min="15879" max="15879" width="13.85546875" style="11" customWidth="1"/>
    <col min="15880" max="16128" width="9.140625" style="11"/>
    <col min="16129" max="16129" width="10.42578125" style="11" customWidth="1"/>
    <col min="16130" max="16130" width="10.28515625" style="11" customWidth="1"/>
    <col min="16131" max="16131" width="6.7109375" style="11" customWidth="1"/>
    <col min="16132" max="16132" width="14.5703125" style="11" customWidth="1"/>
    <col min="16133" max="16133" width="11.5703125" style="11" customWidth="1"/>
    <col min="16134" max="16134" width="7.28515625" style="11" customWidth="1"/>
    <col min="16135" max="16135" width="13.85546875" style="11" customWidth="1"/>
    <col min="16136" max="16384" width="9.140625" style="11"/>
  </cols>
  <sheetData>
    <row r="1" spans="1:9" ht="23.25" x14ac:dyDescent="0.35">
      <c r="A1" s="43" t="s">
        <v>21</v>
      </c>
      <c r="B1" s="43"/>
      <c r="C1" s="43"/>
      <c r="D1" s="43"/>
      <c r="E1" s="43"/>
      <c r="F1" s="43"/>
      <c r="G1" s="43"/>
      <c r="H1" s="43"/>
    </row>
    <row r="2" spans="1:9" s="18" customFormat="1" ht="14.45" customHeight="1" x14ac:dyDescent="0.25">
      <c r="A2" s="51" t="s">
        <v>22</v>
      </c>
      <c r="B2" s="51"/>
      <c r="C2" s="51"/>
      <c r="D2" s="51"/>
      <c r="E2" s="51"/>
      <c r="F2" s="51"/>
      <c r="G2" s="51"/>
      <c r="H2" s="51"/>
    </row>
    <row r="3" spans="1:9" s="18" customFormat="1" ht="14.45" customHeight="1" x14ac:dyDescent="0.25">
      <c r="A3" s="52"/>
      <c r="B3" s="53"/>
      <c r="C3" s="53"/>
      <c r="D3" s="53"/>
      <c r="E3" s="53"/>
      <c r="F3" s="53"/>
      <c r="G3" s="53"/>
      <c r="H3" s="54"/>
    </row>
    <row r="4" spans="1:9" s="18" customFormat="1" ht="14.45" customHeight="1" x14ac:dyDescent="0.25">
      <c r="A4" s="55" t="s">
        <v>23</v>
      </c>
      <c r="B4" s="55"/>
      <c r="C4" s="55"/>
      <c r="D4" s="55"/>
      <c r="E4" s="55"/>
      <c r="F4" s="55"/>
      <c r="G4" s="55"/>
      <c r="H4" s="55"/>
    </row>
    <row r="5" spans="1:9" s="18" customFormat="1" ht="14.45" customHeight="1" x14ac:dyDescent="0.25">
      <c r="A5" s="52"/>
      <c r="B5" s="53"/>
      <c r="C5" s="53"/>
      <c r="D5" s="53"/>
      <c r="E5" s="53"/>
      <c r="F5" s="53"/>
      <c r="G5" s="53"/>
      <c r="H5" s="54"/>
    </row>
    <row r="6" spans="1:9" x14ac:dyDescent="0.25">
      <c r="A6" s="7" t="s">
        <v>24</v>
      </c>
      <c r="B6" s="14">
        <v>1</v>
      </c>
      <c r="C6" s="7" t="s">
        <v>25</v>
      </c>
      <c r="D6" s="7" t="s">
        <v>26</v>
      </c>
      <c r="E6" s="14">
        <v>400</v>
      </c>
      <c r="F6" s="7" t="s">
        <v>27</v>
      </c>
      <c r="G6" s="7" t="s">
        <v>28</v>
      </c>
      <c r="H6" s="14">
        <v>1000</v>
      </c>
      <c r="I6"/>
    </row>
    <row r="7" spans="1:9" x14ac:dyDescent="0.25">
      <c r="A7" s="48"/>
      <c r="B7" s="49"/>
      <c r="C7" s="49"/>
      <c r="D7" s="49"/>
      <c r="E7" s="49"/>
      <c r="F7" s="49"/>
      <c r="G7" s="49"/>
      <c r="H7" s="50"/>
    </row>
    <row r="8" spans="1:9" ht="30" x14ac:dyDescent="0.25">
      <c r="A8" s="19" t="s">
        <v>29</v>
      </c>
      <c r="B8" s="56" t="s">
        <v>30</v>
      </c>
      <c r="C8" s="57"/>
      <c r="D8" s="19" t="s">
        <v>31</v>
      </c>
      <c r="E8" s="19" t="s">
        <v>32</v>
      </c>
      <c r="F8" s="19" t="s">
        <v>8</v>
      </c>
      <c r="G8" s="20" t="s">
        <v>33</v>
      </c>
      <c r="H8" s="21" t="s">
        <v>34</v>
      </c>
    </row>
    <row r="9" spans="1:9" x14ac:dyDescent="0.25">
      <c r="A9" s="7"/>
      <c r="B9" s="48" t="s">
        <v>35</v>
      </c>
      <c r="C9" s="50"/>
      <c r="D9" s="22"/>
      <c r="E9" s="22">
        <f>H6</f>
        <v>1000</v>
      </c>
      <c r="F9" s="22">
        <f>E9*$B$6/100</f>
        <v>10</v>
      </c>
      <c r="G9" s="22">
        <f>F9</f>
        <v>10</v>
      </c>
      <c r="H9" s="7">
        <v>12</v>
      </c>
    </row>
    <row r="10" spans="1:9" x14ac:dyDescent="0.25">
      <c r="A10" s="7" t="s">
        <v>36</v>
      </c>
      <c r="B10" s="48" t="s">
        <v>31</v>
      </c>
      <c r="C10" s="50"/>
      <c r="D10" s="22">
        <f t="shared" ref="D10:D21" si="0">$E$6</f>
        <v>400</v>
      </c>
      <c r="E10" s="22">
        <f>E9+D10-C10</f>
        <v>1400</v>
      </c>
      <c r="F10" s="22">
        <f t="shared" ref="F10:F21" si="1">D10*$B$6/100/12*H10</f>
        <v>4</v>
      </c>
      <c r="G10" s="22">
        <f>G9+F10</f>
        <v>14</v>
      </c>
      <c r="H10" s="7">
        <v>12</v>
      </c>
    </row>
    <row r="11" spans="1:9" x14ac:dyDescent="0.25">
      <c r="A11" s="7" t="s">
        <v>37</v>
      </c>
      <c r="B11" s="48" t="s">
        <v>31</v>
      </c>
      <c r="C11" s="50"/>
      <c r="D11" s="22">
        <f t="shared" si="0"/>
        <v>400</v>
      </c>
      <c r="E11" s="22">
        <f t="shared" ref="E11:E48" si="2">E10+D11-C11</f>
        <v>1800</v>
      </c>
      <c r="F11" s="22">
        <f t="shared" si="1"/>
        <v>3.6666666666666665</v>
      </c>
      <c r="G11" s="22">
        <f t="shared" ref="G11:G21" si="3">G10+F11</f>
        <v>17.666666666666668</v>
      </c>
      <c r="H11" s="7">
        <f>H10-1</f>
        <v>11</v>
      </c>
    </row>
    <row r="12" spans="1:9" x14ac:dyDescent="0.25">
      <c r="A12" s="7" t="s">
        <v>38</v>
      </c>
      <c r="B12" s="48" t="s">
        <v>31</v>
      </c>
      <c r="C12" s="50"/>
      <c r="D12" s="22">
        <f t="shared" si="0"/>
        <v>400</v>
      </c>
      <c r="E12" s="22">
        <f>E11+D12-C12</f>
        <v>2200</v>
      </c>
      <c r="F12" s="22">
        <f t="shared" si="1"/>
        <v>3.333333333333333</v>
      </c>
      <c r="G12" s="22">
        <f t="shared" si="3"/>
        <v>21</v>
      </c>
      <c r="H12" s="7">
        <f t="shared" ref="H12:H21" si="4">H11-1</f>
        <v>10</v>
      </c>
    </row>
    <row r="13" spans="1:9" x14ac:dyDescent="0.25">
      <c r="A13" s="7" t="s">
        <v>39</v>
      </c>
      <c r="B13" s="48" t="s">
        <v>31</v>
      </c>
      <c r="C13" s="50"/>
      <c r="D13" s="22">
        <f t="shared" si="0"/>
        <v>400</v>
      </c>
      <c r="E13" s="22">
        <f t="shared" si="2"/>
        <v>2600</v>
      </c>
      <c r="F13" s="22">
        <f t="shared" si="1"/>
        <v>3</v>
      </c>
      <c r="G13" s="22">
        <f t="shared" si="3"/>
        <v>24</v>
      </c>
      <c r="H13" s="7">
        <f t="shared" si="4"/>
        <v>9</v>
      </c>
    </row>
    <row r="14" spans="1:9" x14ac:dyDescent="0.25">
      <c r="A14" s="7" t="s">
        <v>40</v>
      </c>
      <c r="B14" s="48" t="s">
        <v>31</v>
      </c>
      <c r="C14" s="50"/>
      <c r="D14" s="22">
        <f t="shared" si="0"/>
        <v>400</v>
      </c>
      <c r="E14" s="22">
        <f t="shared" si="2"/>
        <v>3000</v>
      </c>
      <c r="F14" s="22">
        <f t="shared" si="1"/>
        <v>2.6666666666666665</v>
      </c>
      <c r="G14" s="22">
        <f t="shared" si="3"/>
        <v>26.666666666666668</v>
      </c>
      <c r="H14" s="7">
        <f t="shared" si="4"/>
        <v>8</v>
      </c>
    </row>
    <row r="15" spans="1:9" x14ac:dyDescent="0.25">
      <c r="A15" s="7" t="s">
        <v>41</v>
      </c>
      <c r="B15" s="48" t="s">
        <v>31</v>
      </c>
      <c r="C15" s="50"/>
      <c r="D15" s="22">
        <f t="shared" si="0"/>
        <v>400</v>
      </c>
      <c r="E15" s="22">
        <f t="shared" si="2"/>
        <v>3400</v>
      </c>
      <c r="F15" s="22">
        <f t="shared" si="1"/>
        <v>2.333333333333333</v>
      </c>
      <c r="G15" s="22">
        <f t="shared" si="3"/>
        <v>29</v>
      </c>
      <c r="H15" s="7">
        <f t="shared" si="4"/>
        <v>7</v>
      </c>
    </row>
    <row r="16" spans="1:9" x14ac:dyDescent="0.25">
      <c r="A16" s="7" t="s">
        <v>42</v>
      </c>
      <c r="B16" s="48" t="s">
        <v>31</v>
      </c>
      <c r="C16" s="50"/>
      <c r="D16" s="22">
        <f t="shared" si="0"/>
        <v>400</v>
      </c>
      <c r="E16" s="22">
        <f t="shared" si="2"/>
        <v>3800</v>
      </c>
      <c r="F16" s="22">
        <f t="shared" si="1"/>
        <v>2</v>
      </c>
      <c r="G16" s="22">
        <f t="shared" si="3"/>
        <v>31</v>
      </c>
      <c r="H16" s="7">
        <f t="shared" si="4"/>
        <v>6</v>
      </c>
    </row>
    <row r="17" spans="1:8" x14ac:dyDescent="0.25">
      <c r="A17" s="7" t="s">
        <v>43</v>
      </c>
      <c r="B17" s="48" t="s">
        <v>31</v>
      </c>
      <c r="C17" s="50"/>
      <c r="D17" s="22">
        <f t="shared" si="0"/>
        <v>400</v>
      </c>
      <c r="E17" s="22">
        <f t="shared" si="2"/>
        <v>4200</v>
      </c>
      <c r="F17" s="22">
        <f t="shared" si="1"/>
        <v>1.6666666666666665</v>
      </c>
      <c r="G17" s="22">
        <f t="shared" si="3"/>
        <v>32.666666666666664</v>
      </c>
      <c r="H17" s="7">
        <f t="shared" si="4"/>
        <v>5</v>
      </c>
    </row>
    <row r="18" spans="1:8" x14ac:dyDescent="0.25">
      <c r="A18" s="7" t="s">
        <v>44</v>
      </c>
      <c r="B18" s="48" t="s">
        <v>31</v>
      </c>
      <c r="C18" s="50"/>
      <c r="D18" s="22">
        <f t="shared" si="0"/>
        <v>400</v>
      </c>
      <c r="E18" s="22">
        <f t="shared" si="2"/>
        <v>4600</v>
      </c>
      <c r="F18" s="22">
        <f t="shared" si="1"/>
        <v>1.3333333333333333</v>
      </c>
      <c r="G18" s="22">
        <f t="shared" si="3"/>
        <v>34</v>
      </c>
      <c r="H18" s="7">
        <f t="shared" si="4"/>
        <v>4</v>
      </c>
    </row>
    <row r="19" spans="1:8" x14ac:dyDescent="0.25">
      <c r="A19" s="7" t="s">
        <v>45</v>
      </c>
      <c r="B19" s="48" t="s">
        <v>31</v>
      </c>
      <c r="C19" s="50"/>
      <c r="D19" s="22">
        <f t="shared" si="0"/>
        <v>400</v>
      </c>
      <c r="E19" s="22">
        <f t="shared" si="2"/>
        <v>5000</v>
      </c>
      <c r="F19" s="22">
        <f t="shared" si="1"/>
        <v>1</v>
      </c>
      <c r="G19" s="22">
        <f t="shared" si="3"/>
        <v>35</v>
      </c>
      <c r="H19" s="7">
        <f t="shared" si="4"/>
        <v>3</v>
      </c>
    </row>
    <row r="20" spans="1:8" x14ac:dyDescent="0.25">
      <c r="A20" s="7" t="s">
        <v>46</v>
      </c>
      <c r="B20" s="48" t="s">
        <v>31</v>
      </c>
      <c r="C20" s="50"/>
      <c r="D20" s="22">
        <f t="shared" si="0"/>
        <v>400</v>
      </c>
      <c r="E20" s="22">
        <f t="shared" si="2"/>
        <v>5400</v>
      </c>
      <c r="F20" s="22">
        <f t="shared" si="1"/>
        <v>0.66666666666666663</v>
      </c>
      <c r="G20" s="22">
        <f t="shared" si="3"/>
        <v>35.666666666666664</v>
      </c>
      <c r="H20" s="7">
        <f t="shared" si="4"/>
        <v>2</v>
      </c>
    </row>
    <row r="21" spans="1:8" x14ac:dyDescent="0.25">
      <c r="A21" s="7" t="s">
        <v>47</v>
      </c>
      <c r="B21" s="48" t="s">
        <v>31</v>
      </c>
      <c r="C21" s="50"/>
      <c r="D21" s="22">
        <f t="shared" si="0"/>
        <v>400</v>
      </c>
      <c r="E21" s="22">
        <f t="shared" si="2"/>
        <v>5800</v>
      </c>
      <c r="F21" s="22">
        <f t="shared" si="1"/>
        <v>0.33333333333333331</v>
      </c>
      <c r="G21" s="22">
        <f t="shared" si="3"/>
        <v>36</v>
      </c>
      <c r="H21" s="7">
        <f t="shared" si="4"/>
        <v>1</v>
      </c>
    </row>
    <row r="22" spans="1:8" x14ac:dyDescent="0.25">
      <c r="A22" s="7" t="s">
        <v>48</v>
      </c>
      <c r="B22" s="48" t="s">
        <v>8</v>
      </c>
      <c r="C22" s="50"/>
      <c r="D22" s="22">
        <f>SUM(F9:F21)</f>
        <v>36</v>
      </c>
      <c r="E22" s="22">
        <f t="shared" si="2"/>
        <v>5836</v>
      </c>
      <c r="F22" s="22">
        <f>E22*$B$6/100</f>
        <v>58.36</v>
      </c>
      <c r="G22" s="22">
        <f>F22</f>
        <v>58.36</v>
      </c>
      <c r="H22" s="7">
        <v>12</v>
      </c>
    </row>
    <row r="23" spans="1:8" x14ac:dyDescent="0.25">
      <c r="A23" s="7" t="s">
        <v>36</v>
      </c>
      <c r="B23" s="48" t="s">
        <v>31</v>
      </c>
      <c r="C23" s="50"/>
      <c r="D23" s="22">
        <f t="shared" ref="D23:D34" si="5">$E$6</f>
        <v>400</v>
      </c>
      <c r="E23" s="22">
        <f t="shared" si="2"/>
        <v>6236</v>
      </c>
      <c r="F23" s="22">
        <f t="shared" ref="F23:F34" si="6">D23*$B$6/100/12*H23</f>
        <v>4</v>
      </c>
      <c r="G23" s="22">
        <f>G22+F23</f>
        <v>62.36</v>
      </c>
      <c r="H23" s="7">
        <v>12</v>
      </c>
    </row>
    <row r="24" spans="1:8" x14ac:dyDescent="0.25">
      <c r="A24" s="7" t="s">
        <v>37</v>
      </c>
      <c r="B24" s="48" t="s">
        <v>31</v>
      </c>
      <c r="C24" s="50"/>
      <c r="D24" s="22">
        <f t="shared" si="5"/>
        <v>400</v>
      </c>
      <c r="E24" s="22">
        <f t="shared" si="2"/>
        <v>6636</v>
      </c>
      <c r="F24" s="22">
        <f t="shared" si="6"/>
        <v>3.6666666666666665</v>
      </c>
      <c r="G24" s="22">
        <f t="shared" ref="G24:G34" si="7">G23+F24</f>
        <v>66.026666666666671</v>
      </c>
      <c r="H24" s="7">
        <f>H23-1</f>
        <v>11</v>
      </c>
    </row>
    <row r="25" spans="1:8" x14ac:dyDescent="0.25">
      <c r="A25" s="7" t="s">
        <v>38</v>
      </c>
      <c r="B25" s="48" t="s">
        <v>31</v>
      </c>
      <c r="C25" s="50"/>
      <c r="D25" s="22">
        <f t="shared" si="5"/>
        <v>400</v>
      </c>
      <c r="E25" s="22">
        <f t="shared" si="2"/>
        <v>7036</v>
      </c>
      <c r="F25" s="22">
        <f t="shared" si="6"/>
        <v>3.333333333333333</v>
      </c>
      <c r="G25" s="22">
        <f t="shared" si="7"/>
        <v>69.36</v>
      </c>
      <c r="H25" s="7">
        <f t="shared" ref="H25:H34" si="8">H24-1</f>
        <v>10</v>
      </c>
    </row>
    <row r="26" spans="1:8" x14ac:dyDescent="0.25">
      <c r="A26" s="7" t="s">
        <v>39</v>
      </c>
      <c r="B26" s="48" t="s">
        <v>31</v>
      </c>
      <c r="C26" s="50"/>
      <c r="D26" s="22">
        <f t="shared" si="5"/>
        <v>400</v>
      </c>
      <c r="E26" s="22">
        <f t="shared" si="2"/>
        <v>7436</v>
      </c>
      <c r="F26" s="22">
        <f t="shared" si="6"/>
        <v>3</v>
      </c>
      <c r="G26" s="22">
        <f t="shared" si="7"/>
        <v>72.36</v>
      </c>
      <c r="H26" s="7">
        <f t="shared" si="8"/>
        <v>9</v>
      </c>
    </row>
    <row r="27" spans="1:8" x14ac:dyDescent="0.25">
      <c r="A27" s="7" t="s">
        <v>40</v>
      </c>
      <c r="B27" s="48" t="s">
        <v>31</v>
      </c>
      <c r="C27" s="50"/>
      <c r="D27" s="22">
        <f t="shared" si="5"/>
        <v>400</v>
      </c>
      <c r="E27" s="22">
        <f t="shared" si="2"/>
        <v>7836</v>
      </c>
      <c r="F27" s="22">
        <f t="shared" si="6"/>
        <v>2.6666666666666665</v>
      </c>
      <c r="G27" s="22">
        <f t="shared" si="7"/>
        <v>75.026666666666671</v>
      </c>
      <c r="H27" s="7">
        <f t="shared" si="8"/>
        <v>8</v>
      </c>
    </row>
    <row r="28" spans="1:8" x14ac:dyDescent="0.25">
      <c r="A28" s="7" t="s">
        <v>41</v>
      </c>
      <c r="B28" s="48" t="s">
        <v>31</v>
      </c>
      <c r="C28" s="50"/>
      <c r="D28" s="22">
        <f t="shared" si="5"/>
        <v>400</v>
      </c>
      <c r="E28" s="22">
        <f t="shared" si="2"/>
        <v>8236</v>
      </c>
      <c r="F28" s="22">
        <f t="shared" si="6"/>
        <v>2.333333333333333</v>
      </c>
      <c r="G28" s="22">
        <f t="shared" si="7"/>
        <v>77.36</v>
      </c>
      <c r="H28" s="7">
        <f t="shared" si="8"/>
        <v>7</v>
      </c>
    </row>
    <row r="29" spans="1:8" x14ac:dyDescent="0.25">
      <c r="A29" s="7" t="s">
        <v>42</v>
      </c>
      <c r="B29" s="48" t="s">
        <v>31</v>
      </c>
      <c r="C29" s="50"/>
      <c r="D29" s="22">
        <f t="shared" si="5"/>
        <v>400</v>
      </c>
      <c r="E29" s="22">
        <f t="shared" si="2"/>
        <v>8636</v>
      </c>
      <c r="F29" s="22">
        <f t="shared" si="6"/>
        <v>2</v>
      </c>
      <c r="G29" s="22">
        <f t="shared" si="7"/>
        <v>79.36</v>
      </c>
      <c r="H29" s="7">
        <f t="shared" si="8"/>
        <v>6</v>
      </c>
    </row>
    <row r="30" spans="1:8" x14ac:dyDescent="0.25">
      <c r="A30" s="7" t="s">
        <v>43</v>
      </c>
      <c r="B30" s="48" t="s">
        <v>31</v>
      </c>
      <c r="C30" s="50"/>
      <c r="D30" s="22">
        <f t="shared" si="5"/>
        <v>400</v>
      </c>
      <c r="E30" s="22">
        <f t="shared" si="2"/>
        <v>9036</v>
      </c>
      <c r="F30" s="22">
        <f t="shared" si="6"/>
        <v>1.6666666666666665</v>
      </c>
      <c r="G30" s="22">
        <f t="shared" si="7"/>
        <v>81.026666666666671</v>
      </c>
      <c r="H30" s="7">
        <f t="shared" si="8"/>
        <v>5</v>
      </c>
    </row>
    <row r="31" spans="1:8" x14ac:dyDescent="0.25">
      <c r="A31" s="7" t="s">
        <v>44</v>
      </c>
      <c r="B31" s="48" t="s">
        <v>31</v>
      </c>
      <c r="C31" s="50"/>
      <c r="D31" s="22">
        <f t="shared" si="5"/>
        <v>400</v>
      </c>
      <c r="E31" s="22">
        <f t="shared" si="2"/>
        <v>9436</v>
      </c>
      <c r="F31" s="22">
        <f t="shared" si="6"/>
        <v>1.3333333333333333</v>
      </c>
      <c r="G31" s="22">
        <f t="shared" si="7"/>
        <v>82.36</v>
      </c>
      <c r="H31" s="7">
        <f t="shared" si="8"/>
        <v>4</v>
      </c>
    </row>
    <row r="32" spans="1:8" x14ac:dyDescent="0.25">
      <c r="A32" s="7" t="s">
        <v>45</v>
      </c>
      <c r="B32" s="48" t="s">
        <v>31</v>
      </c>
      <c r="C32" s="50"/>
      <c r="D32" s="22">
        <f t="shared" si="5"/>
        <v>400</v>
      </c>
      <c r="E32" s="22">
        <f t="shared" si="2"/>
        <v>9836</v>
      </c>
      <c r="F32" s="22">
        <f t="shared" si="6"/>
        <v>1</v>
      </c>
      <c r="G32" s="22">
        <f t="shared" si="7"/>
        <v>83.36</v>
      </c>
      <c r="H32" s="7">
        <f t="shared" si="8"/>
        <v>3</v>
      </c>
    </row>
    <row r="33" spans="1:8" x14ac:dyDescent="0.25">
      <c r="A33" s="7" t="s">
        <v>46</v>
      </c>
      <c r="B33" s="48" t="s">
        <v>31</v>
      </c>
      <c r="C33" s="50"/>
      <c r="D33" s="22">
        <f t="shared" si="5"/>
        <v>400</v>
      </c>
      <c r="E33" s="22">
        <f t="shared" si="2"/>
        <v>10236</v>
      </c>
      <c r="F33" s="22">
        <f t="shared" si="6"/>
        <v>0.66666666666666663</v>
      </c>
      <c r="G33" s="22">
        <f t="shared" si="7"/>
        <v>84.026666666666671</v>
      </c>
      <c r="H33" s="7">
        <f t="shared" si="8"/>
        <v>2</v>
      </c>
    </row>
    <row r="34" spans="1:8" x14ac:dyDescent="0.25">
      <c r="A34" s="7" t="s">
        <v>47</v>
      </c>
      <c r="B34" s="48" t="s">
        <v>31</v>
      </c>
      <c r="C34" s="50"/>
      <c r="D34" s="22">
        <f t="shared" si="5"/>
        <v>400</v>
      </c>
      <c r="E34" s="22">
        <f t="shared" si="2"/>
        <v>10636</v>
      </c>
      <c r="F34" s="22">
        <f t="shared" si="6"/>
        <v>0.33333333333333331</v>
      </c>
      <c r="G34" s="22">
        <f t="shared" si="7"/>
        <v>84.36</v>
      </c>
      <c r="H34" s="7">
        <f t="shared" si="8"/>
        <v>1</v>
      </c>
    </row>
    <row r="35" spans="1:8" x14ac:dyDescent="0.25">
      <c r="A35" s="7" t="s">
        <v>49</v>
      </c>
      <c r="B35" s="48" t="s">
        <v>8</v>
      </c>
      <c r="C35" s="50"/>
      <c r="D35" s="22">
        <f>SUM(F22:F34)</f>
        <v>84.36</v>
      </c>
      <c r="E35" s="22">
        <f t="shared" si="2"/>
        <v>10720.36</v>
      </c>
      <c r="F35" s="22">
        <f>E35*$B$6/100</f>
        <v>107.20360000000001</v>
      </c>
      <c r="G35" s="22">
        <f>F35</f>
        <v>107.20360000000001</v>
      </c>
      <c r="H35" s="7">
        <v>12</v>
      </c>
    </row>
    <row r="36" spans="1:8" x14ac:dyDescent="0.25">
      <c r="A36" s="7" t="s">
        <v>36</v>
      </c>
      <c r="B36" s="48" t="s">
        <v>31</v>
      </c>
      <c r="C36" s="50"/>
      <c r="D36" s="22">
        <f t="shared" ref="D36:D47" si="9">$E$6</f>
        <v>400</v>
      </c>
      <c r="E36" s="22">
        <f t="shared" si="2"/>
        <v>11120.36</v>
      </c>
      <c r="F36" s="22">
        <f t="shared" ref="F36:F47" si="10">D36*$B$6/100/12*H36</f>
        <v>4</v>
      </c>
      <c r="G36" s="22">
        <f>G35+F36</f>
        <v>111.20360000000001</v>
      </c>
      <c r="H36" s="7">
        <v>12</v>
      </c>
    </row>
    <row r="37" spans="1:8" x14ac:dyDescent="0.25">
      <c r="A37" s="7" t="s">
        <v>37</v>
      </c>
      <c r="B37" s="48" t="s">
        <v>31</v>
      </c>
      <c r="C37" s="50"/>
      <c r="D37" s="22">
        <f t="shared" si="9"/>
        <v>400</v>
      </c>
      <c r="E37" s="22">
        <f t="shared" si="2"/>
        <v>11520.36</v>
      </c>
      <c r="F37" s="22">
        <f t="shared" si="10"/>
        <v>3.6666666666666665</v>
      </c>
      <c r="G37" s="22">
        <f t="shared" ref="G37:G47" si="11">G36+F37</f>
        <v>114.87026666666668</v>
      </c>
      <c r="H37" s="7">
        <f>H36-1</f>
        <v>11</v>
      </c>
    </row>
    <row r="38" spans="1:8" x14ac:dyDescent="0.25">
      <c r="A38" s="7" t="s">
        <v>38</v>
      </c>
      <c r="B38" s="48" t="s">
        <v>31</v>
      </c>
      <c r="C38" s="50"/>
      <c r="D38" s="22">
        <f t="shared" si="9"/>
        <v>400</v>
      </c>
      <c r="E38" s="22">
        <f t="shared" si="2"/>
        <v>11920.36</v>
      </c>
      <c r="F38" s="22">
        <f t="shared" si="10"/>
        <v>3.333333333333333</v>
      </c>
      <c r="G38" s="22">
        <f t="shared" si="11"/>
        <v>118.20360000000001</v>
      </c>
      <c r="H38" s="7">
        <f t="shared" ref="H38:H47" si="12">H37-1</f>
        <v>10</v>
      </c>
    </row>
    <row r="39" spans="1:8" x14ac:dyDescent="0.25">
      <c r="A39" s="7" t="s">
        <v>39</v>
      </c>
      <c r="B39" s="48" t="s">
        <v>31</v>
      </c>
      <c r="C39" s="50"/>
      <c r="D39" s="22">
        <f t="shared" si="9"/>
        <v>400</v>
      </c>
      <c r="E39" s="22">
        <f t="shared" si="2"/>
        <v>12320.36</v>
      </c>
      <c r="F39" s="22">
        <f t="shared" si="10"/>
        <v>3</v>
      </c>
      <c r="G39" s="22">
        <f t="shared" si="11"/>
        <v>121.20360000000001</v>
      </c>
      <c r="H39" s="7">
        <f t="shared" si="12"/>
        <v>9</v>
      </c>
    </row>
    <row r="40" spans="1:8" x14ac:dyDescent="0.25">
      <c r="A40" s="7" t="s">
        <v>40</v>
      </c>
      <c r="B40" s="48" t="s">
        <v>31</v>
      </c>
      <c r="C40" s="50"/>
      <c r="D40" s="22">
        <f t="shared" si="9"/>
        <v>400</v>
      </c>
      <c r="E40" s="22">
        <f t="shared" si="2"/>
        <v>12720.36</v>
      </c>
      <c r="F40" s="22">
        <f t="shared" si="10"/>
        <v>2.6666666666666665</v>
      </c>
      <c r="G40" s="22">
        <f t="shared" si="11"/>
        <v>123.87026666666668</v>
      </c>
      <c r="H40" s="7">
        <f t="shared" si="12"/>
        <v>8</v>
      </c>
    </row>
    <row r="41" spans="1:8" x14ac:dyDescent="0.25">
      <c r="A41" s="7" t="s">
        <v>41</v>
      </c>
      <c r="B41" s="48" t="s">
        <v>31</v>
      </c>
      <c r="C41" s="50"/>
      <c r="D41" s="22">
        <f t="shared" si="9"/>
        <v>400</v>
      </c>
      <c r="E41" s="22">
        <f t="shared" si="2"/>
        <v>13120.36</v>
      </c>
      <c r="F41" s="22">
        <f t="shared" si="10"/>
        <v>2.333333333333333</v>
      </c>
      <c r="G41" s="22">
        <f t="shared" si="11"/>
        <v>126.20360000000001</v>
      </c>
      <c r="H41" s="7">
        <f t="shared" si="12"/>
        <v>7</v>
      </c>
    </row>
    <row r="42" spans="1:8" x14ac:dyDescent="0.25">
      <c r="A42" s="7" t="s">
        <v>42</v>
      </c>
      <c r="B42" s="48" t="s">
        <v>31</v>
      </c>
      <c r="C42" s="50"/>
      <c r="D42" s="22">
        <f t="shared" si="9"/>
        <v>400</v>
      </c>
      <c r="E42" s="22">
        <f t="shared" si="2"/>
        <v>13520.36</v>
      </c>
      <c r="F42" s="22">
        <f t="shared" si="10"/>
        <v>2</v>
      </c>
      <c r="G42" s="22">
        <f t="shared" si="11"/>
        <v>128.20359999999999</v>
      </c>
      <c r="H42" s="7">
        <f t="shared" si="12"/>
        <v>6</v>
      </c>
    </row>
    <row r="43" spans="1:8" x14ac:dyDescent="0.25">
      <c r="A43" s="7" t="s">
        <v>43</v>
      </c>
      <c r="B43" s="48" t="s">
        <v>31</v>
      </c>
      <c r="C43" s="50"/>
      <c r="D43" s="22">
        <f t="shared" si="9"/>
        <v>400</v>
      </c>
      <c r="E43" s="22">
        <f t="shared" si="2"/>
        <v>13920.36</v>
      </c>
      <c r="F43" s="22">
        <f t="shared" si="10"/>
        <v>1.6666666666666665</v>
      </c>
      <c r="G43" s="22">
        <f t="shared" si="11"/>
        <v>129.87026666666665</v>
      </c>
      <c r="H43" s="7">
        <f t="shared" si="12"/>
        <v>5</v>
      </c>
    </row>
    <row r="44" spans="1:8" x14ac:dyDescent="0.25">
      <c r="A44" s="7" t="s">
        <v>44</v>
      </c>
      <c r="B44" s="48" t="s">
        <v>31</v>
      </c>
      <c r="C44" s="50"/>
      <c r="D44" s="22">
        <f t="shared" si="9"/>
        <v>400</v>
      </c>
      <c r="E44" s="22">
        <f t="shared" si="2"/>
        <v>14320.36</v>
      </c>
      <c r="F44" s="22">
        <f t="shared" si="10"/>
        <v>1.3333333333333333</v>
      </c>
      <c r="G44" s="22">
        <f t="shared" si="11"/>
        <v>131.20359999999999</v>
      </c>
      <c r="H44" s="7">
        <f t="shared" si="12"/>
        <v>4</v>
      </c>
    </row>
    <row r="45" spans="1:8" x14ac:dyDescent="0.25">
      <c r="A45" s="7" t="s">
        <v>45</v>
      </c>
      <c r="B45" s="48" t="s">
        <v>31</v>
      </c>
      <c r="C45" s="50"/>
      <c r="D45" s="22">
        <f t="shared" si="9"/>
        <v>400</v>
      </c>
      <c r="E45" s="22">
        <f t="shared" si="2"/>
        <v>14720.36</v>
      </c>
      <c r="F45" s="22">
        <f t="shared" si="10"/>
        <v>1</v>
      </c>
      <c r="G45" s="22">
        <f t="shared" si="11"/>
        <v>132.20359999999999</v>
      </c>
      <c r="H45" s="7">
        <f t="shared" si="12"/>
        <v>3</v>
      </c>
    </row>
    <row r="46" spans="1:8" x14ac:dyDescent="0.25">
      <c r="A46" s="7" t="s">
        <v>46</v>
      </c>
      <c r="B46" s="48" t="s">
        <v>31</v>
      </c>
      <c r="C46" s="50"/>
      <c r="D46" s="22">
        <f t="shared" si="9"/>
        <v>400</v>
      </c>
      <c r="E46" s="22">
        <f t="shared" si="2"/>
        <v>15120.36</v>
      </c>
      <c r="F46" s="22">
        <f t="shared" si="10"/>
        <v>0.66666666666666663</v>
      </c>
      <c r="G46" s="22">
        <f t="shared" si="11"/>
        <v>132.87026666666665</v>
      </c>
      <c r="H46" s="7">
        <f t="shared" si="12"/>
        <v>2</v>
      </c>
    </row>
    <row r="47" spans="1:8" x14ac:dyDescent="0.25">
      <c r="A47" s="7" t="s">
        <v>47</v>
      </c>
      <c r="B47" s="48" t="s">
        <v>31</v>
      </c>
      <c r="C47" s="50"/>
      <c r="D47" s="22">
        <f t="shared" si="9"/>
        <v>400</v>
      </c>
      <c r="E47" s="22">
        <f t="shared" si="2"/>
        <v>15520.36</v>
      </c>
      <c r="F47" s="22">
        <f t="shared" si="10"/>
        <v>0.33333333333333331</v>
      </c>
      <c r="G47" s="22">
        <f t="shared" si="11"/>
        <v>133.20359999999999</v>
      </c>
      <c r="H47" s="7">
        <f t="shared" si="12"/>
        <v>1</v>
      </c>
    </row>
    <row r="48" spans="1:8" x14ac:dyDescent="0.25">
      <c r="A48" s="7" t="s">
        <v>50</v>
      </c>
      <c r="B48" s="48" t="s">
        <v>8</v>
      </c>
      <c r="C48" s="50"/>
      <c r="D48" s="22">
        <f>G47</f>
        <v>133.20359999999999</v>
      </c>
      <c r="E48" s="22">
        <f t="shared" si="2"/>
        <v>15653.563600000001</v>
      </c>
      <c r="F48" s="22"/>
      <c r="G48" s="7"/>
      <c r="H48" s="7"/>
    </row>
    <row r="49" spans="4:6" x14ac:dyDescent="0.25">
      <c r="D49" s="23"/>
      <c r="E49" s="23"/>
      <c r="F49" s="23"/>
    </row>
    <row r="50" spans="4:6" x14ac:dyDescent="0.25">
      <c r="D50" s="23"/>
      <c r="E50" s="23"/>
      <c r="F50" s="23"/>
    </row>
    <row r="51" spans="4:6" x14ac:dyDescent="0.25">
      <c r="D51" s="23"/>
      <c r="E51" s="23"/>
      <c r="F51" s="23"/>
    </row>
    <row r="52" spans="4:6" x14ac:dyDescent="0.25">
      <c r="D52" s="23"/>
      <c r="E52" s="23"/>
      <c r="F52" s="23"/>
    </row>
    <row r="53" spans="4:6" x14ac:dyDescent="0.25">
      <c r="D53" s="23"/>
      <c r="E53" s="23"/>
      <c r="F53" s="23"/>
    </row>
    <row r="54" spans="4:6" x14ac:dyDescent="0.25">
      <c r="D54" s="23"/>
      <c r="E54" s="23"/>
      <c r="F54" s="23"/>
    </row>
    <row r="55" spans="4:6" x14ac:dyDescent="0.25">
      <c r="D55" s="23"/>
      <c r="E55" s="23"/>
      <c r="F55" s="23"/>
    </row>
    <row r="56" spans="4:6" x14ac:dyDescent="0.25">
      <c r="D56" s="23"/>
      <c r="E56" s="23"/>
      <c r="F56" s="23"/>
    </row>
    <row r="57" spans="4:6" x14ac:dyDescent="0.25">
      <c r="D57" s="23"/>
      <c r="E57" s="23"/>
      <c r="F57" s="23"/>
    </row>
    <row r="58" spans="4:6" x14ac:dyDescent="0.25">
      <c r="D58" s="23"/>
      <c r="E58" s="23"/>
      <c r="F58" s="23"/>
    </row>
    <row r="59" spans="4:6" x14ac:dyDescent="0.25">
      <c r="D59" s="23"/>
      <c r="E59" s="23"/>
      <c r="F59" s="23"/>
    </row>
    <row r="60" spans="4:6" x14ac:dyDescent="0.25">
      <c r="D60" s="23"/>
      <c r="E60" s="23"/>
      <c r="F60" s="23"/>
    </row>
    <row r="61" spans="4:6" x14ac:dyDescent="0.25">
      <c r="D61" s="23"/>
      <c r="E61" s="23"/>
      <c r="F61" s="23"/>
    </row>
    <row r="62" spans="4:6" x14ac:dyDescent="0.25">
      <c r="D62" s="23"/>
      <c r="E62" s="23"/>
      <c r="F62" s="23"/>
    </row>
    <row r="63" spans="4:6" x14ac:dyDescent="0.25">
      <c r="D63" s="23"/>
      <c r="E63" s="23"/>
      <c r="F63" s="23"/>
    </row>
    <row r="64" spans="4:6" x14ac:dyDescent="0.25">
      <c r="D64" s="23"/>
      <c r="E64" s="23"/>
      <c r="F64" s="23"/>
    </row>
    <row r="65" spans="4:6" x14ac:dyDescent="0.25">
      <c r="D65" s="23"/>
      <c r="E65" s="23"/>
      <c r="F65" s="23"/>
    </row>
    <row r="66" spans="4:6" x14ac:dyDescent="0.25">
      <c r="D66" s="23"/>
      <c r="E66" s="23"/>
      <c r="F66" s="23"/>
    </row>
    <row r="67" spans="4:6" x14ac:dyDescent="0.25">
      <c r="D67" s="23"/>
      <c r="E67" s="23"/>
      <c r="F67" s="23"/>
    </row>
    <row r="68" spans="4:6" x14ac:dyDescent="0.25">
      <c r="D68" s="23"/>
      <c r="E68" s="23"/>
      <c r="F68" s="23"/>
    </row>
    <row r="69" spans="4:6" x14ac:dyDescent="0.25">
      <c r="D69" s="23"/>
      <c r="E69" s="23"/>
      <c r="F69" s="23"/>
    </row>
    <row r="70" spans="4:6" x14ac:dyDescent="0.25">
      <c r="D70" s="23"/>
      <c r="E70" s="23"/>
      <c r="F70" s="23"/>
    </row>
    <row r="71" spans="4:6" x14ac:dyDescent="0.25">
      <c r="D71" s="23"/>
      <c r="E71" s="23"/>
      <c r="F71" s="23"/>
    </row>
    <row r="72" spans="4:6" x14ac:dyDescent="0.25">
      <c r="D72" s="23"/>
      <c r="E72" s="23"/>
      <c r="F72" s="23"/>
    </row>
    <row r="73" spans="4:6" x14ac:dyDescent="0.25">
      <c r="D73" s="23"/>
      <c r="E73" s="23"/>
      <c r="F73" s="23"/>
    </row>
    <row r="74" spans="4:6" x14ac:dyDescent="0.25">
      <c r="D74" s="23"/>
      <c r="E74" s="23"/>
      <c r="F74" s="23"/>
    </row>
    <row r="75" spans="4:6" x14ac:dyDescent="0.25">
      <c r="D75" s="23"/>
      <c r="E75" s="23"/>
      <c r="F75" s="23"/>
    </row>
    <row r="76" spans="4:6" x14ac:dyDescent="0.25">
      <c r="D76" s="23"/>
      <c r="E76" s="23"/>
      <c r="F76" s="23"/>
    </row>
    <row r="77" spans="4:6" x14ac:dyDescent="0.25">
      <c r="D77" s="23"/>
      <c r="E77" s="23"/>
      <c r="F77" s="23"/>
    </row>
    <row r="78" spans="4:6" x14ac:dyDescent="0.25">
      <c r="D78" s="23"/>
      <c r="E78" s="23"/>
      <c r="F78" s="23"/>
    </row>
    <row r="79" spans="4:6" x14ac:dyDescent="0.25">
      <c r="D79" s="23"/>
      <c r="E79" s="23"/>
      <c r="F79" s="23"/>
    </row>
    <row r="80" spans="4:6" x14ac:dyDescent="0.25">
      <c r="D80" s="23"/>
      <c r="E80" s="23"/>
      <c r="F80" s="23"/>
    </row>
    <row r="81" spans="4:6" x14ac:dyDescent="0.25">
      <c r="D81" s="23"/>
      <c r="E81" s="23"/>
      <c r="F81" s="23"/>
    </row>
    <row r="82" spans="4:6" x14ac:dyDescent="0.25">
      <c r="D82" s="23"/>
      <c r="E82" s="23"/>
      <c r="F82" s="23"/>
    </row>
    <row r="83" spans="4:6" x14ac:dyDescent="0.25">
      <c r="D83" s="23"/>
      <c r="E83" s="23"/>
      <c r="F83" s="23"/>
    </row>
    <row r="84" spans="4:6" x14ac:dyDescent="0.25">
      <c r="D84" s="23"/>
      <c r="E84" s="23"/>
      <c r="F84" s="23"/>
    </row>
    <row r="85" spans="4:6" x14ac:dyDescent="0.25">
      <c r="D85" s="23"/>
      <c r="E85" s="23"/>
      <c r="F85" s="23"/>
    </row>
    <row r="86" spans="4:6" x14ac:dyDescent="0.25">
      <c r="D86" s="23"/>
      <c r="E86" s="23"/>
      <c r="F86" s="23"/>
    </row>
    <row r="87" spans="4:6" x14ac:dyDescent="0.25">
      <c r="D87" s="23"/>
      <c r="E87" s="23"/>
      <c r="F87" s="23"/>
    </row>
    <row r="88" spans="4:6" x14ac:dyDescent="0.25">
      <c r="D88" s="23"/>
      <c r="E88" s="23"/>
      <c r="F88" s="23"/>
    </row>
    <row r="89" spans="4:6" x14ac:dyDescent="0.25">
      <c r="D89" s="23"/>
      <c r="E89" s="23"/>
      <c r="F89" s="23"/>
    </row>
    <row r="90" spans="4:6" x14ac:dyDescent="0.25">
      <c r="D90" s="23"/>
      <c r="E90" s="23"/>
      <c r="F90" s="23"/>
    </row>
    <row r="91" spans="4:6" x14ac:dyDescent="0.25">
      <c r="D91" s="23"/>
      <c r="E91" s="23"/>
      <c r="F91" s="23"/>
    </row>
    <row r="92" spans="4:6" x14ac:dyDescent="0.25">
      <c r="D92" s="23"/>
      <c r="E92" s="23"/>
      <c r="F92" s="23"/>
    </row>
    <row r="93" spans="4:6" x14ac:dyDescent="0.25">
      <c r="D93" s="23"/>
      <c r="E93" s="23"/>
      <c r="F93" s="23"/>
    </row>
    <row r="94" spans="4:6" x14ac:dyDescent="0.25">
      <c r="D94" s="23"/>
      <c r="E94" s="23"/>
      <c r="F94" s="23"/>
    </row>
    <row r="95" spans="4:6" x14ac:dyDescent="0.25">
      <c r="D95" s="23"/>
      <c r="E95" s="23"/>
      <c r="F95" s="23"/>
    </row>
    <row r="96" spans="4:6" x14ac:dyDescent="0.25">
      <c r="D96" s="23"/>
      <c r="E96" s="23"/>
      <c r="F96" s="23"/>
    </row>
    <row r="97" spans="4:6" x14ac:dyDescent="0.25">
      <c r="D97" s="23"/>
      <c r="E97" s="23"/>
      <c r="F97" s="23"/>
    </row>
    <row r="98" spans="4:6" x14ac:dyDescent="0.25">
      <c r="D98" s="23"/>
      <c r="E98" s="23"/>
      <c r="F98" s="23"/>
    </row>
    <row r="99" spans="4:6" x14ac:dyDescent="0.25">
      <c r="D99" s="23"/>
      <c r="E99" s="23"/>
      <c r="F99" s="23"/>
    </row>
    <row r="100" spans="4:6" x14ac:dyDescent="0.25">
      <c r="D100" s="23"/>
      <c r="E100" s="23"/>
      <c r="F100" s="23"/>
    </row>
    <row r="101" spans="4:6" x14ac:dyDescent="0.25">
      <c r="D101" s="23"/>
      <c r="E101" s="23"/>
      <c r="F101" s="23"/>
    </row>
    <row r="102" spans="4:6" x14ac:dyDescent="0.25">
      <c r="D102" s="23"/>
      <c r="E102" s="23"/>
      <c r="F102" s="23"/>
    </row>
    <row r="103" spans="4:6" x14ac:dyDescent="0.25">
      <c r="D103" s="23"/>
      <c r="E103" s="23"/>
      <c r="F103" s="23"/>
    </row>
    <row r="104" spans="4:6" x14ac:dyDescent="0.25">
      <c r="D104" s="23"/>
      <c r="E104" s="23"/>
      <c r="F104" s="23"/>
    </row>
    <row r="105" spans="4:6" x14ac:dyDescent="0.25">
      <c r="D105" s="23"/>
      <c r="E105" s="23"/>
      <c r="F105" s="23"/>
    </row>
    <row r="106" spans="4:6" x14ac:dyDescent="0.25">
      <c r="D106" s="23"/>
      <c r="E106" s="23"/>
      <c r="F106" s="23"/>
    </row>
    <row r="107" spans="4:6" x14ac:dyDescent="0.25">
      <c r="D107" s="23"/>
      <c r="E107" s="23"/>
      <c r="F107" s="23"/>
    </row>
    <row r="108" spans="4:6" x14ac:dyDescent="0.25">
      <c r="D108" s="23"/>
      <c r="E108" s="23"/>
      <c r="F108" s="23"/>
    </row>
    <row r="109" spans="4:6" x14ac:dyDescent="0.25">
      <c r="D109" s="23"/>
      <c r="E109" s="23"/>
      <c r="F109" s="23"/>
    </row>
    <row r="110" spans="4:6" x14ac:dyDescent="0.25">
      <c r="D110" s="23"/>
      <c r="E110" s="23"/>
      <c r="F110" s="23"/>
    </row>
    <row r="111" spans="4:6" x14ac:dyDescent="0.25">
      <c r="D111" s="23"/>
      <c r="E111" s="23"/>
      <c r="F111" s="23"/>
    </row>
    <row r="112" spans="4:6" x14ac:dyDescent="0.25">
      <c r="D112" s="23"/>
      <c r="E112" s="23"/>
      <c r="F112" s="23"/>
    </row>
    <row r="113" spans="4:6" x14ac:dyDescent="0.25">
      <c r="D113" s="23"/>
      <c r="E113" s="23"/>
      <c r="F113" s="23"/>
    </row>
    <row r="114" spans="4:6" x14ac:dyDescent="0.25">
      <c r="D114" s="23"/>
      <c r="E114" s="23"/>
      <c r="F114" s="23"/>
    </row>
    <row r="115" spans="4:6" x14ac:dyDescent="0.25">
      <c r="D115" s="23"/>
      <c r="E115" s="23"/>
      <c r="F115" s="23"/>
    </row>
    <row r="116" spans="4:6" x14ac:dyDescent="0.25">
      <c r="D116" s="23"/>
      <c r="E116" s="23"/>
      <c r="F116" s="23"/>
    </row>
    <row r="117" spans="4:6" x14ac:dyDescent="0.25">
      <c r="D117" s="23"/>
      <c r="E117" s="23"/>
      <c r="F117" s="23"/>
    </row>
    <row r="118" spans="4:6" x14ac:dyDescent="0.25">
      <c r="D118" s="23"/>
      <c r="E118" s="23"/>
      <c r="F118" s="23"/>
    </row>
    <row r="119" spans="4:6" x14ac:dyDescent="0.25">
      <c r="D119" s="23"/>
      <c r="E119" s="23"/>
      <c r="F119" s="23"/>
    </row>
    <row r="120" spans="4:6" x14ac:dyDescent="0.25">
      <c r="D120" s="23"/>
      <c r="E120" s="23"/>
      <c r="F120" s="23"/>
    </row>
    <row r="121" spans="4:6" x14ac:dyDescent="0.25">
      <c r="D121" s="23"/>
      <c r="E121" s="23"/>
      <c r="F121" s="23"/>
    </row>
    <row r="122" spans="4:6" x14ac:dyDescent="0.25">
      <c r="D122" s="23"/>
      <c r="E122" s="23"/>
      <c r="F122" s="23"/>
    </row>
    <row r="123" spans="4:6" x14ac:dyDescent="0.25">
      <c r="D123" s="23"/>
      <c r="E123" s="23"/>
      <c r="F123" s="23"/>
    </row>
    <row r="124" spans="4:6" x14ac:dyDescent="0.25">
      <c r="D124" s="23"/>
      <c r="E124" s="23"/>
      <c r="F124" s="23"/>
    </row>
    <row r="125" spans="4:6" x14ac:dyDescent="0.25">
      <c r="D125" s="23"/>
      <c r="E125" s="23"/>
      <c r="F125" s="23"/>
    </row>
    <row r="126" spans="4:6" x14ac:dyDescent="0.25">
      <c r="D126" s="23"/>
      <c r="E126" s="23"/>
      <c r="F126" s="23"/>
    </row>
    <row r="127" spans="4:6" x14ac:dyDescent="0.25">
      <c r="D127" s="23"/>
      <c r="E127" s="23"/>
      <c r="F127" s="23"/>
    </row>
    <row r="128" spans="4:6" x14ac:dyDescent="0.25">
      <c r="D128" s="23"/>
      <c r="E128" s="23"/>
      <c r="F128" s="23"/>
    </row>
    <row r="129" spans="4:6" x14ac:dyDescent="0.25">
      <c r="D129" s="23"/>
      <c r="E129" s="23"/>
      <c r="F129" s="23"/>
    </row>
    <row r="130" spans="4:6" x14ac:dyDescent="0.25">
      <c r="D130" s="23"/>
      <c r="E130" s="23"/>
      <c r="F130" s="23"/>
    </row>
    <row r="131" spans="4:6" x14ac:dyDescent="0.25">
      <c r="D131" s="23"/>
      <c r="E131" s="23"/>
      <c r="F131" s="23"/>
    </row>
    <row r="132" spans="4:6" x14ac:dyDescent="0.25">
      <c r="D132" s="23"/>
      <c r="E132" s="23"/>
      <c r="F132" s="23"/>
    </row>
    <row r="133" spans="4:6" x14ac:dyDescent="0.25">
      <c r="D133" s="23"/>
      <c r="E133" s="23"/>
      <c r="F133" s="23"/>
    </row>
    <row r="134" spans="4:6" x14ac:dyDescent="0.25">
      <c r="D134" s="23"/>
      <c r="E134" s="23"/>
      <c r="F134" s="23"/>
    </row>
    <row r="135" spans="4:6" x14ac:dyDescent="0.25">
      <c r="D135" s="23"/>
      <c r="E135" s="23"/>
      <c r="F135" s="23"/>
    </row>
    <row r="136" spans="4:6" x14ac:dyDescent="0.25">
      <c r="D136" s="23"/>
      <c r="E136" s="23"/>
      <c r="F136" s="23"/>
    </row>
    <row r="137" spans="4:6" x14ac:dyDescent="0.25">
      <c r="D137" s="23"/>
      <c r="E137" s="23"/>
      <c r="F137" s="23"/>
    </row>
    <row r="138" spans="4:6" x14ac:dyDescent="0.25">
      <c r="D138" s="23"/>
      <c r="E138" s="23"/>
    </row>
  </sheetData>
  <mergeCells count="47">
    <mergeCell ref="B44:C44"/>
    <mergeCell ref="B45:C45"/>
    <mergeCell ref="B46:C46"/>
    <mergeCell ref="B47:C47"/>
    <mergeCell ref="B48:C48"/>
    <mergeCell ref="B43:C43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31:C3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A7:H7"/>
    <mergeCell ref="A1:H1"/>
    <mergeCell ref="A2:H2"/>
    <mergeCell ref="A3:H3"/>
    <mergeCell ref="A4:H4"/>
    <mergeCell ref="A5:H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Tæl Hvis</vt:lpstr>
      <vt:lpstr>Målsøgning</vt:lpstr>
      <vt:lpstr>Ark1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 Holland Johansen - alek1024</dc:creator>
  <cp:lastModifiedBy>Aleks Holland Johansen</cp:lastModifiedBy>
  <dcterms:created xsi:type="dcterms:W3CDTF">2023-03-22T14:25:39Z</dcterms:created>
  <dcterms:modified xsi:type="dcterms:W3CDTF">2023-03-27T13:51:55Z</dcterms:modified>
</cp:coreProperties>
</file>