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esktop\VMwareShareFolder\kripto\ispit_20200610\z01\"/>
    </mc:Choice>
  </mc:AlternateContent>
  <xr:revisionPtr revIDLastSave="0" documentId="13_ncr:1_{860C4066-94AA-4E93-8C7F-09D501078EE7}" xr6:coauthVersionLast="45" xr6:coauthVersionMax="45" xr10:uidLastSave="{00000000-0000-0000-0000-000000000000}"/>
  <bookViews>
    <workbookView xWindow="-28920" yWindow="855" windowWidth="29040" windowHeight="15840" xr2:uid="{8FC15CBE-7051-4DB2-B5D9-5CB946C5E2F1}"/>
  </bookViews>
  <sheets>
    <sheet name="10.06.2020 (1. zad.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E8" i="1"/>
  <c r="Z9" i="1"/>
  <c r="D34" i="1"/>
  <c r="E34" i="1"/>
  <c r="D33" i="1"/>
  <c r="F33" i="1" s="1"/>
  <c r="E33" i="1"/>
  <c r="E8" i="1"/>
  <c r="E18" i="1"/>
  <c r="E10" i="1"/>
  <c r="E20" i="1"/>
  <c r="E31" i="1"/>
  <c r="E29" i="1"/>
  <c r="E9" i="1"/>
  <c r="E7" i="1"/>
  <c r="E16" i="1"/>
  <c r="E19" i="1"/>
  <c r="E26" i="1"/>
  <c r="E17" i="1"/>
  <c r="E21" i="1"/>
  <c r="E13" i="1"/>
  <c r="E14" i="1"/>
  <c r="E22" i="1"/>
  <c r="E11" i="1"/>
  <c r="E32" i="1"/>
  <c r="E24" i="1"/>
  <c r="E27" i="1"/>
  <c r="E3" i="1"/>
  <c r="E28" i="1"/>
  <c r="E12" i="1"/>
  <c r="E4" i="1"/>
  <c r="E15" i="1"/>
  <c r="E6" i="1"/>
  <c r="E23" i="1"/>
  <c r="E30" i="1"/>
  <c r="E25" i="1"/>
  <c r="E5" i="1"/>
  <c r="D8" i="1"/>
  <c r="F8" i="1" s="1"/>
  <c r="D18" i="1"/>
  <c r="F18" i="1" s="1"/>
  <c r="D10" i="1"/>
  <c r="F10" i="1" s="1"/>
  <c r="D20" i="1"/>
  <c r="D31" i="1"/>
  <c r="F31" i="1" s="1"/>
  <c r="D29" i="1"/>
  <c r="F29" i="1" s="1"/>
  <c r="D9" i="1"/>
  <c r="F9" i="1" s="1"/>
  <c r="D7" i="1"/>
  <c r="D16" i="1"/>
  <c r="F16" i="1" s="1"/>
  <c r="D19" i="1"/>
  <c r="F19" i="1" s="1"/>
  <c r="D26" i="1"/>
  <c r="F26" i="1" s="1"/>
  <c r="D17" i="1"/>
  <c r="D21" i="1"/>
  <c r="F21" i="1" s="1"/>
  <c r="D13" i="1"/>
  <c r="F13" i="1" s="1"/>
  <c r="D14" i="1"/>
  <c r="F14" i="1" s="1"/>
  <c r="D22" i="1"/>
  <c r="D11" i="1"/>
  <c r="D32" i="1"/>
  <c r="F32" i="1" s="1"/>
  <c r="D24" i="1"/>
  <c r="F24" i="1" s="1"/>
  <c r="D27" i="1"/>
  <c r="D3" i="1"/>
  <c r="D28" i="1"/>
  <c r="F28" i="1" s="1"/>
  <c r="D12" i="1"/>
  <c r="D4" i="1"/>
  <c r="D15" i="1"/>
  <c r="D6" i="1"/>
  <c r="D23" i="1"/>
  <c r="D30" i="1"/>
  <c r="D25" i="1"/>
  <c r="D5" i="1"/>
  <c r="I21" i="1"/>
  <c r="F34" i="1" l="1"/>
  <c r="F25" i="1"/>
  <c r="F15" i="1"/>
  <c r="F11" i="1"/>
  <c r="F30" i="1"/>
  <c r="F4" i="1"/>
  <c r="F27" i="1"/>
  <c r="F22" i="1"/>
  <c r="F17" i="1"/>
  <c r="F7" i="1"/>
  <c r="F20" i="1"/>
  <c r="F12" i="1"/>
  <c r="F6" i="1"/>
  <c r="F5" i="1"/>
  <c r="F2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</author>
  </authors>
  <commentList>
    <comment ref="W4" authorId="0" shapeId="0" xr:uid="{4417E5F3-4D46-4C09-8ADA-78B9E87090F7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simboli koji uticu na %</t>
        </r>
      </text>
    </comment>
  </commentList>
</comments>
</file>

<file path=xl/sharedStrings.xml><?xml version="1.0" encoding="utf-8"?>
<sst xmlns="http://schemas.openxmlformats.org/spreadsheetml/2006/main" count="161" uniqueCount="108">
  <si>
    <t>N.</t>
  </si>
  <si>
    <t>letter</t>
  </si>
  <si>
    <t>sub</t>
  </si>
  <si>
    <t>%</t>
  </si>
  <si>
    <t>better %</t>
  </si>
  <si>
    <t>avg %</t>
  </si>
  <si>
    <t>А</t>
  </si>
  <si>
    <t>Б</t>
  </si>
  <si>
    <t>В</t>
  </si>
  <si>
    <t>Г</t>
  </si>
  <si>
    <t>Д</t>
  </si>
  <si>
    <t>Ђ</t>
  </si>
  <si>
    <t>Е</t>
  </si>
  <si>
    <t>Ж</t>
  </si>
  <si>
    <t>И</t>
  </si>
  <si>
    <t>Ј</t>
  </si>
  <si>
    <t>К</t>
  </si>
  <si>
    <t>Л</t>
  </si>
  <si>
    <t>Љ</t>
  </si>
  <si>
    <t>М</t>
  </si>
  <si>
    <t>Н</t>
  </si>
  <si>
    <t>Њ</t>
  </si>
  <si>
    <t>О</t>
  </si>
  <si>
    <t>П</t>
  </si>
  <si>
    <t>Р</t>
  </si>
  <si>
    <t>С</t>
  </si>
  <si>
    <t>Т</t>
  </si>
  <si>
    <t>Ћ</t>
  </si>
  <si>
    <t>У</t>
  </si>
  <si>
    <t>Ф</t>
  </si>
  <si>
    <t>Х</t>
  </si>
  <si>
    <t>Ч</t>
  </si>
  <si>
    <t>Џ</t>
  </si>
  <si>
    <t>Ш</t>
  </si>
  <si>
    <t>З</t>
  </si>
  <si>
    <t>Ц</t>
  </si>
  <si>
    <t>а</t>
  </si>
  <si>
    <t>б</t>
  </si>
  <si>
    <t>в</t>
  </si>
  <si>
    <t>г</t>
  </si>
  <si>
    <t>д</t>
  </si>
  <si>
    <t>ђ</t>
  </si>
  <si>
    <t>е</t>
  </si>
  <si>
    <t>ж</t>
  </si>
  <si>
    <t>з</t>
  </si>
  <si>
    <t>и</t>
  </si>
  <si>
    <t>ј</t>
  </si>
  <si>
    <t>к</t>
  </si>
  <si>
    <t>л</t>
  </si>
  <si>
    <t>љ</t>
  </si>
  <si>
    <t>м</t>
  </si>
  <si>
    <t>н</t>
  </si>
  <si>
    <t>њ</t>
  </si>
  <si>
    <t>о</t>
  </si>
  <si>
    <t>п</t>
  </si>
  <si>
    <t>р</t>
  </si>
  <si>
    <t>с</t>
  </si>
  <si>
    <t>т</t>
  </si>
  <si>
    <t>ћ</t>
  </si>
  <si>
    <t>у</t>
  </si>
  <si>
    <t>ф</t>
  </si>
  <si>
    <t>х</t>
  </si>
  <si>
    <t>ц</t>
  </si>
  <si>
    <t>ч</t>
  </si>
  <si>
    <t>џ</t>
  </si>
  <si>
    <t>ш</t>
  </si>
  <si>
    <t>ciphertext:</t>
  </si>
  <si>
    <t>﻿ХБТИЖГАУТЉ ГА НТ НМЦВАОАНАМ ЧФКТОТ НМТЗЦУЗФХТ, ВБАЛТ ВЦВФНЖ ФД ОУАЧФКТОАГАОТЗТАНМА ЊАМУБМФ ИБТО ВЦ УАЈФЊФЗФ Ж НБШФГФ, Ф НАОФРМА РЖЛТОФГНХЦИ ЦХБЖИТ, a ЗТЈТДФ НА ЦХЦ НМЦ ХФЈЦЛАМТБТ ГЖСЗЦ ЦО ШАЦИБТОТ.
ХБТИЖГАУТЉ ГА ДЗТЊТГТЗ ВБФУБАОЗФ, ХЖЈМЖБЗФ, ЦШБТДЦУЗФ Ф ДОБТУНМУАЗФ ЉАЗМТБ РЖЛТОФГА, ВЦЛЦБТУКТ Ф НЖНАОЗФЧ БАИФЦЗТ. ЛТХБЦБАИФЦЗТЈЗФ ГА ЉАЗМТБ ДТ БАИФЦЗА: ЊТЊХТ, ХБТКАУТ, ЖСФЉТ, ГТИЦОФЗА, ХБЖРАУЉТ, НЛАОАБАУТ, ВЦСТБАУЉТ Ф НАУАБЗЦИ ХЦНЦУТ. ВЦЊАМХЦЛ ОАУАОАНАМФЧ ИЦОФЗТ ИБТО ВЦНМТГА ГАОТЗ ЦО НФБЦЛТРЗФГФЧ ИБТОЦУТ Ж НБШФГФ. ОТЗТН ГА ХБТИЖГАУТЉ ВЦЗЦУЦ ГАОТЗ ЦО ЗТГГТЊФЧ ТОЛФЗФНМБТМФУЗФЧ, ХЖЈМЖБЗФЧ, ЋФЗТЗНФГНХФЧ, ФЗОЖНМБФГНХФЧ Ф ВЦЈФМФЊХФЧ ЉАЗМТБТ Ж НБШФГФ. ЗТДФУ ХБТИЖГАУТЉ ГА ФДУАОАЗЦ ЦО ФЛАЗТ ВМФЉА ХБТИЖГ ХЦГТ НА Ж НБАОЏАЛ УАХЖ ЖВЦМБАШКТУТЈТ ДТ ЈЦУ. Ж ЈАВАЗФЊХЦГ ЦШЈТНМФ ШФЈЦ ГА ОЦНМТ РЖЛТ ИОА НЖ СФУАЈА ЦУА ВМФЉА. ХБТИЖГАУТЉ ГА Ж МЖБНХФЛ ФДУЦБФЛТ ВЦДЗТМ ВЦО ЗТДФУФЛТ ХТБТИЦУФЗЕТ Ф ХТБТПЦЋЦЕТ, ТЈФ МФ ЗТДФУФ ЗФНЖ ЗФРМТ ОБЖИЦ ЗАИЦ ВБАУЦОФ ЗТДФУТ ХБТИЖГАУТЉ ЗТ МЖБНХФ ГАДФХ. 
ИЈТУЗФ ОАЦ БАЊФ Ж ЗТДФУЖ ХТБТИЖЋЕТ ГА ХТБТИЖ РМЦ ГА Ж ВБАУЦОЖ НТ МЖБНХЦИ ХБТИЖГ, Т Ж ЗТДФУЖ ХТБТИЦУФЗЊТ ИЈТУЗФ ОАЦ БАЊФ ГА ХТБТИЦ. ОБЖИТ МАЦБФГТ ГА ОТ ЗТДФУ ИБТОТ ВЦМФЊА ЦО ЛЖРХЦИ ФЛАЗТ ХБТИЖГ, ХЦГА ГА ШФЈЦ УАЦЛТ БАМХЦ. Ж ХБТИЖГАУЉЖ УЈТОТ ЖЛАБАЗЦ-ХЦЗМФЗАЗМТЈЗТ ХЈФЛТ. ХЈФЛЖ ХБТИЖГАУЉТ ЦОЈФХЖГЖ БАЈТМФУЗЦ ЧЈТОЗА ДФЛА Ф МЦВЈТ ЈАМТ. ЗТГЧЈТОЗФГФ ЛАНАЉ ГА ГТЗЖТБ, Т ЗТГМЦВЈФГФ ГЖЗ. ЛТГ Ф ГЖЗ НЖ ЛАНАЉФ НТ ЗТГУФРА ВТОТУФЗТ, Т ЗТГЛТЏА ФЧ ФЛТ Ж ГТЗЖТБЖ, ЋАШБЖТБЖ Ф ЛТБМЖ. НЖЛТ ИЦОФРЏФЧ ВТОТУФЗТ ФДЗЦНФ ВАМНМЦВАОАНАМ ЛФЈФЛАМТБТ. ЗТГЊАРЂА ОЖУТГЖ ГЖИЦДТВТОЗФ Ф НАУАБЦДТВТОЗФ УАМБЦУФ, Т Ж ВАБФЦОЖ ГТЗЖТБ-ЛТБМ Ф ГЖИЦФНМЦЊФЗФ (ХЦРТУТ). ВБЦНАЊТЗ ШБЦГ ОТЗТ НТ НЗАИЦЛ ФДЗЦНФ МБФОАНАМ, ЛТИЈЦЛ ОУТОАНАМ, Т ИБТОЦЛ ОУТ ОТЗТ.</t>
  </si>
  <si>
    <t>plaintext:</t>
  </si>
  <si>
    <t>. , - : [:space:]</t>
  </si>
  <si>
    <t>НА</t>
  </si>
  <si>
    <t>ГА</t>
  </si>
  <si>
    <t>је</t>
  </si>
  <si>
    <t>key:</t>
  </si>
  <si>
    <t>REPLIKA</t>
  </si>
  <si>
    <t>→</t>
  </si>
  <si>
    <t>keyword:</t>
  </si>
  <si>
    <t>R</t>
  </si>
  <si>
    <t>E</t>
  </si>
  <si>
    <t>P</t>
  </si>
  <si>
    <t>L</t>
  </si>
  <si>
    <t>I</t>
  </si>
  <si>
    <t>K</t>
  </si>
  <si>
    <t>A</t>
  </si>
  <si>
    <t>G</t>
  </si>
  <si>
    <t>U</t>
  </si>
  <si>
    <t>J</t>
  </si>
  <si>
    <t>V</t>
  </si>
  <si>
    <t>S</t>
  </si>
  <si>
    <t>C</t>
  </si>
  <si>
    <t>T</t>
  </si>
  <si>
    <t>O</t>
  </si>
  <si>
    <t>D</t>
  </si>
  <si>
    <t>n.</t>
  </si>
  <si>
    <t>table</t>
  </si>
  <si>
    <t>B</t>
  </si>
  <si>
    <t>F</t>
  </si>
  <si>
    <t>H</t>
  </si>
  <si>
    <t>M</t>
  </si>
  <si>
    <t>N</t>
  </si>
  <si>
    <t>Q</t>
  </si>
  <si>
    <t>W</t>
  </si>
  <si>
    <t>X</t>
  </si>
  <si>
    <t>Y</t>
  </si>
  <si>
    <t>Z</t>
  </si>
  <si>
    <t>kragujevac je sa stopedeset</t>
  </si>
  <si>
    <t>plaintex len:</t>
  </si>
  <si>
    <t>bvprctemerumcajxdamnejii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</si>
</sst>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0BC2-3563-41F7-BC96-43CAE2C27FEF}">
  <dimension ref="A2:BB38"/>
  <sheetViews>
    <sheetView tabSelected="1" workbookViewId="0"/>
  </sheetViews>
  <sheetFormatPr defaultRowHeight="14.4" x14ac:dyDescent="0.3"/>
  <cols>
    <col min="1" max="1" width="2.88671875" bestFit="1" customWidth="1"/>
    <col min="2" max="2" width="5.77734375" bestFit="1" customWidth="1"/>
    <col min="3" max="3" width="4" bestFit="1" customWidth="1"/>
    <col min="4" max="6" width="8.88671875" style="9"/>
    <col min="25" max="25" width="10.5546875" bestFit="1" customWidth="1"/>
    <col min="29" max="29" width="2.88671875" bestFit="1" customWidth="1"/>
    <col min="30" max="30" width="5.77734375" bestFit="1" customWidth="1"/>
    <col min="31" max="54" width="3.77734375" style="1" customWidth="1"/>
  </cols>
  <sheetData>
    <row r="2" spans="1:54" x14ac:dyDescent="0.3">
      <c r="A2" s="2" t="s">
        <v>0</v>
      </c>
      <c r="B2" s="2" t="s">
        <v>1</v>
      </c>
      <c r="C2" s="2" t="s">
        <v>2</v>
      </c>
      <c r="D2" s="8" t="s">
        <v>3</v>
      </c>
      <c r="E2" s="8" t="s">
        <v>4</v>
      </c>
      <c r="F2" s="8" t="s">
        <v>5</v>
      </c>
    </row>
    <row r="3" spans="1:54" x14ac:dyDescent="0.3">
      <c r="A3" s="3">
        <v>1</v>
      </c>
      <c r="B3" t="s">
        <v>26</v>
      </c>
      <c r="C3" t="s">
        <v>36</v>
      </c>
      <c r="D3" s="9">
        <f>(LEN($I$4)-LEN(SUBSTITUTE($I$4,B3,"")))/LEN($I$4)</f>
        <v>0.11124401913875598</v>
      </c>
      <c r="E3" s="9">
        <f>(LEN(SUBSTITUTE(SUBSTITUTE(SUBSTITUTE(SUBSTITUTE(SUBSTITUTE(SUBSTITUTE(SUBSTITUTE($I$4," ",""),",",""),".",""),"-",""),"(",""),")",""),":",""))-LEN(SUBSTITUTE(SUBSTITUTE(SUBSTITUTE(SUBSTITUTE(SUBSTITUTE(SUBSTITUTE(SUBSTITUTE(SUBSTITUTE($I$4,B3,"")," ",""),",",""),".",""),"-",""),"(",""),")",""),":","")))/LEN(SUBSTITUTE(SUBSTITUTE(SUBSTITUTE(SUBSTITUTE(SUBSTITUTE(SUBSTITUTE(SUBSTITUTE($I$4," ",""),",",""),".",""),"-",""),"(",""),")",""),":",""))</f>
        <v>0.13468501086169443</v>
      </c>
      <c r="F3" s="9">
        <f>(D3+E3)/2</f>
        <v>0.12296451500022521</v>
      </c>
    </row>
    <row r="4" spans="1:54" ht="14.4" customHeight="1" x14ac:dyDescent="0.3">
      <c r="A4" s="3">
        <v>2</v>
      </c>
      <c r="B4" t="s">
        <v>29</v>
      </c>
      <c r="C4" t="s">
        <v>45</v>
      </c>
      <c r="D4" s="9">
        <f>(LEN($I$4)-LEN(SUBSTITUTE($I$4,B4,"")))/LEN($I$4)</f>
        <v>7.8947368421052627E-2</v>
      </c>
      <c r="E4" s="9">
        <f>(LEN(SUBSTITUTE(SUBSTITUTE(SUBSTITUTE(SUBSTITUTE(SUBSTITUTE(SUBSTITUTE(SUBSTITUTE($I$4," ",""),",",""),".",""),"-",""),"(",""),")",""),":",""))-LEN(SUBSTITUTE(SUBSTITUTE(SUBSTITUTE(SUBSTITUTE(SUBSTITUTE(SUBSTITUTE(SUBSTITUTE(SUBSTITUTE($I$4,B4,"")," ",""),",",""),".",""),"-",""),"(",""),")",""),":","")))/LEN(SUBSTITUTE(SUBSTITUTE(SUBSTITUTE(SUBSTITUTE(SUBSTITUTE(SUBSTITUTE(SUBSTITUTE($I$4," ",""),",",""),".",""),"-",""),"(",""),")",""),":",""))</f>
        <v>9.5582910934105716E-2</v>
      </c>
      <c r="F4" s="9">
        <f>(D4+E4)/2</f>
        <v>8.7265139677579179E-2</v>
      </c>
      <c r="H4" s="4" t="s">
        <v>66</v>
      </c>
      <c r="I4" s="6" t="s">
        <v>67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5" t="s">
        <v>69</v>
      </c>
      <c r="X4" s="5"/>
    </row>
    <row r="5" spans="1:54" ht="15" thickBot="1" x14ac:dyDescent="0.35">
      <c r="A5" s="3">
        <v>3</v>
      </c>
      <c r="B5" t="s">
        <v>6</v>
      </c>
      <c r="C5" t="s">
        <v>42</v>
      </c>
      <c r="D5" s="9">
        <f>(LEN($I$4)-LEN(SUBSTITUTE($I$4,B5,"")))/LEN($I$4)</f>
        <v>7.5358851674641153E-2</v>
      </c>
      <c r="E5" s="9">
        <f>(LEN(SUBSTITUTE(SUBSTITUTE(SUBSTITUTE(SUBSTITUTE(SUBSTITUTE(SUBSTITUTE(SUBSTITUTE($I$4," ",""),",",""),".",""),"-",""),"(",""),")",""),":",""))-LEN(SUBSTITUTE(SUBSTITUTE(SUBSTITUTE(SUBSTITUTE(SUBSTITUTE(SUBSTITUTE(SUBSTITUTE(SUBSTITUTE($I$4,B5,"")," ",""),",",""),".",""),"-",""),"(",""),")",""),":","")))/LEN(SUBSTITUTE(SUBSTITUTE(SUBSTITUTE(SUBSTITUTE(SUBSTITUTE(SUBSTITUTE(SUBSTITUTE($I$4," ",""),",",""),".",""),"-",""),"(",""),")",""),":",""))</f>
        <v>9.1238233164373642E-2</v>
      </c>
      <c r="F5" s="9">
        <f>(D5+E5)/2</f>
        <v>8.3298542419507404E-2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54" x14ac:dyDescent="0.3">
      <c r="A6" s="3">
        <v>4</v>
      </c>
      <c r="B6" t="s">
        <v>35</v>
      </c>
      <c r="C6" t="s">
        <v>53</v>
      </c>
      <c r="D6" s="9">
        <f>(LEN($I$4)-LEN(SUBSTITUTE($I$4,B6,"")))/LEN($I$4)</f>
        <v>5.6220095693779906E-2</v>
      </c>
      <c r="E6" s="9">
        <f>(LEN(SUBSTITUTE(SUBSTITUTE(SUBSTITUTE(SUBSTITUTE(SUBSTITUTE(SUBSTITUTE(SUBSTITUTE($I$4," ",""),",",""),".",""),"-",""),"(",""),")",""),":",""))-LEN(SUBSTITUTE(SUBSTITUTE(SUBSTITUTE(SUBSTITUTE(SUBSTITUTE(SUBSTITUTE(SUBSTITUTE(SUBSTITUTE($I$4,B6,"")," ",""),",",""),".",""),"-",""),"(",""),")",""),":","")))/LEN(SUBSTITUTE(SUBSTITUTE(SUBSTITUTE(SUBSTITUTE(SUBSTITUTE(SUBSTITUTE(SUBSTITUTE($I$4," ",""),",",""),".",""),"-",""),"(",""),")",""),":",""))</f>
        <v>6.8066618392469219E-2</v>
      </c>
      <c r="F6" s="9">
        <f>(D6+E6)/2</f>
        <v>6.2143357043124563E-2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Y6" s="26" t="s">
        <v>76</v>
      </c>
      <c r="Z6" s="13" t="s">
        <v>74</v>
      </c>
      <c r="AA6" s="28" t="s">
        <v>75</v>
      </c>
      <c r="AB6" s="28"/>
      <c r="AC6" s="28"/>
      <c r="AD6" s="27" t="s">
        <v>73</v>
      </c>
      <c r="AE6" s="14" t="s">
        <v>77</v>
      </c>
      <c r="AF6" s="14" t="s">
        <v>78</v>
      </c>
      <c r="AG6" s="14" t="s">
        <v>79</v>
      </c>
      <c r="AH6" s="14" t="s">
        <v>80</v>
      </c>
      <c r="AI6" s="14" t="s">
        <v>81</v>
      </c>
      <c r="AJ6" s="14" t="s">
        <v>82</v>
      </c>
      <c r="AK6" s="14" t="s">
        <v>83</v>
      </c>
      <c r="AL6" s="14" t="s">
        <v>77</v>
      </c>
      <c r="AM6" s="14" t="s">
        <v>78</v>
      </c>
      <c r="AN6" s="14" t="s">
        <v>79</v>
      </c>
      <c r="AO6" s="14" t="s">
        <v>80</v>
      </c>
      <c r="AP6" s="14" t="s">
        <v>81</v>
      </c>
      <c r="AQ6" s="14" t="s">
        <v>82</v>
      </c>
      <c r="AR6" s="14" t="s">
        <v>83</v>
      </c>
      <c r="AS6" s="14" t="s">
        <v>77</v>
      </c>
      <c r="AT6" s="14" t="s">
        <v>78</v>
      </c>
      <c r="AU6" s="14" t="s">
        <v>79</v>
      </c>
      <c r="AV6" s="14" t="s">
        <v>80</v>
      </c>
      <c r="AW6" s="14" t="s">
        <v>81</v>
      </c>
      <c r="AX6" s="14" t="s">
        <v>82</v>
      </c>
      <c r="AY6" s="14" t="s">
        <v>83</v>
      </c>
      <c r="AZ6" s="14" t="s">
        <v>77</v>
      </c>
      <c r="BA6" s="14" t="s">
        <v>78</v>
      </c>
      <c r="BB6" s="15" t="s">
        <v>79</v>
      </c>
    </row>
    <row r="7" spans="1:54" x14ac:dyDescent="0.3">
      <c r="A7" s="3">
        <v>5</v>
      </c>
      <c r="B7" t="s">
        <v>34</v>
      </c>
      <c r="C7" t="s">
        <v>51</v>
      </c>
      <c r="D7" s="9">
        <f>(LEN($I$4)-LEN(SUBSTITUTE($I$4,B7,"")))/LEN($I$4)</f>
        <v>5.0239234449760764E-2</v>
      </c>
      <c r="E7" s="9">
        <f>(LEN(SUBSTITUTE(SUBSTITUTE(SUBSTITUTE(SUBSTITUTE(SUBSTITUTE(SUBSTITUTE(SUBSTITUTE($I$4," ",""),",",""),".",""),"-",""),"(",""),")",""),":",""))-LEN(SUBSTITUTE(SUBSTITUTE(SUBSTITUTE(SUBSTITUTE(SUBSTITUTE(SUBSTITUTE(SUBSTITUTE(SUBSTITUTE($I$4,B7,"")," ",""),",",""),".",""),"-",""),"(",""),")",""),":","")))/LEN(SUBSTITUTE(SUBSTITUTE(SUBSTITUTE(SUBSTITUTE(SUBSTITUTE(SUBSTITUTE(SUBSTITUTE($I$4," ",""),",",""),".",""),"-",""),"(",""),")",""),":",""))</f>
        <v>6.0825488776249097E-2</v>
      </c>
      <c r="F7" s="9">
        <f>(D7+E7)/2</f>
        <v>5.5532361613004927E-2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Y7" s="16" t="s">
        <v>68</v>
      </c>
      <c r="Z7" s="17" t="s">
        <v>105</v>
      </c>
      <c r="AA7" s="17"/>
      <c r="AB7" s="17"/>
      <c r="AC7" s="20" t="s">
        <v>75</v>
      </c>
      <c r="AD7" s="20"/>
      <c r="AE7" s="18" t="s">
        <v>82</v>
      </c>
      <c r="AF7" s="18" t="s">
        <v>77</v>
      </c>
      <c r="AG7" s="18" t="s">
        <v>83</v>
      </c>
      <c r="AH7" s="18" t="s">
        <v>84</v>
      </c>
      <c r="AI7" s="18" t="s">
        <v>85</v>
      </c>
      <c r="AJ7" s="18" t="s">
        <v>86</v>
      </c>
      <c r="AK7" s="18" t="s">
        <v>78</v>
      </c>
      <c r="AL7" s="18" t="s">
        <v>87</v>
      </c>
      <c r="AM7" s="18" t="s">
        <v>83</v>
      </c>
      <c r="AN7" s="18" t="s">
        <v>89</v>
      </c>
      <c r="AO7" s="18" t="s">
        <v>86</v>
      </c>
      <c r="AP7" s="18" t="s">
        <v>78</v>
      </c>
      <c r="AQ7" s="18" t="s">
        <v>88</v>
      </c>
      <c r="AR7" s="18" t="s">
        <v>83</v>
      </c>
      <c r="AS7" s="18" t="s">
        <v>88</v>
      </c>
      <c r="AT7" s="18" t="s">
        <v>90</v>
      </c>
      <c r="AU7" s="18" t="s">
        <v>91</v>
      </c>
      <c r="AV7" s="18" t="s">
        <v>79</v>
      </c>
      <c r="AW7" s="18" t="s">
        <v>78</v>
      </c>
      <c r="AX7" s="18" t="s">
        <v>92</v>
      </c>
      <c r="AY7" s="18" t="s">
        <v>78</v>
      </c>
      <c r="AZ7" s="18" t="s">
        <v>88</v>
      </c>
      <c r="BA7" s="18" t="s">
        <v>78</v>
      </c>
      <c r="BB7" s="19" t="s">
        <v>90</v>
      </c>
    </row>
    <row r="8" spans="1:54" x14ac:dyDescent="0.3">
      <c r="A8" s="3">
        <v>6</v>
      </c>
      <c r="B8" t="s">
        <v>7</v>
      </c>
      <c r="C8" t="s">
        <v>55</v>
      </c>
      <c r="D8" s="9">
        <f>(LEN($I$4)-LEN(SUBSTITUTE($I$4,B8,"")))/LEN($I$4)</f>
        <v>4.9043062200956937E-2</v>
      </c>
      <c r="E8" s="9">
        <f>(LEN(SUBSTITUTE(SUBSTITUTE(SUBSTITUTE(SUBSTITUTE(SUBSTITUTE(SUBSTITUTE(SUBSTITUTE($I$4," ",""),",",""),".",""),"-",""),"(",""),")",""),":",""))-LEN(SUBSTITUTE(SUBSTITUTE(SUBSTITUTE(SUBSTITUTE(SUBSTITUTE(SUBSTITUTE(SUBSTITUTE(SUBSTITUTE($I$4,B8,"")," ",""),",",""),".",""),"-",""),"(",""),")",""),":","")))/LEN(SUBSTITUTE(SUBSTITUTE(SUBSTITUTE(SUBSTITUTE(SUBSTITUTE(SUBSTITUTE(SUBSTITUTE($I$4," ",""),",",""),".",""),"-",""),"(",""),")",""),":",""))</f>
        <v>5.9377262853005069E-2</v>
      </c>
      <c r="F8" s="9">
        <f>(D8+E8)/2</f>
        <v>5.4210162526981007E-2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Y8" s="16" t="s">
        <v>66</v>
      </c>
      <c r="Z8" s="17" t="s">
        <v>107</v>
      </c>
      <c r="AA8" s="17"/>
      <c r="AB8" s="17"/>
      <c r="AC8" s="20" t="s">
        <v>75</v>
      </c>
      <c r="AD8" s="20"/>
      <c r="AE8" s="18" t="str">
        <f>LOOKUP(MOD(SUM(LOOKUP(TEXT(AE6,"Text"),$AD$12:$AD$37,$AC$12:$AC$37),LOOKUP(TEXT(AE7,"Text"),$AD$12:$AD$37,$AC$12:$AC$37)),26),AC12:$AC$37,$AD$12:$AD$37)</f>
        <v>B</v>
      </c>
      <c r="AF8" s="18" t="str">
        <f>LOOKUP(MOD(SUM(LOOKUP(TEXT(AF6,"Text"),$AD$12:$AD$37,$AC$12:$AC$37),LOOKUP(TEXT(AF7,"Text"),$AD$12:$AD$37,$AC$12:$AC$37)),26),$AC12:AD$37,$AD$12:$AD$37)</f>
        <v>V</v>
      </c>
      <c r="AG8" s="18" t="str">
        <f>LOOKUP(MOD(SUM(LOOKUP(TEXT(AG6,"Text"),$AD$12:$AD$37,$AC$12:$AC$37),LOOKUP(TEXT(AG7,"Text"),$AD$12:$AD$37,$AC$12:$AC$37)),26),$AC12:AE$37,$AD$12:$AD$37)</f>
        <v>P</v>
      </c>
      <c r="AH8" s="18" t="str">
        <f>LOOKUP(MOD(SUM(LOOKUP(TEXT(AH6,"Text"),$AD$12:$AD$37,$AC$12:$AC$37),LOOKUP(TEXT(AH7,"Text"),$AD$12:$AD$37,$AC$12:$AC$37)),26),$AC12:AF$37,$AD$12:$AD$37)</f>
        <v>R</v>
      </c>
      <c r="AI8" s="18" t="str">
        <f>LOOKUP(MOD(SUM(LOOKUP(TEXT(AI6,"Text"),$AD$12:$AD$37,$AC$12:$AC$37),LOOKUP(TEXT(AI7,"Text"),$AD$12:$AD$37,$AC$12:$AC$37)),26),$AC12:AG$37,$AD$12:$AD$37)</f>
        <v>C</v>
      </c>
      <c r="AJ8" s="18" t="str">
        <f>LOOKUP(MOD(SUM(LOOKUP(TEXT(AJ6,"Text"),$AD$12:$AD$37,$AC$12:$AC$37),LOOKUP(TEXT(AJ7,"Text"),$AD$12:$AD$37,$AC$12:$AC$37)),26),$AC12:AH$37,$AD$12:$AD$37)</f>
        <v>T</v>
      </c>
      <c r="AK8" s="18" t="str">
        <f>LOOKUP(MOD(SUM(LOOKUP(TEXT(AK6,"Text"),$AD$12:$AD$37,$AC$12:$AC$37),LOOKUP(TEXT(AK7,"Text"),$AD$12:$AD$37,$AC$12:$AC$37)),26),$AC12:AI$37,$AD$12:$AD$37)</f>
        <v>E</v>
      </c>
      <c r="AL8" s="18" t="str">
        <f>LOOKUP(MOD(SUM(LOOKUP(TEXT(AL6,"Text"),$AD$12:$AD$37,$AC$12:$AC$37),LOOKUP(TEXT(AL7,"Text"),$AD$12:$AD$37,$AC$12:$AC$37)),26),$AC12:AJ$37,$AD$12:$AD$37)</f>
        <v>M</v>
      </c>
      <c r="AM8" s="18" t="str">
        <f>LOOKUP(MOD(SUM(LOOKUP(TEXT(AM6,"Text"),$AD$12:$AD$37,$AC$12:$AC$37),LOOKUP(TEXT(AM7,"Text"),$AD$12:$AD$37,$AC$12:$AC$37)),26),$AC12:AK$37,$AD$12:$AD$37)</f>
        <v>E</v>
      </c>
      <c r="AN8" s="18" t="str">
        <f>LOOKUP(MOD(SUM(LOOKUP(TEXT(AN6,"Text"),$AD$12:$AD$37,$AC$12:$AC$37),LOOKUP(TEXT(AN7,"Text"),$AD$12:$AD$37,$AC$12:$AC$37)),26),$AC12:AL$37,$AD$12:$AD$37)</f>
        <v>R</v>
      </c>
      <c r="AO8" s="18" t="str">
        <f>LOOKUP(MOD(SUM(LOOKUP(TEXT(AO6,"Text"),$AD$12:$AD$37,$AC$12:$AC$37),LOOKUP(TEXT(AO7,"Text"),$AD$12:$AD$37,$AC$12:$AC$37)),26),$AC12:AM$37,$AD$12:$AD$37)</f>
        <v>U</v>
      </c>
      <c r="AP8" s="18" t="str">
        <f>LOOKUP(MOD(SUM(LOOKUP(TEXT(AP6,"Text"),$AD$12:$AD$37,$AC$12:$AC$37),LOOKUP(TEXT(AP7,"Text"),$AD$12:$AD$37,$AC$12:$AC$37)),26),$AC12:AN$37,$AD$12:$AD$37)</f>
        <v>M</v>
      </c>
      <c r="AQ8" s="18" t="str">
        <f>LOOKUP(MOD(SUM(LOOKUP(TEXT(AQ6,"Text"),$AD$12:$AD$37,$AC$12:$AC$37),LOOKUP(TEXT(AQ7,"Text"),$AD$12:$AD$37,$AC$12:$AC$37)),26),$AC12:AO$37,$AD$12:$AD$37)</f>
        <v>C</v>
      </c>
      <c r="AR8" s="18" t="str">
        <f>LOOKUP(MOD(SUM(LOOKUP(TEXT(AR6,"Text"),$AD$12:$AD$37,$AC$12:$AC$37),LOOKUP(TEXT(AR7,"Text"),$AD$12:$AD$37,$AC$12:$AC$37)),26),$AC12:AP$37,$AD$12:$AD$37)</f>
        <v>A</v>
      </c>
      <c r="AS8" s="18" t="str">
        <f>LOOKUP(MOD(SUM(LOOKUP(TEXT(AS6,"Text"),$AD$12:$AD$37,$AC$12:$AC$37),LOOKUP(TEXT(AS7,"Text"),$AD$12:$AD$37,$AC$12:$AC$37)),26),$AC12:AQ$37,$AD$12:$AD$37)</f>
        <v>J</v>
      </c>
      <c r="AT8" s="18" t="str">
        <f>LOOKUP(MOD(SUM(LOOKUP(TEXT(AT6,"Text"),$AD$12:$AD$37,$AC$12:$AC$37),LOOKUP(TEXT(AT7,"Text"),$AD$12:$AD$37,$AC$12:$AC$37)),26),$AC12:AR$37,$AD$12:$AD$37)</f>
        <v>X</v>
      </c>
      <c r="AU8" s="18" t="str">
        <f>LOOKUP(MOD(SUM(LOOKUP(TEXT(AU6,"Text"),$AD$12:$AD$37,$AC$12:$AC$37),LOOKUP(TEXT(AU7,"Text"),$AD$12:$AD$37,$AC$12:$AC$37)),26),$AC12:AS$37,$AD$12:$AD$37)</f>
        <v>D</v>
      </c>
      <c r="AV8" s="18" t="str">
        <f>LOOKUP(MOD(SUM(LOOKUP(TEXT(AV6,"Text"),$AD$12:$AD$37,$AC$12:$AC$37),LOOKUP(TEXT(AV7,"Text"),$AD$12:$AD$37,$AC$12:$AC$37)),26),$AC12:AT$37,$AD$12:$AD$37)</f>
        <v>A</v>
      </c>
      <c r="AW8" s="18" t="str">
        <f>LOOKUP(MOD(SUM(LOOKUP(TEXT(AW6,"Text"),$AD$12:$AD$37,$AC$12:$AC$37),LOOKUP(TEXT(AW7,"Text"),$AD$12:$AD$37,$AC$12:$AC$37)),26),$AC12:AU$37,$AD$12:$AD$37)</f>
        <v>M</v>
      </c>
      <c r="AX8" s="18" t="str">
        <f>LOOKUP(MOD(SUM(LOOKUP(TEXT(AX6,"Text"),$AD$12:$AD$37,$AC$12:$AC$37),LOOKUP(TEXT(AX7,"Text"),$AD$12:$AD$37,$AC$12:$AC$37)),26),$AC12:AV$37,$AD$12:$AD$37)</f>
        <v>N</v>
      </c>
      <c r="AY8" s="18" t="str">
        <f>LOOKUP(MOD(SUM(LOOKUP(TEXT(AY6,"Text"),$AD$12:$AD$37,$AC$12:$AC$37),LOOKUP(TEXT(AY7,"Text"),$AD$12:$AD$37,$AC$12:$AC$37)),26),$AC12:AW$37,$AD$12:$AD$37)</f>
        <v>E</v>
      </c>
      <c r="AZ8" s="18" t="str">
        <f>LOOKUP(MOD(SUM(LOOKUP(TEXT(AZ6,"Text"),$AD$12:$AD$37,$AC$12:$AC$37),LOOKUP(TEXT(AZ7,"Text"),$AD$12:$AD$37,$AC$12:$AC$37)),26),$AC12:AX$37,$AD$12:$AD$37)</f>
        <v>J</v>
      </c>
      <c r="BA8" s="18" t="str">
        <f>LOOKUP(MOD(SUM(LOOKUP(TEXT(BA6,"Text"),$AD$12:$AD$37,$AC$12:$AC$37),LOOKUP(TEXT(BA7,"Text"),$AD$12:$AD$37,$AC$12:$AC$37)),26),$AC12:AY$37,$AD$12:$AD$37)</f>
        <v>I</v>
      </c>
      <c r="BB8" s="19" t="str">
        <f>LOOKUP(MOD(SUM(LOOKUP(TEXT(BB6,"Text"),$AD$12:$AD$37,$AC$12:$AC$37),LOOKUP(TEXT(BB7,"Text"),$AD$12:$AD$37,$AC$12:$AC$37)),26),$AC12:AZ$37,$AD$12:$AD$37)</f>
        <v>I</v>
      </c>
    </row>
    <row r="9" spans="1:54" x14ac:dyDescent="0.3">
      <c r="A9" s="3">
        <v>7</v>
      </c>
      <c r="B9" t="s">
        <v>13</v>
      </c>
      <c r="C9" t="s">
        <v>59</v>
      </c>
      <c r="D9" s="9">
        <f>(LEN($I$4)-LEN(SUBSTITUTE($I$4,B9,"")))/LEN($I$4)</f>
        <v>4.3660287081339712E-2</v>
      </c>
      <c r="E9" s="9">
        <f>(LEN(SUBSTITUTE(SUBSTITUTE(SUBSTITUTE(SUBSTITUTE(SUBSTITUTE(SUBSTITUTE(SUBSTITUTE($I$4," ",""),",",""),".",""),"-",""),"(",""),")",""),":",""))-LEN(SUBSTITUTE(SUBSTITUTE(SUBSTITUTE(SUBSTITUTE(SUBSTITUTE(SUBSTITUTE(SUBSTITUTE(SUBSTITUTE($I$4,B9,"")," ",""),",",""),".",""),"-",""),"(",""),")",""),":","")))/LEN(SUBSTITUTE(SUBSTITUTE(SUBSTITUTE(SUBSTITUTE(SUBSTITUTE(SUBSTITUTE(SUBSTITUTE($I$4," ",""),",",""),".",""),"-",""),"(",""),")",""),":",""))</f>
        <v>5.286024619840695E-2</v>
      </c>
      <c r="F9" s="9">
        <f>(D9+E9)/2</f>
        <v>4.8260266639873331E-2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Y9" s="16" t="s">
        <v>106</v>
      </c>
      <c r="Z9" s="17">
        <f>LEN(SUBSTITUTE(Z7," ",""))</f>
        <v>24</v>
      </c>
      <c r="AA9" s="17"/>
      <c r="AB9" s="17"/>
      <c r="AC9" s="17"/>
      <c r="AD9" s="17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</row>
    <row r="10" spans="1:54" x14ac:dyDescent="0.3">
      <c r="A10" s="3">
        <v>8</v>
      </c>
      <c r="B10" t="s">
        <v>9</v>
      </c>
      <c r="C10" t="s">
        <v>46</v>
      </c>
      <c r="D10" s="9">
        <f>(LEN($I$4)-LEN(SUBSTITUTE($I$4,B10,"")))/LEN($I$4)</f>
        <v>3.8277511961722487E-2</v>
      </c>
      <c r="E10" s="9">
        <f>(LEN(SUBSTITUTE(SUBSTITUTE(SUBSTITUTE(SUBSTITUTE(SUBSTITUTE(SUBSTITUTE(SUBSTITUTE($I$4," ",""),",",""),".",""),"-",""),"(",""),")",""),":",""))-LEN(SUBSTITUTE(SUBSTITUTE(SUBSTITUTE(SUBSTITUTE(SUBSTITUTE(SUBSTITUTE(SUBSTITUTE(SUBSTITUTE($I$4,B10,"")," ",""),",",""),".",""),"-",""),"(",""),")",""),":","")))/LEN(SUBSTITUTE(SUBSTITUTE(SUBSTITUTE(SUBSTITUTE(SUBSTITUTE(SUBSTITUTE(SUBSTITUTE($I$4," ",""),",",""),".",""),"-",""),"(",""),")",""),":",""))</f>
        <v>4.6343229543808831E-2</v>
      </c>
      <c r="F10" s="9">
        <f>(D10+E10)/2</f>
        <v>4.2310370752765655E-2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Y10" s="21"/>
      <c r="Z10" s="17"/>
      <c r="AA10" s="17"/>
      <c r="AB10" s="17"/>
      <c r="AC10" s="11" t="s">
        <v>94</v>
      </c>
      <c r="AD10" s="11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</row>
    <row r="11" spans="1:54" x14ac:dyDescent="0.3">
      <c r="A11" s="3">
        <v>9</v>
      </c>
      <c r="B11" t="s">
        <v>22</v>
      </c>
      <c r="C11" t="s">
        <v>40</v>
      </c>
      <c r="D11" s="9">
        <f>(LEN($I$4)-LEN(SUBSTITUTE($I$4,B11,"")))/LEN($I$4)</f>
        <v>3.7081339712918659E-2</v>
      </c>
      <c r="E11" s="9">
        <f>(LEN(SUBSTITUTE(SUBSTITUTE(SUBSTITUTE(SUBSTITUTE(SUBSTITUTE(SUBSTITUTE(SUBSTITUTE($I$4," ",""),",",""),".",""),"-",""),"(",""),")",""),":",""))-LEN(SUBSTITUTE(SUBSTITUTE(SUBSTITUTE(SUBSTITUTE(SUBSTITUTE(SUBSTITUTE(SUBSTITUTE(SUBSTITUTE($I$4,B11,"")," ",""),",",""),".",""),"-",""),"(",""),")",""),":","")))/LEN(SUBSTITUTE(SUBSTITUTE(SUBSTITUTE(SUBSTITUTE(SUBSTITUTE(SUBSTITUTE(SUBSTITUTE($I$4," ",""),",",""),".",""),"-",""),"(",""),")",""),":",""))</f>
        <v>4.4895003620564811E-2</v>
      </c>
      <c r="F11" s="9">
        <f>(D11+E11)/2</f>
        <v>4.0988171666741735E-2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Y11" s="21"/>
      <c r="Z11" s="17"/>
      <c r="AA11" s="17"/>
      <c r="AB11" s="17"/>
      <c r="AC11" s="12" t="s">
        <v>93</v>
      </c>
      <c r="AD11" s="12" t="s">
        <v>1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</row>
    <row r="12" spans="1:54" x14ac:dyDescent="0.3">
      <c r="A12" s="3">
        <v>10</v>
      </c>
      <c r="B12" t="s">
        <v>28</v>
      </c>
      <c r="C12" t="s">
        <v>38</v>
      </c>
      <c r="D12" s="9">
        <f>(LEN($I$4)-LEN(SUBSTITUTE($I$4,B12,"")))/LEN($I$4)</f>
        <v>3.5885167464114832E-2</v>
      </c>
      <c r="E12" s="9">
        <f>(LEN(SUBSTITUTE(SUBSTITUTE(SUBSTITUTE(SUBSTITUTE(SUBSTITUTE(SUBSTITUTE(SUBSTITUTE($I$4," ",""),",",""),".",""),"-",""),"(",""),")",""),":",""))-LEN(SUBSTITUTE(SUBSTITUTE(SUBSTITUTE(SUBSTITUTE(SUBSTITUTE(SUBSTITUTE(SUBSTITUTE(SUBSTITUTE($I$4,B12,"")," ",""),",",""),".",""),"-",""),"(",""),")",""),":","")))/LEN(SUBSTITUTE(SUBSTITUTE(SUBSTITUTE(SUBSTITUTE(SUBSTITUTE(SUBSTITUTE(SUBSTITUTE($I$4," ",""),",",""),".",""),"-",""),"(",""),")",""),":",""))</f>
        <v>4.3446777697320783E-2</v>
      </c>
      <c r="F12" s="9">
        <f>(D12+E12)/2</f>
        <v>3.9665972580717808E-2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Y12" s="21"/>
      <c r="Z12" s="17"/>
      <c r="AA12" s="17"/>
      <c r="AB12" s="17"/>
      <c r="AC12" s="10">
        <v>0</v>
      </c>
      <c r="AD12" s="10" t="s">
        <v>83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</row>
    <row r="13" spans="1:54" x14ac:dyDescent="0.3">
      <c r="A13" s="3">
        <v>11</v>
      </c>
      <c r="B13" t="s">
        <v>19</v>
      </c>
      <c r="C13" t="s">
        <v>57</v>
      </c>
      <c r="D13" s="9">
        <f>(LEN($I$4)-LEN(SUBSTITUTE($I$4,B13,"")))/LEN($I$4)</f>
        <v>3.2296650717703351E-2</v>
      </c>
      <c r="E13" s="9">
        <f>(LEN(SUBSTITUTE(SUBSTITUTE(SUBSTITUTE(SUBSTITUTE(SUBSTITUTE(SUBSTITUTE(SUBSTITUTE($I$4," ",""),",",""),".",""),"-",""),"(",""),")",""),":",""))-LEN(SUBSTITUTE(SUBSTITUTE(SUBSTITUTE(SUBSTITUTE(SUBSTITUTE(SUBSTITUTE(SUBSTITUTE(SUBSTITUTE($I$4,B13,"")," ",""),",",""),".",""),"-",""),"(",""),")",""),":","")))/LEN(SUBSTITUTE(SUBSTITUTE(SUBSTITUTE(SUBSTITUTE(SUBSTITUTE(SUBSTITUTE(SUBSTITUTE($I$4," ",""),",",""),".",""),"-",""),"(",""),")",""),":",""))</f>
        <v>3.9102099927588702E-2</v>
      </c>
      <c r="F13" s="9">
        <f>(D13+E13)/2</f>
        <v>3.5699375322646026E-2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Y13" s="21"/>
      <c r="Z13" s="17"/>
      <c r="AA13" s="17"/>
      <c r="AB13" s="17"/>
      <c r="AC13" s="10">
        <v>1</v>
      </c>
      <c r="AD13" s="10" t="s">
        <v>95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9"/>
    </row>
    <row r="14" spans="1:54" x14ac:dyDescent="0.3">
      <c r="A14" s="3">
        <v>12</v>
      </c>
      <c r="B14" t="s">
        <v>20</v>
      </c>
      <c r="C14" t="s">
        <v>56</v>
      </c>
      <c r="D14" s="9">
        <f>(LEN($I$4)-LEN(SUBSTITUTE($I$4,B14,"")))/LEN($I$4)</f>
        <v>3.2296650717703351E-2</v>
      </c>
      <c r="E14" s="9">
        <f>(LEN(SUBSTITUTE(SUBSTITUTE(SUBSTITUTE(SUBSTITUTE(SUBSTITUTE(SUBSTITUTE(SUBSTITUTE($I$4," ",""),",",""),".",""),"-",""),"(",""),")",""),":",""))-LEN(SUBSTITUTE(SUBSTITUTE(SUBSTITUTE(SUBSTITUTE(SUBSTITUTE(SUBSTITUTE(SUBSTITUTE(SUBSTITUTE($I$4,B14,"")," ",""),",",""),".",""),"-",""),"(",""),")",""),":","")))/LEN(SUBSTITUTE(SUBSTITUTE(SUBSTITUTE(SUBSTITUTE(SUBSTITUTE(SUBSTITUTE(SUBSTITUTE($I$4," ",""),",",""),".",""),"-",""),"(",""),")",""),":",""))</f>
        <v>3.9102099927588702E-2</v>
      </c>
      <c r="F14" s="9">
        <f>(D14+E14)/2</f>
        <v>3.5699375322646026E-2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Y14" s="21"/>
      <c r="Z14" s="17"/>
      <c r="AA14" s="17"/>
      <c r="AB14" s="17"/>
      <c r="AC14" s="10">
        <v>2</v>
      </c>
      <c r="AD14" s="10" t="s">
        <v>89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9"/>
    </row>
    <row r="15" spans="1:54" x14ac:dyDescent="0.3">
      <c r="A15" s="3">
        <v>13</v>
      </c>
      <c r="B15" t="s">
        <v>30</v>
      </c>
      <c r="C15" t="s">
        <v>47</v>
      </c>
      <c r="D15" s="9">
        <f>(LEN($I$4)-LEN(SUBSTITUTE($I$4,B15,"")))/LEN($I$4)</f>
        <v>2.8708133971291867E-2</v>
      </c>
      <c r="E15" s="9">
        <f>(LEN(SUBSTITUTE(SUBSTITUTE(SUBSTITUTE(SUBSTITUTE(SUBSTITUTE(SUBSTITUTE(SUBSTITUTE($I$4," ",""),",",""),".",""),"-",""),"(",""),")",""),":",""))-LEN(SUBSTITUTE(SUBSTITUTE(SUBSTITUTE(SUBSTITUTE(SUBSTITUTE(SUBSTITUTE(SUBSTITUTE(SUBSTITUTE($I$4,B15,"")," ",""),",",""),".",""),"-",""),"(",""),")",""),":","")))/LEN(SUBSTITUTE(SUBSTITUTE(SUBSTITUTE(SUBSTITUTE(SUBSTITUTE(SUBSTITUTE(SUBSTITUTE($I$4," ",""),",",""),".",""),"-",""),"(",""),")",""),":",""))</f>
        <v>3.4757422157856627E-2</v>
      </c>
      <c r="F15" s="9">
        <f>(D15+E15)/2</f>
        <v>3.1732778064574245E-2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Y15" s="21"/>
      <c r="Z15" s="17"/>
      <c r="AA15" s="17"/>
      <c r="AB15" s="17"/>
      <c r="AC15" s="10">
        <v>3</v>
      </c>
      <c r="AD15" s="10" t="s">
        <v>92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9"/>
    </row>
    <row r="16" spans="1:54" x14ac:dyDescent="0.3">
      <c r="A16" s="3">
        <v>14</v>
      </c>
      <c r="B16" t="s">
        <v>14</v>
      </c>
      <c r="C16" t="s">
        <v>39</v>
      </c>
      <c r="D16" s="9">
        <f>(LEN($I$4)-LEN(SUBSTITUTE($I$4,B16,"")))/LEN($I$4)</f>
        <v>2.5717703349282296E-2</v>
      </c>
      <c r="E16" s="9">
        <f>(LEN(SUBSTITUTE(SUBSTITUTE(SUBSTITUTE(SUBSTITUTE(SUBSTITUTE(SUBSTITUTE(SUBSTITUTE($I$4," ",""),",",""),".",""),"-",""),"(",""),")",""),":",""))-LEN(SUBSTITUTE(SUBSTITUTE(SUBSTITUTE(SUBSTITUTE(SUBSTITUTE(SUBSTITUTE(SUBSTITUTE(SUBSTITUTE($I$4,B16,"")," ",""),",",""),".",""),"-",""),"(",""),")",""),":","")))/LEN(SUBSTITUTE(SUBSTITUTE(SUBSTITUTE(SUBSTITUTE(SUBSTITUTE(SUBSTITUTE(SUBSTITUTE($I$4," ",""),",",""),".",""),"-",""),"(",""),")",""),":",""))</f>
        <v>3.1136857349746562E-2</v>
      </c>
      <c r="F16" s="9">
        <f>(D16+E16)/2</f>
        <v>2.8427280349514431E-2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Y16" s="21"/>
      <c r="Z16" s="17"/>
      <c r="AA16" s="17"/>
      <c r="AB16" s="17"/>
      <c r="AC16" s="10">
        <v>4</v>
      </c>
      <c r="AD16" s="10" t="s">
        <v>78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9"/>
    </row>
    <row r="17" spans="1:54" x14ac:dyDescent="0.3">
      <c r="A17" s="3">
        <v>15</v>
      </c>
      <c r="B17" t="s">
        <v>17</v>
      </c>
      <c r="C17" t="s">
        <v>50</v>
      </c>
      <c r="D17" s="9">
        <f>(LEN($I$4)-LEN(SUBSTITUTE($I$4,B17,"")))/LEN($I$4)</f>
        <v>2.2129186602870814E-2</v>
      </c>
      <c r="E17" s="9">
        <f>(LEN(SUBSTITUTE(SUBSTITUTE(SUBSTITUTE(SUBSTITUTE(SUBSTITUTE(SUBSTITUTE(SUBSTITUTE($I$4," ",""),",",""),".",""),"-",""),"(",""),")",""),":",""))-LEN(SUBSTITUTE(SUBSTITUTE(SUBSTITUTE(SUBSTITUTE(SUBSTITUTE(SUBSTITUTE(SUBSTITUTE(SUBSTITUTE($I$4,B17,"")," ",""),",",""),".",""),"-",""),"(",""),")",""),":","")))/LEN(SUBSTITUTE(SUBSTITUTE(SUBSTITUTE(SUBSTITUTE(SUBSTITUTE(SUBSTITUTE(SUBSTITUTE($I$4," ",""),",",""),".",""),"-",""),"(",""),")",""),":",""))</f>
        <v>2.6792179580014484E-2</v>
      </c>
      <c r="F17" s="9">
        <f>(D17+E17)/2</f>
        <v>2.4460683091442649E-2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Y17" s="21"/>
      <c r="Z17" s="17"/>
      <c r="AA17" s="17"/>
      <c r="AB17" s="17"/>
      <c r="AC17" s="10">
        <v>5</v>
      </c>
      <c r="AD17" s="10" t="s">
        <v>96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9"/>
    </row>
    <row r="18" spans="1:54" x14ac:dyDescent="0.3">
      <c r="A18" s="3">
        <v>16</v>
      </c>
      <c r="B18" t="s">
        <v>8</v>
      </c>
      <c r="C18" t="s">
        <v>54</v>
      </c>
      <c r="D18" s="9">
        <f>(LEN($I$4)-LEN(SUBSTITUTE($I$4,B18,"")))/LEN($I$4)</f>
        <v>1.854066985645933E-2</v>
      </c>
      <c r="E18" s="9">
        <f>(LEN(SUBSTITUTE(SUBSTITUTE(SUBSTITUTE(SUBSTITUTE(SUBSTITUTE(SUBSTITUTE(SUBSTITUTE($I$4," ",""),",",""),".",""),"-",""),"(",""),")",""),":",""))-LEN(SUBSTITUTE(SUBSTITUTE(SUBSTITUTE(SUBSTITUTE(SUBSTITUTE(SUBSTITUTE(SUBSTITUTE(SUBSTITUTE($I$4,B18,"")," ",""),",",""),".",""),"-",""),"(",""),")",""),":","")))/LEN(SUBSTITUTE(SUBSTITUTE(SUBSTITUTE(SUBSTITUTE(SUBSTITUTE(SUBSTITUTE(SUBSTITUTE($I$4," ",""),",",""),".",""),"-",""),"(",""),")",""),":",""))</f>
        <v>2.2447501810282405E-2</v>
      </c>
      <c r="F18" s="9">
        <f>(D18+E18)/2</f>
        <v>2.0494085833370868E-2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Y18" s="21"/>
      <c r="Z18" s="17"/>
      <c r="AA18" s="17"/>
      <c r="AB18" s="17"/>
      <c r="AC18" s="10">
        <v>6</v>
      </c>
      <c r="AD18" s="10" t="s">
        <v>84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9"/>
    </row>
    <row r="19" spans="1:54" x14ac:dyDescent="0.3">
      <c r="A19" s="3">
        <v>17</v>
      </c>
      <c r="B19" t="s">
        <v>15</v>
      </c>
      <c r="C19" t="s">
        <v>48</v>
      </c>
      <c r="D19" s="9">
        <f>(LEN($I$4)-LEN(SUBSTITUTE($I$4,B19,"")))/LEN($I$4)</f>
        <v>1.7942583732057416E-2</v>
      </c>
      <c r="E19" s="9">
        <f>(LEN(SUBSTITUTE(SUBSTITUTE(SUBSTITUTE(SUBSTITUTE(SUBSTITUTE(SUBSTITUTE(SUBSTITUTE($I$4," ",""),",",""),".",""),"-",""),"(",""),")",""),":",""))-LEN(SUBSTITUTE(SUBSTITUTE(SUBSTITUTE(SUBSTITUTE(SUBSTITUTE(SUBSTITUTE(SUBSTITUTE(SUBSTITUTE($I$4,B19,"")," ",""),",",""),".",""),"-",""),"(",""),")",""),":","")))/LEN(SUBSTITUTE(SUBSTITUTE(SUBSTITUTE(SUBSTITUTE(SUBSTITUTE(SUBSTITUTE(SUBSTITUTE($I$4," ",""),",",""),".",""),"-",""),"(",""),")",""),":",""))</f>
        <v>2.1723388848660392E-2</v>
      </c>
      <c r="F19" s="9">
        <f>(D19+E19)/2</f>
        <v>1.9832986290358904E-2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Y19" s="21"/>
      <c r="Z19" s="17"/>
      <c r="AA19" s="17"/>
      <c r="AB19" s="17"/>
      <c r="AC19" s="10">
        <v>7</v>
      </c>
      <c r="AD19" s="10" t="s">
        <v>97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9"/>
    </row>
    <row r="20" spans="1:54" x14ac:dyDescent="0.3">
      <c r="A20" s="3">
        <v>18</v>
      </c>
      <c r="B20" t="s">
        <v>10</v>
      </c>
      <c r="C20" t="s">
        <v>44</v>
      </c>
      <c r="D20" s="9">
        <f>(LEN($I$4)-LEN(SUBSTITUTE($I$4,B20,"")))/LEN($I$4)</f>
        <v>1.375598086124402E-2</v>
      </c>
      <c r="E20" s="9">
        <f>(LEN(SUBSTITUTE(SUBSTITUTE(SUBSTITUTE(SUBSTITUTE(SUBSTITUTE(SUBSTITUTE(SUBSTITUTE($I$4," ",""),",",""),".",""),"-",""),"(",""),")",""),":",""))-LEN(SUBSTITUTE(SUBSTITUTE(SUBSTITUTE(SUBSTITUTE(SUBSTITUTE(SUBSTITUTE(SUBSTITUTE(SUBSTITUTE($I$4,B20,"")," ",""),",",""),".",""),"-",""),"(",""),")",""),":","")))/LEN(SUBSTITUTE(SUBSTITUTE(SUBSTITUTE(SUBSTITUTE(SUBSTITUTE(SUBSTITUTE(SUBSTITUTE($I$4," ",""),",",""),".",""),"-",""),"(",""),")",""),":",""))</f>
        <v>1.66545981173063E-2</v>
      </c>
      <c r="F20" s="9">
        <f>(D20+E20)/2</f>
        <v>1.5205289489275159E-2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Y20" s="21"/>
      <c r="Z20" s="17"/>
      <c r="AA20" s="17"/>
      <c r="AB20" s="17"/>
      <c r="AC20" s="10">
        <v>8</v>
      </c>
      <c r="AD20" s="10" t="s">
        <v>81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9"/>
    </row>
    <row r="21" spans="1:54" x14ac:dyDescent="0.3">
      <c r="A21" s="3">
        <v>19</v>
      </c>
      <c r="B21" t="s">
        <v>18</v>
      </c>
      <c r="C21" t="s">
        <v>62</v>
      </c>
      <c r="D21" s="9">
        <f>(LEN($I$4)-LEN(SUBSTITUTE($I$4,B21,"")))/LEN($I$4)</f>
        <v>1.076555023923445E-2</v>
      </c>
      <c r="E21" s="9">
        <f>(LEN(SUBSTITUTE(SUBSTITUTE(SUBSTITUTE(SUBSTITUTE(SUBSTITUTE(SUBSTITUTE(SUBSTITUTE($I$4," ",""),",",""),".",""),"-",""),"(",""),")",""),":",""))-LEN(SUBSTITUTE(SUBSTITUTE(SUBSTITUTE(SUBSTITUTE(SUBSTITUTE(SUBSTITUTE(SUBSTITUTE(SUBSTITUTE($I$4,B21,"")," ",""),",",""),".",""),"-",""),"(",""),")",""),":","")))/LEN(SUBSTITUTE(SUBSTITUTE(SUBSTITUTE(SUBSTITUTE(SUBSTITUTE(SUBSTITUTE(SUBSTITUTE($I$4," ",""),",",""),".",""),"-",""),"(",""),")",""),":",""))</f>
        <v>1.3034033309196235E-2</v>
      </c>
      <c r="F21" s="9">
        <f>(D21+E21)/2</f>
        <v>1.1899791774215343E-2</v>
      </c>
      <c r="H21" s="4" t="s">
        <v>68</v>
      </c>
      <c r="I21" s="6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I$4,B3,C3),B4,C4),B5,C5),B6,C6),B7,C7),B8,C8),B9,C9),B10,C10),B11,C11),B12,C12),B13,C13),B14,C14),B15,C15),B16,C16),B17,C17),B18,C18),B19,C19),B20,C20),B21,C21),B22,C22),B23,C23),B24,C24),B25,C25),B26,C26),B27,C27),B28,C28),B29,C29),B30,C30),B31,C31),B32,C32)</f>
        <v>﻿крагујевац је са стопедесет хиљада становника, према попису из двехиљадеједанаесте четврти град по величини у србији, и седиште шумадијског округа, a налази се око сто километара јужно од београда.
крагујевац је значајан привредни, културни, образовни и здравствени центар шумадије, поморавља и суседних региона. макрорегионални је центар за регионе: чачка, краљева, ужица, јагодине, крушевца, смедерева, пожаревца и северног косова. почетком деведесетих година град постаје један од сиромашнијих градова у србији. данас је крагујевац поново један од најјачих административних, културних, финансијских, индустријских и политичких центара у србији. назив крагујевац је изведено од имена птице крагуј која се у средњем веку употребљавала за лов. у лепеничкој области било је доста шума где су живеле ове птице. крагујевац је у турским изворима познат под називима караговинџа и карађофоџа, али ти називи нису ништа друго него преводи назива крагујевац на турски језик. 
главни део речи у називу карагуфџа је карагу што је у преводу са турског крагуј, а у називу караговинча главни део речи је караго. друга теорија је да назив града потиче од мушког имена крагуј, које је било веома ретко. у крагујевцу влада умерено-континентална клима. климу крагујевца одликују релативно хладне зиме и топла лета. најхладнији месец је јануар, а најтоплији јун. мај и јун су месеци са највише падавина, а најмање их има у јануару, фебруару и марту. сума годишњих падавина износи петстопедесет милиметара. најчешће дувају југозападни и северозападни ветрови, а у периоду јануар-март и југоисточини (кошава). просечан број дана са снегом износи тридесет, маглом двадесет, а градом два дана.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Y21" s="21"/>
      <c r="Z21" s="17"/>
      <c r="AA21" s="17"/>
      <c r="AB21" s="17"/>
      <c r="AC21" s="10">
        <v>9</v>
      </c>
      <c r="AD21" s="10" t="s">
        <v>86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9"/>
    </row>
    <row r="22" spans="1:54" x14ac:dyDescent="0.3">
      <c r="A22" s="3">
        <v>20</v>
      </c>
      <c r="B22" t="s">
        <v>21</v>
      </c>
      <c r="C22" t="s">
        <v>63</v>
      </c>
      <c r="D22" s="9">
        <f>(LEN($I$4)-LEN(SUBSTITUTE($I$4,B22,"")))/LEN($I$4)</f>
        <v>9.5693779904306216E-3</v>
      </c>
      <c r="E22" s="9">
        <f>(LEN(SUBSTITUTE(SUBSTITUTE(SUBSTITUTE(SUBSTITUTE(SUBSTITUTE(SUBSTITUTE(SUBSTITUTE($I$4," ",""),",",""),".",""),"-",""),"(",""),")",""),":",""))-LEN(SUBSTITUTE(SUBSTITUTE(SUBSTITUTE(SUBSTITUTE(SUBSTITUTE(SUBSTITUTE(SUBSTITUTE(SUBSTITUTE($I$4,B22,"")," ",""),",",""),".",""),"-",""),"(",""),")",""),":","")))/LEN(SUBSTITUTE(SUBSTITUTE(SUBSTITUTE(SUBSTITUTE(SUBSTITUTE(SUBSTITUTE(SUBSTITUTE($I$4," ",""),",",""),".",""),"-",""),"(",""),")",""),":",""))</f>
        <v>1.1585807385952208E-2</v>
      </c>
      <c r="F22" s="9">
        <f>(D22+E22)/2</f>
        <v>1.0577592688191414E-2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Y22" s="21"/>
      <c r="Z22" s="17"/>
      <c r="AA22" s="17"/>
      <c r="AB22" s="17"/>
      <c r="AC22" s="10">
        <v>10</v>
      </c>
      <c r="AD22" s="10" t="s">
        <v>82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9"/>
    </row>
    <row r="23" spans="1:54" x14ac:dyDescent="0.3">
      <c r="A23" s="3">
        <v>21</v>
      </c>
      <c r="B23" t="s">
        <v>31</v>
      </c>
      <c r="C23" t="s">
        <v>61</v>
      </c>
      <c r="D23" s="9">
        <f>(LEN($I$4)-LEN(SUBSTITUTE($I$4,B23,"")))/LEN($I$4)</f>
        <v>8.9712918660287081E-3</v>
      </c>
      <c r="E23" s="9">
        <f>(LEN(SUBSTITUTE(SUBSTITUTE(SUBSTITUTE(SUBSTITUTE(SUBSTITUTE(SUBSTITUTE(SUBSTITUTE($I$4," ",""),",",""),".",""),"-",""),"(",""),")",""),":",""))-LEN(SUBSTITUTE(SUBSTITUTE(SUBSTITUTE(SUBSTITUTE(SUBSTITUTE(SUBSTITUTE(SUBSTITUTE(SUBSTITUTE($I$4,B23,"")," ",""),",",""),".",""),"-",""),"(",""),")",""),":","")))/LEN(SUBSTITUTE(SUBSTITUTE(SUBSTITUTE(SUBSTITUTE(SUBSTITUTE(SUBSTITUTE(SUBSTITUTE($I$4," ",""),",",""),".",""),"-",""),"(",""),")",""),":",""))</f>
        <v>1.0861694424330196E-2</v>
      </c>
      <c r="F23" s="9">
        <f>(D23+E23)/2</f>
        <v>9.916493145179452E-3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Y23" s="21"/>
      <c r="Z23" s="17"/>
      <c r="AA23" s="17"/>
      <c r="AB23" s="17"/>
      <c r="AC23" s="10">
        <v>11</v>
      </c>
      <c r="AD23" s="10" t="s">
        <v>80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9"/>
    </row>
    <row r="24" spans="1:54" x14ac:dyDescent="0.3">
      <c r="A24" s="3">
        <v>22</v>
      </c>
      <c r="B24" t="s">
        <v>24</v>
      </c>
      <c r="C24" t="s">
        <v>65</v>
      </c>
      <c r="D24" s="9">
        <f>(LEN($I$4)-LEN(SUBSTITUTE($I$4,B24,"")))/LEN($I$4)</f>
        <v>7.7751196172248802E-3</v>
      </c>
      <c r="E24" s="9">
        <f>(LEN(SUBSTITUTE(SUBSTITUTE(SUBSTITUTE(SUBSTITUTE(SUBSTITUTE(SUBSTITUTE(SUBSTITUTE($I$4," ",""),",",""),".",""),"-",""),"(",""),")",""),":",""))-LEN(SUBSTITUTE(SUBSTITUTE(SUBSTITUTE(SUBSTITUTE(SUBSTITUTE(SUBSTITUTE(SUBSTITUTE(SUBSTITUTE($I$4,B24,"")," ",""),",",""),".",""),"-",""),"(",""),")",""),":","")))/LEN(SUBSTITUTE(SUBSTITUTE(SUBSTITUTE(SUBSTITUTE(SUBSTITUTE(SUBSTITUTE(SUBSTITUTE($I$4," ",""),",",""),".",""),"-",""),"(",""),")",""),":",""))</f>
        <v>9.4134685010861703E-3</v>
      </c>
      <c r="F24" s="9">
        <f>(D24+E24)/2</f>
        <v>8.5942940591555248E-3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Y24" s="21"/>
      <c r="Z24" s="17"/>
      <c r="AA24" s="17"/>
      <c r="AB24" s="17"/>
      <c r="AC24" s="10">
        <v>12</v>
      </c>
      <c r="AD24" s="10" t="s">
        <v>98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9"/>
    </row>
    <row r="25" spans="1:54" x14ac:dyDescent="0.3">
      <c r="A25" s="3">
        <v>23</v>
      </c>
      <c r="B25" t="s">
        <v>33</v>
      </c>
      <c r="C25" t="s">
        <v>37</v>
      </c>
      <c r="D25" s="9">
        <f>(LEN($I$4)-LEN(SUBSTITUTE($I$4,B25,"")))/LEN($I$4)</f>
        <v>6.5789473684210523E-3</v>
      </c>
      <c r="E25" s="9">
        <f>(LEN(SUBSTITUTE(SUBSTITUTE(SUBSTITUTE(SUBSTITUTE(SUBSTITUTE(SUBSTITUTE(SUBSTITUTE($I$4," ",""),",",""),".",""),"-",""),"(",""),")",""),":",""))-LEN(SUBSTITUTE(SUBSTITUTE(SUBSTITUTE(SUBSTITUTE(SUBSTITUTE(SUBSTITUTE(SUBSTITUTE(SUBSTITUTE($I$4,B25,"")," ",""),",",""),".",""),"-",""),"(",""),")",""),":","")))/LEN(SUBSTITUTE(SUBSTITUTE(SUBSTITUTE(SUBSTITUTE(SUBSTITUTE(SUBSTITUTE(SUBSTITUTE($I$4," ",""),",",""),".",""),"-",""),"(",""),")",""),":",""))</f>
        <v>7.965242577842143E-3</v>
      </c>
      <c r="F25" s="9">
        <f>(D25+E25)/2</f>
        <v>7.2720949731315977E-3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Y25" s="21"/>
      <c r="Z25" s="17"/>
      <c r="AA25" s="17"/>
      <c r="AB25" s="17"/>
      <c r="AC25" s="10">
        <v>13</v>
      </c>
      <c r="AD25" s="10" t="s">
        <v>99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9"/>
    </row>
    <row r="26" spans="1:54" x14ac:dyDescent="0.3">
      <c r="A26" s="3">
        <v>24</v>
      </c>
      <c r="B26" t="s">
        <v>16</v>
      </c>
      <c r="C26" t="s">
        <v>49</v>
      </c>
      <c r="D26" s="9">
        <f>(LEN($I$4)-LEN(SUBSTITUTE($I$4,B26,"")))/LEN($I$4)</f>
        <v>2.9904306220095694E-3</v>
      </c>
      <c r="E26" s="9">
        <f>(LEN(SUBSTITUTE(SUBSTITUTE(SUBSTITUTE(SUBSTITUTE(SUBSTITUTE(SUBSTITUTE(SUBSTITUTE($I$4," ",""),",",""),".",""),"-",""),"(",""),")",""),":",""))-LEN(SUBSTITUTE(SUBSTITUTE(SUBSTITUTE(SUBSTITUTE(SUBSTITUTE(SUBSTITUTE(SUBSTITUTE(SUBSTITUTE($I$4,B26,"")," ",""),",",""),".",""),"-",""),"(",""),")",""),":","")))/LEN(SUBSTITUTE(SUBSTITUTE(SUBSTITUTE(SUBSTITUTE(SUBSTITUTE(SUBSTITUTE(SUBSTITUTE($I$4," ",""),",",""),".",""),"-",""),"(",""),")",""),":",""))</f>
        <v>3.6205648081100651E-3</v>
      </c>
      <c r="F26" s="9">
        <f>(D26+E26)/2</f>
        <v>3.305497715059817E-3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Y26" s="21"/>
      <c r="Z26" s="17"/>
      <c r="AA26" s="17"/>
      <c r="AB26" s="17"/>
      <c r="AC26" s="10">
        <v>14</v>
      </c>
      <c r="AD26" s="10" t="s">
        <v>91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9"/>
    </row>
    <row r="27" spans="1:54" x14ac:dyDescent="0.3">
      <c r="A27" s="3">
        <v>25</v>
      </c>
      <c r="B27" t="s">
        <v>25</v>
      </c>
      <c r="C27" t="s">
        <v>43</v>
      </c>
      <c r="D27" s="9">
        <f>(LEN($I$4)-LEN(SUBSTITUTE($I$4,B27,"")))/LEN($I$4)</f>
        <v>2.3923444976076554E-3</v>
      </c>
      <c r="E27" s="9">
        <f>(LEN(SUBSTITUTE(SUBSTITUTE(SUBSTITUTE(SUBSTITUTE(SUBSTITUTE(SUBSTITUTE(SUBSTITUTE($I$4," ",""),",",""),".",""),"-",""),"(",""),")",""),":",""))-LEN(SUBSTITUTE(SUBSTITUTE(SUBSTITUTE(SUBSTITUTE(SUBSTITUTE(SUBSTITUTE(SUBSTITUTE(SUBSTITUTE($I$4,B27,"")," ",""),",",""),".",""),"-",""),"(",""),")",""),":","")))/LEN(SUBSTITUTE(SUBSTITUTE(SUBSTITUTE(SUBSTITUTE(SUBSTITUTE(SUBSTITUTE(SUBSTITUTE($I$4," ",""),",",""),".",""),"-",""),"(",""),")",""),":",""))</f>
        <v>2.8964518464880519E-3</v>
      </c>
      <c r="F27" s="9">
        <f>(D27+E27)/2</f>
        <v>2.6443981720478535E-3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Y27" s="21"/>
      <c r="Z27" s="17"/>
      <c r="AA27" s="17"/>
      <c r="AB27" s="17"/>
      <c r="AC27" s="10">
        <v>15</v>
      </c>
      <c r="AD27" s="10" t="s">
        <v>79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9"/>
    </row>
    <row r="28" spans="1:54" x14ac:dyDescent="0.3">
      <c r="A28" s="3">
        <v>26</v>
      </c>
      <c r="B28" t="s">
        <v>27</v>
      </c>
      <c r="C28" t="s">
        <v>60</v>
      </c>
      <c r="D28" s="9">
        <f>(LEN($I$4)-LEN(SUBSTITUTE($I$4,B28,"")))/LEN($I$4)</f>
        <v>2.3923444976076554E-3</v>
      </c>
      <c r="E28" s="9">
        <f>(LEN(SUBSTITUTE(SUBSTITUTE(SUBSTITUTE(SUBSTITUTE(SUBSTITUTE(SUBSTITUTE(SUBSTITUTE($I$4," ",""),",",""),".",""),"-",""),"(",""),")",""),":",""))-LEN(SUBSTITUTE(SUBSTITUTE(SUBSTITUTE(SUBSTITUTE(SUBSTITUTE(SUBSTITUTE(SUBSTITUTE(SUBSTITUTE($I$4,B28,"")," ",""),",",""),".",""),"-",""),"(",""),")",""),":","")))/LEN(SUBSTITUTE(SUBSTITUTE(SUBSTITUTE(SUBSTITUTE(SUBSTITUTE(SUBSTITUTE(SUBSTITUTE($I$4," ",""),",",""),".",""),"-",""),"(",""),")",""),":",""))</f>
        <v>2.8964518464880519E-3</v>
      </c>
      <c r="F28" s="9">
        <f>(D28+E28)/2</f>
        <v>2.6443981720478535E-3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Y28" s="21"/>
      <c r="Z28" s="17"/>
      <c r="AA28" s="17"/>
      <c r="AB28" s="17"/>
      <c r="AC28" s="10">
        <v>16</v>
      </c>
      <c r="AD28" s="10" t="s">
        <v>100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9"/>
    </row>
    <row r="29" spans="1:54" x14ac:dyDescent="0.3">
      <c r="A29" s="3">
        <v>27</v>
      </c>
      <c r="B29" t="s">
        <v>12</v>
      </c>
      <c r="C29" t="s">
        <v>64</v>
      </c>
      <c r="D29" s="9">
        <f>(LEN($I$4)-LEN(SUBSTITUTE($I$4,B29,"")))/LEN($I$4)</f>
        <v>1.7942583732057417E-3</v>
      </c>
      <c r="E29" s="9">
        <f>(LEN(SUBSTITUTE(SUBSTITUTE(SUBSTITUTE(SUBSTITUTE(SUBSTITUTE(SUBSTITUTE(SUBSTITUTE($I$4," ",""),",",""),".",""),"-",""),"(",""),")",""),":",""))-LEN(SUBSTITUTE(SUBSTITUTE(SUBSTITUTE(SUBSTITUTE(SUBSTITUTE(SUBSTITUTE(SUBSTITUTE(SUBSTITUTE($I$4,B29,"")," ",""),",",""),".",""),"-",""),"(",""),")",""),":","")))/LEN(SUBSTITUTE(SUBSTITUTE(SUBSTITUTE(SUBSTITUTE(SUBSTITUTE(SUBSTITUTE(SUBSTITUTE($I$4," ",""),",",""),".",""),"-",""),"(",""),")",""),":",""))</f>
        <v>2.1723388848660392E-3</v>
      </c>
      <c r="F29" s="9">
        <f>(D29+E29)/2</f>
        <v>1.9832986290358903E-3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Y29" s="21"/>
      <c r="Z29" s="17"/>
      <c r="AA29" s="17"/>
      <c r="AB29" s="17"/>
      <c r="AC29" s="10">
        <v>17</v>
      </c>
      <c r="AD29" s="10" t="s">
        <v>77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9"/>
    </row>
    <row r="30" spans="1:54" x14ac:dyDescent="0.3">
      <c r="A30" s="3">
        <v>28</v>
      </c>
      <c r="B30" t="s">
        <v>32</v>
      </c>
      <c r="C30" t="s">
        <v>52</v>
      </c>
      <c r="D30" s="9">
        <f>(LEN($I$4)-LEN(SUBSTITUTE($I$4,B30,"")))/LEN($I$4)</f>
        <v>1.7942583732057417E-3</v>
      </c>
      <c r="E30" s="9">
        <f>(LEN(SUBSTITUTE(SUBSTITUTE(SUBSTITUTE(SUBSTITUTE(SUBSTITUTE(SUBSTITUTE(SUBSTITUTE($I$4," ",""),",",""),".",""),"-",""),"(",""),")",""),":",""))-LEN(SUBSTITUTE(SUBSTITUTE(SUBSTITUTE(SUBSTITUTE(SUBSTITUTE(SUBSTITUTE(SUBSTITUTE(SUBSTITUTE($I$4,B30,"")," ",""),",",""),".",""),"-",""),"(",""),")",""),":","")))/LEN(SUBSTITUTE(SUBSTITUTE(SUBSTITUTE(SUBSTITUTE(SUBSTITUTE(SUBSTITUTE(SUBSTITUTE($I$4," ",""),",",""),".",""),"-",""),"(",""),")",""),":",""))</f>
        <v>2.1723388848660392E-3</v>
      </c>
      <c r="F30" s="9">
        <f>(D30+E30)/2</f>
        <v>1.9832986290358903E-3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Y30" s="21"/>
      <c r="Z30" s="17"/>
      <c r="AA30" s="17"/>
      <c r="AB30" s="17"/>
      <c r="AC30" s="10">
        <v>18</v>
      </c>
      <c r="AD30" s="10" t="s">
        <v>88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9"/>
    </row>
    <row r="31" spans="1:54" x14ac:dyDescent="0.3">
      <c r="A31" s="3">
        <v>29</v>
      </c>
      <c r="B31" t="s">
        <v>11</v>
      </c>
      <c r="C31" t="s">
        <v>58</v>
      </c>
      <c r="D31" s="9">
        <f>(LEN($I$4)-LEN(SUBSTITUTE($I$4,B31,"")))/LEN($I$4)</f>
        <v>5.9808612440191385E-4</v>
      </c>
      <c r="E31" s="9">
        <f>(LEN(SUBSTITUTE(SUBSTITUTE(SUBSTITUTE(SUBSTITUTE(SUBSTITUTE(SUBSTITUTE(SUBSTITUTE($I$4," ",""),",",""),".",""),"-",""),"(",""),")",""),":",""))-LEN(SUBSTITUTE(SUBSTITUTE(SUBSTITUTE(SUBSTITUTE(SUBSTITUTE(SUBSTITUTE(SUBSTITUTE(SUBSTITUTE($I$4,B31,"")," ",""),",",""),".",""),"-",""),"(",""),")",""),":","")))/LEN(SUBSTITUTE(SUBSTITUTE(SUBSTITUTE(SUBSTITUTE(SUBSTITUTE(SUBSTITUTE(SUBSTITUTE($I$4," ",""),",",""),".",""),"-",""),"(",""),")",""),":",""))</f>
        <v>7.2411296162201298E-4</v>
      </c>
      <c r="F31" s="9">
        <f>(D31+E31)/2</f>
        <v>6.6109954301196336E-4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Y31" s="21"/>
      <c r="Z31" s="17"/>
      <c r="AA31" s="17"/>
      <c r="AB31" s="17"/>
      <c r="AC31" s="10">
        <v>19</v>
      </c>
      <c r="AD31" s="10" t="s">
        <v>90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9"/>
    </row>
    <row r="32" spans="1:54" x14ac:dyDescent="0.3">
      <c r="A32" s="3">
        <v>30</v>
      </c>
      <c r="B32" t="s">
        <v>23</v>
      </c>
      <c r="C32" t="s">
        <v>41</v>
      </c>
      <c r="D32" s="9">
        <f>(LEN($I$4)-LEN(SUBSTITUTE($I$4,B32,"")))/LEN($I$4)</f>
        <v>5.9808612440191385E-4</v>
      </c>
      <c r="E32" s="9">
        <f>(LEN(SUBSTITUTE(SUBSTITUTE(SUBSTITUTE(SUBSTITUTE(SUBSTITUTE(SUBSTITUTE(SUBSTITUTE($I$4," ",""),",",""),".",""),"-",""),"(",""),")",""),":",""))-LEN(SUBSTITUTE(SUBSTITUTE(SUBSTITUTE(SUBSTITUTE(SUBSTITUTE(SUBSTITUTE(SUBSTITUTE(SUBSTITUTE($I$4,B32,"")," ",""),",",""),".",""),"-",""),"(",""),")",""),":","")))/LEN(SUBSTITUTE(SUBSTITUTE(SUBSTITUTE(SUBSTITUTE(SUBSTITUTE(SUBSTITUTE(SUBSTITUTE($I$4," ",""),",",""),".",""),"-",""),"(",""),")",""),":",""))</f>
        <v>7.2411296162201298E-4</v>
      </c>
      <c r="F32" s="9">
        <f>(D32+E32)/2</f>
        <v>6.6109954301196336E-4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Y32" s="21"/>
      <c r="Z32" s="17"/>
      <c r="AA32" s="17"/>
      <c r="AB32" s="17"/>
      <c r="AC32" s="10">
        <v>20</v>
      </c>
      <c r="AD32" s="10" t="s">
        <v>85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9"/>
    </row>
    <row r="33" spans="2:54" x14ac:dyDescent="0.3">
      <c r="B33" t="s">
        <v>70</v>
      </c>
      <c r="D33" s="9">
        <f>(LEN($I$4)-LEN(SUBSTITUTE($I$4,B33,"")))/LEN($I$4)</f>
        <v>1.6746411483253589E-2</v>
      </c>
      <c r="E33" s="9">
        <f>(LEN(SUBSTITUTE(SUBSTITUTE(SUBSTITUTE(SUBSTITUTE(SUBSTITUTE(SUBSTITUTE(SUBSTITUTE($I$4," ",""),",",""),".",""),"-",""),"(",""),")",""),":",""))-LEN(SUBSTITUTE(SUBSTITUTE(SUBSTITUTE(SUBSTITUTE(SUBSTITUTE(SUBSTITUTE(SUBSTITUTE(SUBSTITUTE($I$4,B33,"")," ",""),",",""),".",""),"-",""),"(",""),")",""),":","")))/LEN(SUBSTITUTE(SUBSTITUTE(SUBSTITUTE(SUBSTITUTE(SUBSTITUTE(SUBSTITUTE(SUBSTITUTE($I$4," ",""),",",""),".",""),"-",""),"(",""),")",""),":",""))</f>
        <v>2.0275162925416364E-2</v>
      </c>
      <c r="F33" s="9">
        <f>(D33+E33)/2</f>
        <v>1.8510787204334977E-2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Y33" s="21"/>
      <c r="Z33" s="17"/>
      <c r="AA33" s="17"/>
      <c r="AB33" s="17"/>
      <c r="AC33" s="10">
        <v>21</v>
      </c>
      <c r="AD33" s="10" t="s">
        <v>87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9"/>
    </row>
    <row r="34" spans="2:54" x14ac:dyDescent="0.3">
      <c r="B34" t="s">
        <v>71</v>
      </c>
      <c r="C34" t="s">
        <v>72</v>
      </c>
      <c r="D34" s="9">
        <f>(LEN($I$4)-LEN(SUBSTITUTE($I$4,B34,"")))/LEN($I$4)</f>
        <v>3.3492822966507178E-2</v>
      </c>
      <c r="E34" s="9">
        <f>(LEN(SUBSTITUTE(SUBSTITUTE(SUBSTITUTE(SUBSTITUTE(SUBSTITUTE(SUBSTITUTE(SUBSTITUTE($I$4," ",""),",",""),".",""),"-",""),"(",""),")",""),":",""))-LEN(SUBSTITUTE(SUBSTITUTE(SUBSTITUTE(SUBSTITUTE(SUBSTITUTE(SUBSTITUTE(SUBSTITUTE(SUBSTITUTE($I$4,B34,"")," ",""),",",""),".",""),"-",""),"(",""),")",""),":","")))/LEN(SUBSTITUTE(SUBSTITUTE(SUBSTITUTE(SUBSTITUTE(SUBSTITUTE(SUBSTITUTE(SUBSTITUTE($I$4," ",""),",",""),".",""),"-",""),"(",""),")",""),":",""))</f>
        <v>4.0550325850832729E-2</v>
      </c>
      <c r="F34" s="9">
        <f>(D34+E34)/2</f>
        <v>3.7021574408669954E-2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Y34" s="21"/>
      <c r="Z34" s="17"/>
      <c r="AA34" s="17"/>
      <c r="AB34" s="17"/>
      <c r="AC34" s="10">
        <v>22</v>
      </c>
      <c r="AD34" s="10" t="s">
        <v>101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9"/>
    </row>
    <row r="35" spans="2:54" x14ac:dyDescent="0.3"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Y35" s="21"/>
      <c r="Z35" s="17"/>
      <c r="AA35" s="17"/>
      <c r="AB35" s="17"/>
      <c r="AC35" s="10">
        <v>23</v>
      </c>
      <c r="AD35" s="10" t="s">
        <v>102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9"/>
    </row>
    <row r="36" spans="2:54" x14ac:dyDescent="0.3"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Y36" s="21"/>
      <c r="Z36" s="17"/>
      <c r="AA36" s="17"/>
      <c r="AB36" s="17"/>
      <c r="AC36" s="10">
        <v>24</v>
      </c>
      <c r="AD36" s="10" t="s">
        <v>103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9"/>
    </row>
    <row r="37" spans="2:54" x14ac:dyDescent="0.3">
      <c r="Y37" s="21"/>
      <c r="Z37" s="17"/>
      <c r="AA37" s="17"/>
      <c r="AB37" s="17"/>
      <c r="AC37" s="10">
        <v>25</v>
      </c>
      <c r="AD37" s="10" t="s">
        <v>104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9"/>
    </row>
    <row r="38" spans="2:54" ht="4.2" customHeight="1" thickBot="1" x14ac:dyDescent="0.35">
      <c r="Y38" s="22"/>
      <c r="Z38" s="23"/>
      <c r="AA38" s="23"/>
      <c r="AB38" s="23"/>
      <c r="AC38" s="23"/>
      <c r="AD38" s="23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5"/>
    </row>
  </sheetData>
  <sortState xmlns:xlrd2="http://schemas.microsoft.com/office/spreadsheetml/2017/richdata2" ref="B3:F32">
    <sortCondition descending="1" ref="D3:D32"/>
  </sortState>
  <mergeCells count="7">
    <mergeCell ref="W4:X4"/>
    <mergeCell ref="AC7:AD7"/>
    <mergeCell ref="AC8:AD8"/>
    <mergeCell ref="AC10:AD10"/>
    <mergeCell ref="AA6:AC6"/>
    <mergeCell ref="I4:V19"/>
    <mergeCell ref="I21:V3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10.06.2020 (1. zad.)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2020-11-02T12:08:19Z</dcterms:created>
  <dcterms:modified xsi:type="dcterms:W3CDTF">2020-11-02T13:29:07Z</dcterms:modified>
</cp:coreProperties>
</file>