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esktop\VMwareShareFolder\kripto\ispit_20200129\z01\"/>
    </mc:Choice>
  </mc:AlternateContent>
  <xr:revisionPtr revIDLastSave="0" documentId="13_ncr:1_{176A565F-1C74-4C62-952B-7CEF8D2B02C7}" xr6:coauthVersionLast="45" xr6:coauthVersionMax="45" xr10:uidLastSave="{00000000-0000-0000-0000-000000000000}"/>
  <bookViews>
    <workbookView xWindow="-28920" yWindow="855" windowWidth="29040" windowHeight="15840" xr2:uid="{B4C3997C-4085-4286-A39E-A2307B623FE0}"/>
  </bookViews>
  <sheets>
    <sheet name="29.01.2020 (1. zad.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  <c r="D3" i="1"/>
  <c r="D21" i="1"/>
  <c r="D29" i="1"/>
  <c r="D20" i="1"/>
  <c r="D4" i="1"/>
  <c r="D7" i="1"/>
  <c r="D24" i="1"/>
  <c r="D17" i="1"/>
  <c r="D26" i="1"/>
  <c r="D32" i="1"/>
  <c r="D28" i="1"/>
  <c r="I21" i="1"/>
  <c r="D16" i="1"/>
  <c r="D25" i="1"/>
  <c r="D31" i="1"/>
  <c r="D8" i="1"/>
  <c r="F8" i="1" s="1"/>
  <c r="D14" i="1"/>
  <c r="D13" i="1"/>
  <c r="D5" i="1"/>
  <c r="D12" i="1"/>
  <c r="F12" i="1" s="1"/>
  <c r="D19" i="1"/>
  <c r="D27" i="1"/>
  <c r="D9" i="1"/>
  <c r="D10" i="1"/>
  <c r="D23" i="1"/>
  <c r="D30" i="1"/>
  <c r="D22" i="1"/>
  <c r="D18" i="1"/>
  <c r="D11" i="1"/>
  <c r="D15" i="1"/>
  <c r="D6" i="1"/>
  <c r="F22" i="1" l="1"/>
  <c r="F17" i="1"/>
  <c r="F9" i="1"/>
  <c r="F18" i="1"/>
  <c r="F30" i="1"/>
  <c r="F10" i="1"/>
  <c r="F27" i="1"/>
  <c r="F29" i="1"/>
  <c r="F6" i="1"/>
  <c r="F15" i="1"/>
  <c r="F14" i="1"/>
  <c r="F20" i="1"/>
  <c r="F21" i="1"/>
  <c r="F31" i="1"/>
  <c r="F4" i="1"/>
  <c r="F26" i="1"/>
  <c r="F5" i="1"/>
  <c r="F28" i="1"/>
  <c r="F13" i="1"/>
  <c r="F16" i="1"/>
  <c r="F32" i="1"/>
  <c r="F24" i="1"/>
  <c r="F11" i="1"/>
  <c r="F23" i="1"/>
  <c r="F19" i="1"/>
  <c r="F25" i="1"/>
  <c r="F7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Aleksa</author>
    <author>Aleksa Majkić</author>
  </authors>
  <commentList>
    <comment ref="W4" authorId="0" shapeId="0" xr:uid="{DCE98C79-A23D-454C-B643-F97ECBF34CD5}">
      <text>
        <r>
          <rPr>
            <b/>
            <sz val="9"/>
            <color indexed="81"/>
            <rFont val="Tahoma"/>
            <family val="2"/>
          </rPr>
          <t>Aleksa:</t>
        </r>
        <r>
          <rPr>
            <sz val="9"/>
            <color indexed="81"/>
            <rFont val="Tahoma"/>
            <family val="2"/>
          </rPr>
          <t xml:space="preserve">
simboli koji uticu na %</t>
        </r>
      </text>
    </comment>
    <comment ref="AA7" authorId="1" shapeId="0" xr:uid="{45843613-6CF6-44F0-B742-9B3193172443}">
      <text>
        <r>
          <rPr>
            <b/>
            <sz val="9"/>
            <color indexed="81"/>
            <rFont val="Tahoma"/>
            <family val="2"/>
          </rPr>
          <t>Aleksa Majkić:</t>
        </r>
        <r>
          <rPr>
            <sz val="9"/>
            <color indexed="81"/>
            <rFont val="Tahoma"/>
            <family val="2"/>
          </rPr>
          <t xml:space="preserve">
Rješenje</t>
        </r>
      </text>
    </comment>
  </commentList>
</comments>
</file>

<file path=xl/sharedStrings.xml><?xml version="1.0" encoding="utf-8"?>
<sst xmlns="http://schemas.openxmlformats.org/spreadsheetml/2006/main" count="103" uniqueCount="87">
  <si>
    <t>N.</t>
  </si>
  <si>
    <t>letter</t>
  </si>
  <si>
    <t>sub</t>
  </si>
  <si>
    <t>%</t>
  </si>
  <si>
    <t>better %</t>
  </si>
  <si>
    <t>avg %</t>
  </si>
  <si>
    <t>Љ</t>
  </si>
  <si>
    <t>Њ</t>
  </si>
  <si>
    <t>Е</t>
  </si>
  <si>
    <t>Р</t>
  </si>
  <si>
    <t>Т</t>
  </si>
  <si>
    <t>З</t>
  </si>
  <si>
    <t>У</t>
  </si>
  <si>
    <t>И</t>
  </si>
  <si>
    <t>О</t>
  </si>
  <si>
    <t>П</t>
  </si>
  <si>
    <t>Ш</t>
  </si>
  <si>
    <t>Ђ</t>
  </si>
  <si>
    <t>А</t>
  </si>
  <si>
    <t>С</t>
  </si>
  <si>
    <t>Д</t>
  </si>
  <si>
    <t>Ф</t>
  </si>
  <si>
    <t>Г</t>
  </si>
  <si>
    <t>Х</t>
  </si>
  <si>
    <t>Ј</t>
  </si>
  <si>
    <t>К</t>
  </si>
  <si>
    <t>Л</t>
  </si>
  <si>
    <t>Ч</t>
  </si>
  <si>
    <t>Ћ</t>
  </si>
  <si>
    <t>Ж</t>
  </si>
  <si>
    <t>Џ</t>
  </si>
  <si>
    <t>Ц</t>
  </si>
  <si>
    <t>В</t>
  </si>
  <si>
    <t>Б</t>
  </si>
  <si>
    <t>Н</t>
  </si>
  <si>
    <t>М</t>
  </si>
  <si>
    <t>ciphertext:</t>
  </si>
  <si>
    <t>plaintext:</t>
  </si>
  <si>
    <t>о</t>
  </si>
  <si>
    <t>а</t>
  </si>
  <si>
    <t>и</t>
  </si>
  <si>
    <t>е</t>
  </si>
  <si>
    <t>м</t>
  </si>
  <si>
    <t>с</t>
  </si>
  <si>
    <t>ј</t>
  </si>
  <si>
    <t>н</t>
  </si>
  <si>
    <t>р</t>
  </si>
  <si>
    <t>к</t>
  </si>
  <si>
    <t>у</t>
  </si>
  <si>
    <t>т</t>
  </si>
  <si>
    <t>д</t>
  </si>
  <si>
    <t>л</t>
  </si>
  <si>
    <t>в</t>
  </si>
  <si>
    <t>п</t>
  </si>
  <si>
    <t>г</t>
  </si>
  <si>
    <t>б</t>
  </si>
  <si>
    <t>з</t>
  </si>
  <si>
    <t>ч</t>
  </si>
  <si>
    <t>ц</t>
  </si>
  <si>
    <t>ћ</t>
  </si>
  <si>
    <t>њ</t>
  </si>
  <si>
    <t>ш</t>
  </si>
  <si>
    <t>љ</t>
  </si>
  <si>
    <t>ж</t>
  </si>
  <si>
    <t>х</t>
  </si>
  <si>
    <t>ф</t>
  </si>
  <si>
    <t>﻿АЧЏШРЛЧ ИЧ ЛЧЂВГЧЛЗАВ ЏШНГОАВ О ОГБЈЛФЧЏОАВ ОФЧ АЧЈ ЕШГШЛЧСГО МОД ЗЧЊЛШФШГВ О ЊЛНВГЗАВ ШРВАЧМОПВ В ЈЉСЧЗЏО ЛЧЂВГЧЛЗЏЊЧ ГЧ ЗЊЧ ЏЛО МОАСВЗЧ ЗЏВРОПЧ, В ЗАСЧРВ ЗЧ ЗЧЊЛШФШГОФ ШЊЛЈКЗАОФ О ЗЊПШЏЗАОФ ЏЛШГРЈЊОФЧ, КЛШКЈЛВАЧФЧ О ЗЏЧГРЧЛРОФЧ, ЏШ АЛШОЛЧХШ, КЛОФПШГВ О ЋОЛШХШ ГЈЊОН ИГЧХЧ АЛЈИ ГЧВЂГЈ-ОЗЏЛЧУОЊЧЂАО ЛЧР, ЗЧЛЧРХВ ЗЧ КЛОЊЛШРГОФ ЗВЉПШАЏОФЧ О РЛВЕОФ ОГЗЏОЏВМОПЧФЧ ГЧ ЛЧИЊЈПГОФ О КЛОФОПШХШГОФ КЛЈПШАЏОФЧ, Ч В ЗАСЧРВ ЗЧ КЈЏЛШЉЧФЧ РЛВЋЏЊШГШ ИЧПШРГОМШ. ЗКШМОБОЂГО МОД ЗЏВРОПЗАЈЕ КЛЈЕЛЧФЧ ЛЧЂВГЧЛЗЏЊЈ О ОГБЈЛФЧЏОАЧ ПШ РЧ ЗЏВРШГЏО, КЈЛШР ЈЗГЈЊГОН ИГЧХЧ ОИ ЈЉСЧЗЏО ШСШАЏЛЈЏШНГОАШ, ЗЏШАГВ ЏШЈЛШЏЗАЧ ИГЧХЧ О КЛЧАЏОЂГШ ЊПШЋЏОГШ ОИ ЗДШРШЦОН ЈЉСЧЗЏО ОГБЈЛФЧМОЈГОН ЏШНГЈСЈЕОПЧ, ЗЈБЏЊШЛЗАЈЕ О ЛЧЂВГЧЛЗАЈЕ ОГУОХШЛОГЕЧ: ЏШЈЛШЏЗАШ ЈЗГЈЊШ ЛЧЂВГЧЛЗЏЊЧ, КЛОГМОКО КЛЈЕЛЧФОЛЧХЧ, ЧЛНОЏШАЏВЛЧ ЛЧЂВГЧЛЧ, ЈКШЛЧЏОЊГО ЗОЗЏШФО, ЈЉПШАЏГЈ-ЈЛОПШГЏОЗЧГЈ О web/ОГЏШЛГШЏ КЛЈЕЛЧФОЛЧХШ, ЗОЗЏШФО ЗЧ ЉЧИЧФЧ КЈРЧЏЧАЧ, ЛЧИЊЈП, ОФКСШФШГЏЧМОПЧ О ЊШЛОБОАЧМОПЧ ЛЧЂВГЧЛЗАО ЉЧИОЛЧГОН ЗОЗЏШФЧ, ЛЧЂВГЧЛЗАШ ФЛШУШ О КЧЛЧСШСГО ЗОЗЏШФО, ЗОЕВЛГЈЗЏ ЛЧЂВГЧЛЗАОН ЗОЗЏШФЧ, ЛЧИЊЈП КШЛОБШЛОПЗАОН ОГЏШЛБШПЗЧ, ЗЈБЏЊШЛЗАЈ/НЧЛРЊШЛЗАЈ ЈРЛУЧЊЧХШ О ЧРФОГОЗЏЛЧМОПЧ ЛЧЂВГЧЛЗАОН ЗОЗЏШФЧ ОЏР. ЗЏОМЧХШФ ГЧЊШРГОН ИГЧХЧ О ЊПШЋЏОГЧ ЗЏВРШГЏО ЏЛШЉЧ РЧ ЉВРВ ЈЗКЈЗЈЉДШГО ИЧ ЉЛИЈ О ВЗКПШЋГЈ ВАДВЂОЊЧХШ ГЧ АЈГАЛШЏГШ КЛЈПШАЏШ О ЛЧРГШ ИЧРЧЏАШ ОИ ЈЉСЧЗЏО ОГБЈЛФЧМОЈГЈ-АЈФВГОАЧМОЈГОН ЏШНГЈСЈЕОПЧ ГЧ ЛЧРГОФ ФПШЗЏОФЧ ГЧ АЈПОФЧ ЗШ ИЧКЈЋДЧЊЧПВ.</t>
  </si>
  <si>
    <t>. , / - [:space:]</t>
  </si>
  <si>
    <t>opentext:</t>
  </si>
  <si>
    <t>opentext len:</t>
  </si>
  <si>
    <t>katedrazaračunarskutehniku</t>
  </si>
  <si>
    <t>K</t>
  </si>
  <si>
    <t>A</t>
  </si>
  <si>
    <t>T</t>
  </si>
  <si>
    <t>E</t>
  </si>
  <si>
    <t>D</t>
  </si>
  <si>
    <t>R</t>
  </si>
  <si>
    <t>Z</t>
  </si>
  <si>
    <t>Č</t>
  </si>
  <si>
    <t>U</t>
  </si>
  <si>
    <t>N</t>
  </si>
  <si>
    <t>S</t>
  </si>
  <si>
    <t>H</t>
  </si>
  <si>
    <t>I</t>
  </si>
  <si>
    <t>kaskazrrkiutaaaunerčnthdue</t>
  </si>
  <si>
    <t>key:</t>
  </si>
  <si>
    <t>5 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</si>
</sst>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10" fontId="0" fillId="0" borderId="0" xfId="0" applyNumberFormat="1"/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5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51F9-A75E-45DA-86B3-2546C793B4A6}">
  <dimension ref="A1:BF37"/>
  <sheetViews>
    <sheetView tabSelected="1" workbookViewId="0">
      <selection activeCell="Y16" sqref="Y16"/>
    </sheetView>
  </sheetViews>
  <sheetFormatPr defaultRowHeight="14.4" x14ac:dyDescent="0.3"/>
  <cols>
    <col min="1" max="1" width="3" bestFit="1" customWidth="1"/>
    <col min="2" max="2" width="5.77734375" bestFit="1" customWidth="1"/>
    <col min="3" max="3" width="4" bestFit="1" customWidth="1"/>
    <col min="25" max="25" width="8.88671875" customWidth="1"/>
    <col min="26" max="26" width="1.44140625" customWidth="1"/>
    <col min="27" max="27" width="11" bestFit="1" customWidth="1"/>
    <col min="31" max="31" width="3" customWidth="1"/>
    <col min="32" max="57" width="3.77734375" customWidth="1"/>
    <col min="58" max="58" width="1.6640625" customWidth="1"/>
  </cols>
  <sheetData>
    <row r="1" spans="1:58" ht="15" thickBot="1" x14ac:dyDescent="0.35">
      <c r="D1" s="5"/>
      <c r="E1" s="5"/>
      <c r="F1" s="5"/>
    </row>
    <row r="2" spans="1:58" ht="14.4" customHeight="1" x14ac:dyDescent="0.3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Z2" s="14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6"/>
    </row>
    <row r="3" spans="1:58" x14ac:dyDescent="0.3">
      <c r="A3" s="1">
        <v>1</v>
      </c>
      <c r="B3" t="s">
        <v>27</v>
      </c>
      <c r="C3" t="s">
        <v>39</v>
      </c>
      <c r="D3" s="5">
        <f>(LEN($I$4)-LEN(SUBSTITUTE($I$4,B3,"")))/LEN($I$4)</f>
        <v>0.10724852071005918</v>
      </c>
      <c r="E3" s="5">
        <f>(LEN(SUBSTITUTE(SUBSTITUTE(SUBSTITUTE(SUBSTITUTE(SUBSTITUTE(SUBSTITUTE(SUBSTITUTE($I$4," ",""),",",""),".",""),"-",""),"(",""),")",""),"/",""))-LEN(SUBSTITUTE(SUBSTITUTE(SUBSTITUTE(SUBSTITUTE(SUBSTITUTE(SUBSTITUTE(SUBSTITUTE(SUBSTITUTE($I$4,B3,"")," ",""),",",""),".",""),"-",""),"(",""),")",""),"/","")))/LEN(SUBSTITUTE(SUBSTITUTE(SUBSTITUTE(SUBSTITUTE(SUBSTITUTE(SUBSTITUTE(SUBSTITUTE($I$4," ",""),",",""),".",""),"-",""),"(",""),")",""),"/",""))</f>
        <v>0.12521588946459414</v>
      </c>
      <c r="F3" s="5">
        <f>(D3+E3)/2</f>
        <v>0.11623220508732665</v>
      </c>
      <c r="Z3" s="17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9"/>
    </row>
    <row r="4" spans="1:58" x14ac:dyDescent="0.3">
      <c r="A4" s="1">
        <v>2</v>
      </c>
      <c r="B4" t="s">
        <v>14</v>
      </c>
      <c r="C4" t="s">
        <v>40</v>
      </c>
      <c r="D4" s="5">
        <f>(LEN($I$4)-LEN(SUBSTITUTE($I$4,B4,"")))/LEN($I$4)</f>
        <v>9.9112426035502965E-2</v>
      </c>
      <c r="E4" s="5">
        <f t="shared" ref="E4:E32" si="0">(LEN(SUBSTITUTE(SUBSTITUTE(SUBSTITUTE(SUBSTITUTE(SUBSTITUTE(SUBSTITUTE(SUBSTITUTE($I$4," ",""),",",""),".",""),"-",""),"(",""),")",""),"/",""))-LEN(SUBSTITUTE(SUBSTITUTE(SUBSTITUTE(SUBSTITUTE(SUBSTITUTE(SUBSTITUTE(SUBSTITUTE(SUBSTITUTE($I$4,B4,"")," ",""),",",""),".",""),"-",""),"(",""),")",""),"/","")))/LEN(SUBSTITUTE(SUBSTITUTE(SUBSTITUTE(SUBSTITUTE(SUBSTITUTE(SUBSTITUTE(SUBSTITUTE($I$4," ",""),",",""),".",""),"-",""),"(",""),")",""),"/",""))</f>
        <v>0.1157167530224525</v>
      </c>
      <c r="F4" s="5">
        <f>(D4+E4)/2</f>
        <v>0.10741458952897773</v>
      </c>
      <c r="H4" s="2" t="s">
        <v>36</v>
      </c>
      <c r="I4" s="3" t="s">
        <v>66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8" t="s">
        <v>67</v>
      </c>
      <c r="X4" s="8"/>
      <c r="Z4" s="17"/>
      <c r="AA4" s="20" t="s">
        <v>68</v>
      </c>
      <c r="AB4" s="18" t="s">
        <v>70</v>
      </c>
      <c r="AC4" s="18"/>
      <c r="AD4" s="18"/>
      <c r="AE4" s="24">
        <v>1</v>
      </c>
      <c r="AF4" s="10" t="s">
        <v>71</v>
      </c>
      <c r="AG4" s="18"/>
      <c r="AH4" s="18"/>
      <c r="AI4" s="18"/>
      <c r="AJ4" s="18"/>
      <c r="AK4" s="18"/>
      <c r="AL4" s="18"/>
      <c r="AM4" s="18"/>
      <c r="AN4" s="10" t="s">
        <v>72</v>
      </c>
      <c r="AO4" s="18"/>
      <c r="AP4" s="18"/>
      <c r="AQ4" s="18"/>
      <c r="AR4" s="18"/>
      <c r="AS4" s="18"/>
      <c r="AT4" s="18"/>
      <c r="AU4" s="18"/>
      <c r="AV4" s="10" t="s">
        <v>81</v>
      </c>
      <c r="AW4" s="18"/>
      <c r="AX4" s="18"/>
      <c r="AY4" s="18"/>
      <c r="AZ4" s="18"/>
      <c r="BA4" s="18"/>
      <c r="BB4" s="18"/>
      <c r="BC4" s="18"/>
      <c r="BD4" s="10" t="s">
        <v>71</v>
      </c>
      <c r="BE4" s="18"/>
      <c r="BF4" s="19"/>
    </row>
    <row r="5" spans="1:58" x14ac:dyDescent="0.3">
      <c r="A5" s="1">
        <v>3</v>
      </c>
      <c r="B5" t="s">
        <v>16</v>
      </c>
      <c r="C5" t="s">
        <v>41</v>
      </c>
      <c r="D5" s="5">
        <f>(LEN($I$4)-LEN(SUBSTITUTE($I$4,B5,"")))/LEN($I$4)</f>
        <v>7.1005917159763315E-2</v>
      </c>
      <c r="E5" s="5">
        <f t="shared" si="0"/>
        <v>8.2901554404145081E-2</v>
      </c>
      <c r="F5" s="5">
        <f>(D5+E5)/2</f>
        <v>7.6953735781954191E-2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Z5" s="17"/>
      <c r="AA5" s="20" t="s">
        <v>69</v>
      </c>
      <c r="AB5" s="18">
        <f>LEN(AB4)</f>
        <v>26</v>
      </c>
      <c r="AC5" s="18"/>
      <c r="AD5" s="18"/>
      <c r="AE5" s="24">
        <v>2</v>
      </c>
      <c r="AF5" s="18"/>
      <c r="AG5" s="10" t="s">
        <v>72</v>
      </c>
      <c r="AH5" s="18"/>
      <c r="AI5" s="18"/>
      <c r="AJ5" s="18"/>
      <c r="AK5" s="18"/>
      <c r="AL5" s="18"/>
      <c r="AM5" s="10" t="s">
        <v>77</v>
      </c>
      <c r="AN5" s="18"/>
      <c r="AO5" s="10" t="s">
        <v>76</v>
      </c>
      <c r="AP5" s="18"/>
      <c r="AQ5" s="18"/>
      <c r="AR5" s="18"/>
      <c r="AS5" s="18"/>
      <c r="AT5" s="18"/>
      <c r="AU5" s="10" t="s">
        <v>76</v>
      </c>
      <c r="AV5" s="18"/>
      <c r="AW5" s="10" t="s">
        <v>71</v>
      </c>
      <c r="AX5" s="18"/>
      <c r="AY5" s="18"/>
      <c r="AZ5" s="18"/>
      <c r="BA5" s="18"/>
      <c r="BB5" s="18"/>
      <c r="BC5" s="10" t="s">
        <v>83</v>
      </c>
      <c r="BD5" s="18"/>
      <c r="BE5" s="10" t="s">
        <v>79</v>
      </c>
      <c r="BF5" s="19"/>
    </row>
    <row r="6" spans="1:58" ht="15" thickBot="1" x14ac:dyDescent="0.35">
      <c r="A6" s="1">
        <v>4</v>
      </c>
      <c r="B6" t="s">
        <v>26</v>
      </c>
      <c r="C6" t="s">
        <v>46</v>
      </c>
      <c r="D6" s="5">
        <f>(LEN($I$4)-LEN(SUBSTITUTE($I$4,B6,"")))/LEN($I$4)</f>
        <v>6.8786982248520714E-2</v>
      </c>
      <c r="E6" s="5">
        <f t="shared" si="0"/>
        <v>8.0310880829015538E-2</v>
      </c>
      <c r="F6" s="5">
        <f>(D6+E6)/2</f>
        <v>7.4548931538768126E-2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Z6" s="17"/>
      <c r="AA6" s="2" t="s">
        <v>85</v>
      </c>
      <c r="AB6" t="s">
        <v>86</v>
      </c>
      <c r="AE6" s="24">
        <v>3</v>
      </c>
      <c r="AF6" s="18"/>
      <c r="AG6" s="18"/>
      <c r="AH6" s="10" t="s">
        <v>73</v>
      </c>
      <c r="AI6" s="18"/>
      <c r="AJ6" s="18"/>
      <c r="AK6" s="18"/>
      <c r="AL6" s="10" t="s">
        <v>72</v>
      </c>
      <c r="AM6" s="18"/>
      <c r="AN6" s="18"/>
      <c r="AO6" s="18"/>
      <c r="AP6" s="10" t="s">
        <v>72</v>
      </c>
      <c r="AQ6" s="18"/>
      <c r="AR6" s="18"/>
      <c r="AS6" s="18"/>
      <c r="AT6" s="10" t="s">
        <v>72</v>
      </c>
      <c r="AU6" s="18"/>
      <c r="AV6" s="18"/>
      <c r="AW6" s="18"/>
      <c r="AX6" s="10" t="s">
        <v>79</v>
      </c>
      <c r="AY6" s="18"/>
      <c r="AZ6" s="18"/>
      <c r="BA6" s="18"/>
      <c r="BB6" s="10" t="s">
        <v>80</v>
      </c>
      <c r="BC6" s="18"/>
      <c r="BD6" s="18"/>
      <c r="BE6" s="18"/>
      <c r="BF6" s="19"/>
    </row>
    <row r="7" spans="1:58" ht="15" thickBot="1" x14ac:dyDescent="0.35">
      <c r="A7" s="1">
        <v>5</v>
      </c>
      <c r="B7" t="s">
        <v>22</v>
      </c>
      <c r="C7" t="s">
        <v>45</v>
      </c>
      <c r="D7" s="5">
        <f>(LEN($I$4)-LEN(SUBSTITUTE($I$4,B7,"")))/LEN($I$4)</f>
        <v>5.9911242603550297E-2</v>
      </c>
      <c r="E7" s="5">
        <f t="shared" si="0"/>
        <v>6.9948186528497408E-2</v>
      </c>
      <c r="F7" s="5">
        <f>(D7+E7)/2</f>
        <v>6.4929714566023852E-2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Z7" s="17"/>
      <c r="AA7" s="11" t="s">
        <v>36</v>
      </c>
      <c r="AB7" s="12" t="s">
        <v>84</v>
      </c>
      <c r="AC7" s="12"/>
      <c r="AD7" s="13"/>
      <c r="AE7" s="25">
        <v>4</v>
      </c>
      <c r="AF7" s="18"/>
      <c r="AG7" s="18"/>
      <c r="AH7" s="18"/>
      <c r="AI7" s="10" t="s">
        <v>74</v>
      </c>
      <c r="AJ7" s="18"/>
      <c r="AK7" s="10" t="s">
        <v>76</v>
      </c>
      <c r="AL7" s="18"/>
      <c r="AM7" s="18"/>
      <c r="AN7" s="18"/>
      <c r="AO7" s="18"/>
      <c r="AP7" s="18"/>
      <c r="AQ7" s="10" t="s">
        <v>78</v>
      </c>
      <c r="AR7" s="18"/>
      <c r="AS7" s="10" t="s">
        <v>80</v>
      </c>
      <c r="AT7" s="18"/>
      <c r="AU7" s="18"/>
      <c r="AV7" s="18"/>
      <c r="AW7" s="18"/>
      <c r="AX7" s="18"/>
      <c r="AY7" s="10" t="s">
        <v>73</v>
      </c>
      <c r="AZ7" s="18"/>
      <c r="BA7" s="10" t="s">
        <v>82</v>
      </c>
      <c r="BB7" s="18"/>
      <c r="BC7" s="18"/>
      <c r="BD7" s="18"/>
      <c r="BE7" s="18"/>
      <c r="BF7" s="19"/>
    </row>
    <row r="8" spans="1:58" x14ac:dyDescent="0.3">
      <c r="A8" s="1">
        <v>6</v>
      </c>
      <c r="B8" t="s">
        <v>11</v>
      </c>
      <c r="C8" t="s">
        <v>43</v>
      </c>
      <c r="D8" s="5">
        <f>(LEN($I$4)-LEN(SUBSTITUTE($I$4,B8,"")))/LEN($I$4)</f>
        <v>5.3994082840236685E-2</v>
      </c>
      <c r="E8" s="5">
        <f t="shared" si="0"/>
        <v>6.3039723661485317E-2</v>
      </c>
      <c r="F8" s="5">
        <f>(D8+E8)/2</f>
        <v>5.8516903250861001E-2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Z8" s="17"/>
      <c r="AA8" s="18"/>
      <c r="AB8" s="18"/>
      <c r="AC8" s="18"/>
      <c r="AD8" s="18"/>
      <c r="AE8" s="25">
        <v>5</v>
      </c>
      <c r="AF8" s="18"/>
      <c r="AG8" s="18"/>
      <c r="AH8" s="18"/>
      <c r="AI8" s="18"/>
      <c r="AJ8" s="10" t="s">
        <v>75</v>
      </c>
      <c r="AK8" s="18"/>
      <c r="AL8" s="18"/>
      <c r="AM8" s="18"/>
      <c r="AN8" s="18"/>
      <c r="AO8" s="18"/>
      <c r="AP8" s="18"/>
      <c r="AQ8" s="18"/>
      <c r="AR8" s="10" t="s">
        <v>79</v>
      </c>
      <c r="AS8" s="18"/>
      <c r="AT8" s="18"/>
      <c r="AU8" s="18"/>
      <c r="AV8" s="18"/>
      <c r="AW8" s="18"/>
      <c r="AX8" s="18"/>
      <c r="AY8" s="18"/>
      <c r="AZ8" s="10" t="s">
        <v>74</v>
      </c>
      <c r="BA8" s="18"/>
      <c r="BB8" s="18"/>
      <c r="BC8" s="18"/>
      <c r="BD8" s="18"/>
      <c r="BE8" s="18"/>
      <c r="BF8" s="19"/>
    </row>
    <row r="9" spans="1:58" ht="15" thickBot="1" x14ac:dyDescent="0.35">
      <c r="A9" s="1">
        <v>7</v>
      </c>
      <c r="B9" t="s">
        <v>30</v>
      </c>
      <c r="C9" t="s">
        <v>49</v>
      </c>
      <c r="D9" s="5">
        <f>(LEN($I$4)-LEN(SUBSTITUTE($I$4,B9,"")))/LEN($I$4)</f>
        <v>5.0295857988165681E-2</v>
      </c>
      <c r="E9" s="5">
        <f t="shared" si="0"/>
        <v>5.8721934369602762E-2</v>
      </c>
      <c r="F9" s="5">
        <f>(D9+E9)/2</f>
        <v>5.4508896178884221E-2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Z9" s="21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3"/>
    </row>
    <row r="10" spans="1:58" x14ac:dyDescent="0.3">
      <c r="A10" s="1">
        <v>8</v>
      </c>
      <c r="B10" t="s">
        <v>24</v>
      </c>
      <c r="C10" t="s">
        <v>38</v>
      </c>
      <c r="D10" s="5">
        <f>(LEN($I$4)-LEN(SUBSTITUTE($I$4,B10,"")))/LEN($I$4)</f>
        <v>4.807692307692308E-2</v>
      </c>
      <c r="E10" s="5">
        <f t="shared" si="0"/>
        <v>5.6131260794473233E-2</v>
      </c>
      <c r="F10" s="5">
        <f>(D10+E10)/2</f>
        <v>5.2104091935698156E-2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58" x14ac:dyDescent="0.3">
      <c r="A11" s="1">
        <v>9</v>
      </c>
      <c r="B11" t="s">
        <v>18</v>
      </c>
      <c r="C11" t="s">
        <v>47</v>
      </c>
      <c r="D11" s="5">
        <f>(LEN($I$4)-LEN(SUBSTITUTE($I$4,B11,"")))/LEN($I$4)</f>
        <v>3.4763313609467453E-2</v>
      </c>
      <c r="E11" s="5">
        <f t="shared" si="0"/>
        <v>4.0587219343696031E-2</v>
      </c>
      <c r="F11" s="5">
        <f>(D11+E11)/2</f>
        <v>3.7675266476581745E-2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58" x14ac:dyDescent="0.3">
      <c r="A12" s="1">
        <v>10</v>
      </c>
      <c r="B12" t="s">
        <v>32</v>
      </c>
      <c r="C12" t="s">
        <v>48</v>
      </c>
      <c r="D12" s="5">
        <f>(LEN($I$4)-LEN(SUBSTITUTE($I$4,B12,"")))/LEN($I$4)</f>
        <v>3.4023668639053255E-2</v>
      </c>
      <c r="E12" s="5">
        <f t="shared" si="0"/>
        <v>3.9723661485319514E-2</v>
      </c>
      <c r="F12" s="5">
        <f>(D12+E12)/2</f>
        <v>3.6873665062186381E-2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58" x14ac:dyDescent="0.3">
      <c r="A13" s="1">
        <v>11</v>
      </c>
      <c r="B13" t="s">
        <v>21</v>
      </c>
      <c r="C13" t="s">
        <v>42</v>
      </c>
      <c r="D13" s="5">
        <f>(LEN($I$4)-LEN(SUBSTITUTE($I$4,B13,"")))/LEN($I$4)</f>
        <v>3.1804733727810654E-2</v>
      </c>
      <c r="E13" s="5">
        <f t="shared" si="0"/>
        <v>3.7132987910189985E-2</v>
      </c>
      <c r="F13" s="5">
        <f>(D13+E13)/2</f>
        <v>3.4468860819000316E-2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58" x14ac:dyDescent="0.3">
      <c r="A14" s="1">
        <v>12</v>
      </c>
      <c r="B14" t="s">
        <v>9</v>
      </c>
      <c r="C14" t="s">
        <v>50</v>
      </c>
      <c r="D14" s="5">
        <f>(LEN($I$4)-LEN(SUBSTITUTE($I$4,B14,"")))/LEN($I$4)</f>
        <v>2.2928994082840236E-2</v>
      </c>
      <c r="E14" s="5">
        <f t="shared" si="0"/>
        <v>2.6770293609671848E-2</v>
      </c>
      <c r="F14" s="5">
        <f>(D14+E14)/2</f>
        <v>2.4849643846256042E-2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58" x14ac:dyDescent="0.3">
      <c r="A15" s="1">
        <v>13</v>
      </c>
      <c r="B15" t="s">
        <v>7</v>
      </c>
      <c r="C15" t="s">
        <v>52</v>
      </c>
      <c r="D15" s="5">
        <f>(LEN($I$4)-LEN(SUBSTITUTE($I$4,B15,"")))/LEN($I$4)</f>
        <v>2.2189349112426034E-2</v>
      </c>
      <c r="E15" s="5">
        <f t="shared" si="0"/>
        <v>2.5906735751295335E-2</v>
      </c>
      <c r="F15" s="5">
        <f>(D15+E15)/2</f>
        <v>2.4048042431860685E-2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58" x14ac:dyDescent="0.3">
      <c r="A16" s="1">
        <v>14</v>
      </c>
      <c r="B16" t="s">
        <v>15</v>
      </c>
      <c r="C16" t="s">
        <v>44</v>
      </c>
      <c r="D16" s="5">
        <f>(LEN($I$4)-LEN(SUBSTITUTE($I$4,B16,"")))/LEN($I$4)</f>
        <v>2.2189349112426034E-2</v>
      </c>
      <c r="E16" s="5">
        <f t="shared" si="0"/>
        <v>2.5906735751295335E-2</v>
      </c>
      <c r="F16" s="5">
        <f>(D16+E16)/2</f>
        <v>2.4048042431860685E-2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3">
      <c r="A17" s="1">
        <v>15</v>
      </c>
      <c r="B17" t="s">
        <v>25</v>
      </c>
      <c r="C17" t="s">
        <v>53</v>
      </c>
      <c r="D17" s="5">
        <f>(LEN($I$4)-LEN(SUBSTITUTE($I$4,B17,"")))/LEN($I$4)</f>
        <v>1.849112426035503E-2</v>
      </c>
      <c r="E17" s="5">
        <f t="shared" si="0"/>
        <v>2.158894645941278E-2</v>
      </c>
      <c r="F17" s="5">
        <f>(D17+E17)/2</f>
        <v>2.0040035359883905E-2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3">
      <c r="A18" s="1">
        <v>16</v>
      </c>
      <c r="B18" t="s">
        <v>13</v>
      </c>
      <c r="C18" t="s">
        <v>56</v>
      </c>
      <c r="D18" s="5">
        <f>(LEN($I$4)-LEN(SUBSTITUTE($I$4,B18,"")))/LEN($I$4)</f>
        <v>1.4053254437869823E-2</v>
      </c>
      <c r="E18" s="5">
        <f t="shared" si="0"/>
        <v>1.6407599309153715E-2</v>
      </c>
      <c r="F18" s="5">
        <f>(D18+E18)/2</f>
        <v>1.5230426873511768E-2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3">
      <c r="A19" s="1">
        <v>17</v>
      </c>
      <c r="B19" t="s">
        <v>34</v>
      </c>
      <c r="C19" t="s">
        <v>64</v>
      </c>
      <c r="D19" s="5">
        <f>(LEN($I$4)-LEN(SUBSTITUTE($I$4,B19,"")))/LEN($I$4)</f>
        <v>1.257396449704142E-2</v>
      </c>
      <c r="E19" s="5">
        <f t="shared" si="0"/>
        <v>1.468048359240069E-2</v>
      </c>
      <c r="F19" s="5">
        <f>(D19+E19)/2</f>
        <v>1.3627224044721055E-2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3">
      <c r="A20" s="1">
        <v>18</v>
      </c>
      <c r="B20" t="s">
        <v>17</v>
      </c>
      <c r="C20" t="s">
        <v>57</v>
      </c>
      <c r="D20" s="5">
        <f>(LEN($I$4)-LEN(SUBSTITUTE($I$4,B20,"")))/LEN($I$4)</f>
        <v>1.1094674556213017E-2</v>
      </c>
      <c r="E20" s="5">
        <f t="shared" si="0"/>
        <v>1.2953367875647668E-2</v>
      </c>
      <c r="F20" s="5">
        <f>(D20+E20)/2</f>
        <v>1.2024021215930342E-2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3">
      <c r="A21" s="1">
        <v>19</v>
      </c>
      <c r="B21" t="s">
        <v>35</v>
      </c>
      <c r="C21" t="s">
        <v>58</v>
      </c>
      <c r="D21" s="5">
        <f>(LEN($I$4)-LEN(SUBSTITUTE($I$4,B21,"")))/LEN($I$4)</f>
        <v>1.1094674556213017E-2</v>
      </c>
      <c r="E21" s="5">
        <f t="shared" si="0"/>
        <v>1.2953367875647668E-2</v>
      </c>
      <c r="F21" s="5">
        <f>(D21+E21)/2</f>
        <v>1.2024021215930342E-2</v>
      </c>
      <c r="H21" s="2" t="s">
        <v>37</v>
      </c>
      <c r="I21" s="3" t="str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$I$4,B3,C3),B4,C4),B5,C5),B6,C6),B7,C7),B8,C8),B9,C9),B10,C10),B11,C11),B12,C12),B13,C13),B14,C14),B15,C15),B16,C16),B17,C17),B18,C18),B19,C19),B20,C20),B21,C21),B22,C22),B23,C23),B24,C24),B25,C25),B26,C26),B27,C27),B28,C28),B29,C29),B30,C30),B31,C31),B32,C32)</f>
        <v>﻿катедра за рачунарску технику и информатику има као генерални циљ савремену и врхунску едукацију у области рачунарства на сва три циклуса студија, у складу са савременим европским и свјетским трендовима, препорукама и стандардима, те креирање, примјену и ширење нових знања кроз научно-истраживачки рад, сарадњу са привредним субјектима и другим институцијама на развојним и примијењеним пројектима, а у складу са потребама друштвене заједнице. специфични циљ студијског програма рачунарство и информатика је да студенти, поред основних знања из области електротехнике, стекну теоретска знања и практичне вјештине из сљедећих области информационих технологија, софтверског и рачунарског инжињеринга: теоретске основе рачунарства, принципи програмирања, архитектура рачунара, оперативни системи, објектно-оријентисано и web/интернет програмирање, системи са базама података, развој, имплементација и верификација рачунарски базираних система, рачунарске мреже и паралелни системи, сигурност рачунарских система, развој периферијских интерфејса, софтверско/хардверско одржавање и администрација рачунарских система итд. стицањем наведних знања и вјештина студенти треба да буду оспособљени за брзо и успјешно укључивање на конкретне пројекте и радне задатке из области информационо-комуникационих технологија на радним мјестима на којима се запошљавају.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3">
      <c r="A22" s="1">
        <v>20</v>
      </c>
      <c r="B22" t="s">
        <v>23</v>
      </c>
      <c r="C22" t="s">
        <v>60</v>
      </c>
      <c r="D22" s="5">
        <f>(LEN($I$4)-LEN(SUBSTITUTE($I$4,B22,"")))/LEN($I$4)</f>
        <v>1.0355029585798817E-2</v>
      </c>
      <c r="E22" s="5">
        <f t="shared" si="0"/>
        <v>1.2089810017271158E-2</v>
      </c>
      <c r="F22" s="5">
        <f>(D22+E22)/2</f>
        <v>1.1222419801534989E-2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3">
      <c r="A23" s="1">
        <v>21</v>
      </c>
      <c r="B23" t="s">
        <v>19</v>
      </c>
      <c r="C23" t="s">
        <v>51</v>
      </c>
      <c r="D23" s="5">
        <f>(LEN($I$4)-LEN(SUBSTITUTE($I$4,B23,"")))/LEN($I$4)</f>
        <v>1.0355029585798817E-2</v>
      </c>
      <c r="E23" s="5">
        <f t="shared" si="0"/>
        <v>1.2089810017271158E-2</v>
      </c>
      <c r="F23" s="5">
        <f>(D23+E23)/2</f>
        <v>1.1222419801534989E-2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">
      <c r="A24" s="1">
        <v>22</v>
      </c>
      <c r="B24" t="s">
        <v>6</v>
      </c>
      <c r="C24" t="s">
        <v>55</v>
      </c>
      <c r="D24" s="5">
        <f>(LEN($I$4)-LEN(SUBSTITUTE($I$4,B24,"")))/LEN($I$4)</f>
        <v>9.6153846153846159E-3</v>
      </c>
      <c r="E24" s="5">
        <f t="shared" si="0"/>
        <v>1.1226252158894647E-2</v>
      </c>
      <c r="F24" s="5">
        <f>(D24+E24)/2</f>
        <v>1.0420818387139631E-2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3">
      <c r="A25" s="1">
        <v>23</v>
      </c>
      <c r="B25" t="s">
        <v>8</v>
      </c>
      <c r="C25" t="s">
        <v>54</v>
      </c>
      <c r="D25" s="5">
        <f>(LEN($I$4)-LEN(SUBSTITUTE($I$4,B25,"")))/LEN($I$4)</f>
        <v>8.8757396449704144E-3</v>
      </c>
      <c r="E25" s="5">
        <f t="shared" si="0"/>
        <v>1.0362694300518135E-2</v>
      </c>
      <c r="F25" s="5">
        <f>(D25+E25)/2</f>
        <v>9.6192169727442739E-3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3">
      <c r="A26" s="1">
        <v>24</v>
      </c>
      <c r="B26" t="s">
        <v>33</v>
      </c>
      <c r="C26" t="s">
        <v>65</v>
      </c>
      <c r="D26" s="5">
        <f>(LEN($I$4)-LEN(SUBSTITUTE($I$4,B26,"")))/LEN($I$4)</f>
        <v>7.3964497041420114E-3</v>
      </c>
      <c r="E26" s="5">
        <f t="shared" si="0"/>
        <v>8.6355785837651123E-3</v>
      </c>
      <c r="F26" s="5">
        <f>(D26+E26)/2</f>
        <v>8.0160141439535627E-3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3">
      <c r="A27" s="1">
        <v>25</v>
      </c>
      <c r="B27" t="s">
        <v>20</v>
      </c>
      <c r="C27" t="s">
        <v>62</v>
      </c>
      <c r="D27" s="5">
        <f>(LEN($I$4)-LEN(SUBSTITUTE($I$4,B27,"")))/LEN($I$4)</f>
        <v>4.4378698224852072E-3</v>
      </c>
      <c r="E27" s="5">
        <f t="shared" si="0"/>
        <v>5.1813471502590676E-3</v>
      </c>
      <c r="F27" s="5">
        <f>(D27+E27)/2</f>
        <v>4.8096084863721369E-3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3">
      <c r="A28" s="1">
        <v>26</v>
      </c>
      <c r="B28" t="s">
        <v>28</v>
      </c>
      <c r="C28" t="s">
        <v>61</v>
      </c>
      <c r="D28" s="5">
        <f>(LEN($I$4)-LEN(SUBSTITUTE($I$4,B28,"")))/LEN($I$4)</f>
        <v>4.4378698224852072E-3</v>
      </c>
      <c r="E28" s="5">
        <f t="shared" si="0"/>
        <v>5.1813471502590676E-3</v>
      </c>
      <c r="F28" s="5">
        <f>(D28+E28)/2</f>
        <v>4.8096084863721369E-3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3">
      <c r="A29" s="1">
        <v>27</v>
      </c>
      <c r="B29" t="s">
        <v>12</v>
      </c>
      <c r="C29" t="s">
        <v>63</v>
      </c>
      <c r="D29" s="5">
        <f>(LEN($I$4)-LEN(SUBSTITUTE($I$4,B29,"")))/LEN($I$4)</f>
        <v>2.9585798816568047E-3</v>
      </c>
      <c r="E29" s="5">
        <f t="shared" si="0"/>
        <v>3.4542314335060447E-3</v>
      </c>
      <c r="F29" s="5">
        <f>(D29+E29)/2</f>
        <v>3.2064056575814249E-3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3">
      <c r="A30" s="1">
        <v>28</v>
      </c>
      <c r="B30" t="s">
        <v>31</v>
      </c>
      <c r="C30" t="s">
        <v>59</v>
      </c>
      <c r="D30" s="5">
        <f>(LEN($I$4)-LEN(SUBSTITUTE($I$4,B30,"")))/LEN($I$4)</f>
        <v>7.3964497041420117E-4</v>
      </c>
      <c r="E30" s="5">
        <f t="shared" si="0"/>
        <v>8.6355785837651119E-4</v>
      </c>
      <c r="F30" s="5">
        <f>(D30+E30)/2</f>
        <v>8.0160141439535623E-4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3">
      <c r="A31" s="1">
        <v>29</v>
      </c>
      <c r="B31" s="9" t="s">
        <v>10</v>
      </c>
      <c r="C31" s="9" t="s">
        <v>10</v>
      </c>
      <c r="D31" s="5">
        <f>(LEN($I$4)-LEN(SUBSTITUTE($I$4,B31,"")))/LEN($I$4)</f>
        <v>0</v>
      </c>
      <c r="E31" s="5">
        <f t="shared" si="0"/>
        <v>0</v>
      </c>
      <c r="F31" s="5">
        <f>(D31+E31)/2</f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3">
      <c r="A32" s="1">
        <v>30</v>
      </c>
      <c r="B32" s="9" t="s">
        <v>29</v>
      </c>
      <c r="C32" s="9" t="s">
        <v>29</v>
      </c>
      <c r="D32" s="5">
        <f>(LEN($I$4)-LEN(SUBSTITUTE($I$4,B32,"")))/LEN($I$4)</f>
        <v>0</v>
      </c>
      <c r="E32" s="5">
        <f t="shared" si="0"/>
        <v>0</v>
      </c>
      <c r="F32" s="5">
        <f>(D32+E32)/2</f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4:22" x14ac:dyDescent="0.3">
      <c r="D33" s="5"/>
      <c r="E33" s="5"/>
      <c r="F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4:22" x14ac:dyDescent="0.3">
      <c r="D34" s="5"/>
      <c r="E34" s="5"/>
      <c r="F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4:22" x14ac:dyDescent="0.3">
      <c r="D35" s="5"/>
      <c r="E35" s="5"/>
      <c r="F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4:22" x14ac:dyDescent="0.3">
      <c r="D36" s="5"/>
      <c r="E36" s="5"/>
      <c r="F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4:22" x14ac:dyDescent="0.3">
      <c r="D37" s="5"/>
      <c r="E37" s="5"/>
      <c r="F37" s="5"/>
    </row>
  </sheetData>
  <sortState xmlns:xlrd2="http://schemas.microsoft.com/office/spreadsheetml/2017/richdata2" ref="B3:F32">
    <sortCondition descending="1" ref="D3:D32"/>
  </sortState>
  <mergeCells count="3">
    <mergeCell ref="I4:V19"/>
    <mergeCell ref="W4:X4"/>
    <mergeCell ref="I21:V3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29.01.2020 (1. zad.)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Majkić</dc:creator>
  <cp:lastModifiedBy>Aleksa Majkić</cp:lastModifiedBy>
  <dcterms:created xsi:type="dcterms:W3CDTF">2020-11-17T21:59:42Z</dcterms:created>
  <dcterms:modified xsi:type="dcterms:W3CDTF">2020-11-17T22:35:25Z</dcterms:modified>
</cp:coreProperties>
</file>