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227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V18" i="1" l="1"/>
  <c r="U18" i="1"/>
  <c r="T18" i="1"/>
  <c r="T20" i="1" s="1"/>
  <c r="S18" i="1"/>
  <c r="T21" i="1" l="1"/>
  <c r="K18" i="1"/>
  <c r="K17" i="1"/>
  <c r="N16" i="1"/>
  <c r="K16" i="1"/>
  <c r="K13" i="1"/>
  <c r="K12" i="1"/>
  <c r="K11" i="1"/>
  <c r="K10" i="1"/>
  <c r="K9" i="1"/>
  <c r="L8" i="1"/>
  <c r="K8" i="1"/>
  <c r="N8" i="1" s="1"/>
  <c r="B18" i="1"/>
  <c r="B17" i="1"/>
  <c r="E16" i="1"/>
  <c r="B16" i="1"/>
  <c r="C16" i="1" s="1"/>
  <c r="B11" i="1"/>
  <c r="B12" i="1"/>
  <c r="B13" i="1"/>
  <c r="B10" i="1"/>
  <c r="B9" i="1"/>
  <c r="B8" i="1"/>
  <c r="N9" i="1" l="1"/>
  <c r="N10" i="1" s="1"/>
  <c r="N11" i="1" s="1"/>
  <c r="L9" i="1"/>
  <c r="M8" i="1"/>
  <c r="M9" i="1" s="1"/>
  <c r="E17" i="1"/>
  <c r="D16" i="1"/>
  <c r="D17" i="1" s="1"/>
  <c r="C17" i="1"/>
  <c r="C18" i="1" s="1"/>
  <c r="C8" i="1"/>
  <c r="L10" i="1" l="1"/>
  <c r="M10" i="1"/>
  <c r="E18" i="1"/>
  <c r="D18" i="1"/>
  <c r="D8" i="1"/>
  <c r="D9" i="1" s="1"/>
  <c r="E8" i="1"/>
  <c r="L16" i="1" l="1"/>
  <c r="M16" i="1"/>
  <c r="M17" i="1" s="1"/>
  <c r="L11" i="1"/>
  <c r="M11" i="1"/>
  <c r="M12" i="1" s="1"/>
  <c r="C9" i="1"/>
  <c r="E9" i="1"/>
  <c r="E10" i="1" s="1"/>
  <c r="E11" i="1" s="1"/>
  <c r="N17" i="1" l="1"/>
  <c r="N18" i="1" s="1"/>
  <c r="L17" i="1"/>
  <c r="L18" i="1" s="1"/>
  <c r="L12" i="1"/>
  <c r="L13" i="1" s="1"/>
  <c r="N12" i="1"/>
  <c r="N13" i="1" s="1"/>
  <c r="D10" i="1"/>
  <c r="C10" i="1"/>
  <c r="M18" i="1" l="1"/>
  <c r="M13" i="1"/>
  <c r="C11" i="1"/>
  <c r="D11" i="1"/>
  <c r="D12" i="1" s="1"/>
  <c r="E12" i="1" l="1"/>
  <c r="E13" i="1" s="1"/>
  <c r="C12" i="1"/>
  <c r="D13" i="1"/>
  <c r="C13" i="1" l="1"/>
</calcChain>
</file>

<file path=xl/sharedStrings.xml><?xml version="1.0" encoding="utf-8"?>
<sst xmlns="http://schemas.openxmlformats.org/spreadsheetml/2006/main" count="6" uniqueCount="6">
  <si>
    <t>bm</t>
  </si>
  <si>
    <t>0-1-3</t>
  </si>
  <si>
    <t>a</t>
  </si>
  <si>
    <t>b</t>
  </si>
  <si>
    <t>c</t>
  </si>
  <si>
    <t>п.к.в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</si>
</sst>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O17" sqref="O17"/>
    </sheetView>
  </sheetViews>
  <sheetFormatPr defaultRowHeight="15" x14ac:dyDescent="0.25"/>
  <sheetData>
    <row r="1" spans="1:23" x14ac:dyDescent="0.25">
      <c r="V1" t="s">
        <v>2</v>
      </c>
      <c r="W1">
        <v>21</v>
      </c>
    </row>
    <row r="2" spans="1:23" x14ac:dyDescent="0.25">
      <c r="V2" t="s">
        <v>3</v>
      </c>
      <c r="W2">
        <v>13</v>
      </c>
    </row>
    <row r="3" spans="1:23" x14ac:dyDescent="0.25">
      <c r="V3" t="s">
        <v>4</v>
      </c>
      <c r="W3">
        <v>13</v>
      </c>
    </row>
    <row r="4" spans="1:23" x14ac:dyDescent="0.25">
      <c r="Q4">
        <v>1.4</v>
      </c>
      <c r="S4" t="s">
        <v>1</v>
      </c>
    </row>
    <row r="6" spans="1:23" x14ac:dyDescent="0.25">
      <c r="Q6" t="s">
        <v>0</v>
      </c>
      <c r="S6">
        <v>109</v>
      </c>
      <c r="T6">
        <v>52</v>
      </c>
      <c r="U6">
        <v>53</v>
      </c>
      <c r="V6">
        <v>54</v>
      </c>
    </row>
    <row r="7" spans="1:23" x14ac:dyDescent="0.25">
      <c r="A7" s="1">
        <v>0.78539816339744795</v>
      </c>
      <c r="B7" s="1"/>
      <c r="C7" s="1">
        <v>102396</v>
      </c>
      <c r="D7" s="1">
        <v>61114</v>
      </c>
      <c r="E7" s="1">
        <v>414.8</v>
      </c>
      <c r="F7" s="1"/>
      <c r="G7" s="1"/>
      <c r="H7" s="1"/>
      <c r="I7" s="1"/>
      <c r="J7" s="1">
        <v>0.78539816339744795</v>
      </c>
      <c r="K7" s="1"/>
      <c r="L7">
        <v>102477.81</v>
      </c>
      <c r="M7">
        <v>61067.86</v>
      </c>
      <c r="N7">
        <v>440</v>
      </c>
      <c r="Q7" s="1">
        <v>102471</v>
      </c>
      <c r="S7">
        <v>102464.48</v>
      </c>
      <c r="T7">
        <v>102477.81</v>
      </c>
      <c r="U7">
        <v>102471.19</v>
      </c>
      <c r="V7">
        <v>102465.33</v>
      </c>
    </row>
    <row r="8" spans="1:23" x14ac:dyDescent="0.25">
      <c r="A8" s="1">
        <v>1</v>
      </c>
      <c r="B8" s="1">
        <f>A8*A$7</f>
        <v>0.78539816339744795</v>
      </c>
      <c r="C8" s="1">
        <f>C7</f>
        <v>102396</v>
      </c>
      <c r="D8" s="1">
        <f>D7*COS(B8)+E7*SIN(B8)</f>
        <v>43507.431718270862</v>
      </c>
      <c r="E8" s="1">
        <f>-D7*SIN(B8)+E7*COS(B8)</f>
        <v>-42920.815932598467</v>
      </c>
      <c r="F8" s="1"/>
      <c r="G8" s="1"/>
      <c r="H8" s="1"/>
      <c r="I8" s="1"/>
      <c r="J8" s="1">
        <v>0</v>
      </c>
      <c r="K8" s="1">
        <f>J8*J$7</f>
        <v>0</v>
      </c>
      <c r="L8" s="1">
        <f>L7</f>
        <v>102477.81</v>
      </c>
      <c r="M8" s="1">
        <f>M7*COS(K8)+N7*SIN(K8)</f>
        <v>61067.86</v>
      </c>
      <c r="N8" s="1">
        <f>-M7*SIN(K8)+N7*COS(K8)</f>
        <v>440</v>
      </c>
      <c r="Q8">
        <v>61055</v>
      </c>
      <c r="S8">
        <v>61067.5</v>
      </c>
      <c r="T8">
        <v>61067.86</v>
      </c>
      <c r="U8">
        <v>61069</v>
      </c>
      <c r="V8">
        <v>61070</v>
      </c>
    </row>
    <row r="9" spans="1:23" x14ac:dyDescent="0.25">
      <c r="A9" s="1">
        <v>0</v>
      </c>
      <c r="B9" s="1">
        <f>A$7*A9</f>
        <v>0</v>
      </c>
      <c r="C9" s="1">
        <f>-E8*SIN(B9)+C8*COS(B9)</f>
        <v>102396</v>
      </c>
      <c r="D9" s="1">
        <f>D8</f>
        <v>43507.431718270862</v>
      </c>
      <c r="E9" s="1">
        <f>E8*COS(B9)+C8*SIN(B9)</f>
        <v>-42920.815932598467</v>
      </c>
      <c r="F9" s="1"/>
      <c r="G9" s="1"/>
      <c r="H9" s="1"/>
      <c r="I9" s="1"/>
      <c r="J9" s="1">
        <v>1</v>
      </c>
      <c r="K9" s="1">
        <f>J$7*J9</f>
        <v>0.78539816339744795</v>
      </c>
      <c r="L9" s="1">
        <f>-N8*SIN(K9)+L8*COS(K9)</f>
        <v>72151.627388424546</v>
      </c>
      <c r="M9" s="1">
        <f>M8</f>
        <v>61067.86</v>
      </c>
      <c r="N9" s="1">
        <f>N8*COS(K9)+L8*SIN(K9)</f>
        <v>72773.881355868638</v>
      </c>
      <c r="Q9">
        <v>436</v>
      </c>
      <c r="S9">
        <v>450</v>
      </c>
      <c r="T9">
        <v>440</v>
      </c>
      <c r="U9">
        <v>440</v>
      </c>
      <c r="V9">
        <v>440</v>
      </c>
    </row>
    <row r="10" spans="1:23" x14ac:dyDescent="0.25">
      <c r="A10" s="1">
        <v>1</v>
      </c>
      <c r="B10" s="1">
        <f>A$7*A10</f>
        <v>0.78539816339744795</v>
      </c>
      <c r="C10" s="1">
        <f>C9*COS(B10)+D9*SIN(B10)</f>
        <v>103169.30596637774</v>
      </c>
      <c r="D10" s="1">
        <f>-C9*SIN(B10)+D9*COS(B10)</f>
        <v>-41640.505966377663</v>
      </c>
      <c r="E10" s="1">
        <f>E9</f>
        <v>-42920.815932598467</v>
      </c>
      <c r="F10" s="1"/>
      <c r="G10" s="1"/>
      <c r="H10" s="1"/>
      <c r="I10" s="1"/>
      <c r="J10" s="1">
        <v>3</v>
      </c>
      <c r="K10" s="1">
        <f>J$7*J10</f>
        <v>2.3561944901923439</v>
      </c>
      <c r="L10" s="1">
        <f>L9*COS(K10)+M9*SIN(K10)</f>
        <v>-7837.4070814492079</v>
      </c>
      <c r="M10" s="1">
        <f>-L9*SIN(K10)+M9*COS(K10)</f>
        <v>-94200.402918550753</v>
      </c>
      <c r="N10" s="1">
        <f>N9</f>
        <v>72773.881355868638</v>
      </c>
    </row>
    <row r="11" spans="1:23" x14ac:dyDescent="0.25">
      <c r="A11" s="1">
        <v>1</v>
      </c>
      <c r="B11" s="1">
        <f>A$7*A11</f>
        <v>0.78539816339744795</v>
      </c>
      <c r="C11" s="2">
        <f>C10*COS(B11)-D10*SIN(B11)</f>
        <v>102396</v>
      </c>
      <c r="D11" s="2">
        <f>C10*SIN(B11)+D10*COS(B11)</f>
        <v>43507.431718270862</v>
      </c>
      <c r="E11" s="2">
        <f>E10</f>
        <v>-42920.815932598467</v>
      </c>
      <c r="F11" s="2"/>
      <c r="G11" s="2"/>
      <c r="H11" s="2"/>
      <c r="I11" s="2"/>
      <c r="J11" s="2">
        <v>3</v>
      </c>
      <c r="K11" s="2">
        <f>J$7*J11</f>
        <v>2.3561944901923439</v>
      </c>
      <c r="L11" s="2">
        <f>L10*COS(K11)-M10*SIN(K11)</f>
        <v>72151.627388424546</v>
      </c>
      <c r="M11" s="2">
        <f>L10*SIN(K11)+M10*COS(K11)</f>
        <v>61067.860000000008</v>
      </c>
      <c r="N11" s="2">
        <f>N10</f>
        <v>72773.881355868638</v>
      </c>
      <c r="Q11">
        <v>-7845.095474655267</v>
      </c>
      <c r="S11">
        <v>-7825.9966398904289</v>
      </c>
      <c r="T11">
        <v>-7837.4070814492079</v>
      </c>
      <c r="U11">
        <v>-7830.7909797186658</v>
      </c>
      <c r="V11">
        <v>-7827.1538729374734</v>
      </c>
    </row>
    <row r="12" spans="1:23" x14ac:dyDescent="0.25">
      <c r="A12" s="1">
        <v>0</v>
      </c>
      <c r="B12" s="1">
        <f>A$7*A12</f>
        <v>0</v>
      </c>
      <c r="C12" s="2">
        <f>E11*SIN(B12)+C11*COS(B12)</f>
        <v>102396</v>
      </c>
      <c r="D12" s="2">
        <f>D11</f>
        <v>43507.431718270862</v>
      </c>
      <c r="E12" s="2">
        <f>E11*COS(B12)-C11*SIN(B12)</f>
        <v>-42920.815932598467</v>
      </c>
      <c r="F12" s="2"/>
      <c r="G12" s="2"/>
      <c r="H12" s="2"/>
      <c r="I12" s="2"/>
      <c r="J12" s="2">
        <v>1</v>
      </c>
      <c r="K12" s="2">
        <f>J$7*J12</f>
        <v>0.78539816339744795</v>
      </c>
      <c r="L12" s="2">
        <f>N11*SIN(K12)+L11*COS(K12)</f>
        <v>102477.81</v>
      </c>
      <c r="M12" s="2">
        <f>M11</f>
        <v>61067.860000000008</v>
      </c>
      <c r="N12" s="2">
        <f>N11*COS(K12)-L11*SIN(K12)</f>
        <v>439.99999999998545</v>
      </c>
      <c r="Q12">
        <v>-94189.904525344697</v>
      </c>
      <c r="S12">
        <v>-94188.483360109502</v>
      </c>
      <c r="T12">
        <v>-94200.402918550753</v>
      </c>
      <c r="U12">
        <v>-94195.3990202813</v>
      </c>
      <c r="V12">
        <v>-94193.176127062499</v>
      </c>
    </row>
    <row r="13" spans="1:23" x14ac:dyDescent="0.25">
      <c r="A13" s="1">
        <v>1</v>
      </c>
      <c r="B13" s="1">
        <f>A13*A$7</f>
        <v>0.78539816339744795</v>
      </c>
      <c r="C13" s="2">
        <f>C12</f>
        <v>102396</v>
      </c>
      <c r="D13" s="2">
        <f>D12*COS(B13)-E12*SIN(B13)</f>
        <v>61114</v>
      </c>
      <c r="E13" s="2">
        <f>D12*SIN(B13)+E12*COS(B13)</f>
        <v>414.79999999999927</v>
      </c>
      <c r="F13" s="2"/>
      <c r="G13" s="2"/>
      <c r="H13" s="2"/>
      <c r="I13" s="2"/>
      <c r="J13" s="2">
        <v>0</v>
      </c>
      <c r="K13" s="2">
        <f>J13*J$7</f>
        <v>0</v>
      </c>
      <c r="L13" s="2">
        <f>L12</f>
        <v>102477.81</v>
      </c>
      <c r="M13" s="2">
        <f>M12*COS(K13)-N12*SIN(K13)</f>
        <v>61067.860000000008</v>
      </c>
      <c r="N13" s="2">
        <f>M12*SIN(K13)+N12*COS(K13)</f>
        <v>439.99999999998545</v>
      </c>
      <c r="Q13">
        <v>72766.237531564024</v>
      </c>
      <c r="S13">
        <v>72771.526690287297</v>
      </c>
      <c r="T13">
        <v>72773.881355868638</v>
      </c>
      <c r="U13">
        <v>72772.735842883121</v>
      </c>
      <c r="V13">
        <v>72768.592197145364</v>
      </c>
    </row>
    <row r="15" spans="1:23" x14ac:dyDescent="0.25">
      <c r="C15">
        <v>103179.305966378</v>
      </c>
      <c r="D15">
        <v>-41640.505966377663</v>
      </c>
      <c r="E15">
        <v>-42920.815932598467</v>
      </c>
      <c r="L15">
        <v>10</v>
      </c>
      <c r="M15">
        <v>0</v>
      </c>
      <c r="N15">
        <v>0</v>
      </c>
    </row>
    <row r="16" spans="1:23" x14ac:dyDescent="0.25">
      <c r="A16" s="1">
        <v>1</v>
      </c>
      <c r="B16" s="1">
        <f>A$7*A16</f>
        <v>0.78539816339744795</v>
      </c>
      <c r="C16" s="2">
        <f>C15*COS(B16)-D15*SIN(B16)</f>
        <v>102403.07106781204</v>
      </c>
      <c r="D16" s="2">
        <f>C15*SIN(B16)+D15*COS(B16)</f>
        <v>43514.502786082914</v>
      </c>
      <c r="E16" s="2">
        <f>E15</f>
        <v>-42920.815932598467</v>
      </c>
      <c r="J16" s="2">
        <v>3</v>
      </c>
      <c r="K16" s="2">
        <f>J$7*J16</f>
        <v>2.3561944901923439</v>
      </c>
      <c r="L16" s="2">
        <f>L15*COS(K16)-M15*SIN(K16)</f>
        <v>-7.0710678118654684</v>
      </c>
      <c r="M16" s="2">
        <f>L15*SIN(K16)+M15*COS(K16)</f>
        <v>7.0710678118654826</v>
      </c>
      <c r="N16" s="2">
        <f>N15</f>
        <v>0</v>
      </c>
    </row>
    <row r="17" spans="1:22" x14ac:dyDescent="0.25">
      <c r="A17" s="1">
        <v>0</v>
      </c>
      <c r="B17" s="1">
        <f>A$7*A17</f>
        <v>0</v>
      </c>
      <c r="C17" s="2">
        <f>E16*SIN(B17)+C16*COS(B17)</f>
        <v>102403.07106781204</v>
      </c>
      <c r="D17" s="2">
        <f>D16</f>
        <v>43514.502786082914</v>
      </c>
      <c r="E17" s="2">
        <f>E16*COS(B17)-C16*SIN(B17)</f>
        <v>-42920.815932598467</v>
      </c>
      <c r="J17" s="2">
        <v>1</v>
      </c>
      <c r="K17" s="2">
        <f>J$7*J17</f>
        <v>0.78539816339744795</v>
      </c>
      <c r="L17" s="2">
        <f>N16*SIN(K17)+L16*COS(K17)</f>
        <v>-4.9999999999999973</v>
      </c>
      <c r="M17" s="2">
        <f>M16</f>
        <v>7.0710678118654826</v>
      </c>
      <c r="N17" s="2">
        <f>N16*COS(K17)-L16*SIN(K17)</f>
        <v>4.9999999999999929</v>
      </c>
    </row>
    <row r="18" spans="1:22" x14ac:dyDescent="0.25">
      <c r="A18" s="1">
        <v>1</v>
      </c>
      <c r="B18" s="1">
        <f>A18*A$7</f>
        <v>0.78539816339744795</v>
      </c>
      <c r="C18" s="2">
        <f>C17</f>
        <v>102403.07106781204</v>
      </c>
      <c r="D18" s="2">
        <f>D17*COS(B18)-E17*SIN(B18)</f>
        <v>61119.000000000131</v>
      </c>
      <c r="E18" s="2">
        <f>D17*SIN(B18)+E17*COS(B18)</f>
        <v>419.80000000013388</v>
      </c>
      <c r="J18" s="2">
        <v>0</v>
      </c>
      <c r="K18" s="2">
        <f>J18*J$7</f>
        <v>0</v>
      </c>
      <c r="L18" s="2">
        <f>L17</f>
        <v>-4.9999999999999973</v>
      </c>
      <c r="M18" s="2">
        <f>M17*COS(K18)-N17*SIN(K18)</f>
        <v>7.0710678118654826</v>
      </c>
      <c r="N18" s="2">
        <f>M17*SIN(K18)+N17*COS(K18)</f>
        <v>4.9999999999999929</v>
      </c>
      <c r="R18" t="s">
        <v>5</v>
      </c>
      <c r="S18">
        <f>1-(POWER(S11-$Q$11,2)/POWER($W$1,2))-(POWER(S13-$Q$13,2)/POWER($W$3,2))</f>
        <v>7.3336432221500769E-3</v>
      </c>
      <c r="T18">
        <f t="shared" ref="T18:V18" si="0">1-(POWER(T11-$Q$11,2)/POWER($W$1,2))-(POWER(T13-$Q$13,2)/POWER($W$3,2))</f>
        <v>0.52023246017938241</v>
      </c>
      <c r="U18">
        <f t="shared" si="0"/>
        <v>0.28614218235745104</v>
      </c>
      <c r="V18">
        <f t="shared" si="0"/>
        <v>0.23725819946909985</v>
      </c>
    </row>
    <row r="20" spans="1:22" x14ac:dyDescent="0.25">
      <c r="T20">
        <f>Q12+W2*SQRT(T18)</f>
        <v>-94180.527996894874</v>
      </c>
    </row>
    <row r="21" spans="1:22" x14ac:dyDescent="0.25">
      <c r="T21">
        <f>Q12-W3*SQRT(T18)</f>
        <v>-94199.281053794519</v>
      </c>
    </row>
    <row r="26" spans="1:22" x14ac:dyDescent="0.25">
      <c r="I26">
        <v>-5</v>
      </c>
      <c r="J26">
        <v>0</v>
      </c>
    </row>
    <row r="27" spans="1:22" x14ac:dyDescent="0.25">
      <c r="I27">
        <v>7.07</v>
      </c>
      <c r="J27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GALKINAP</dc:creator>
  <cp:lastModifiedBy>GALKINAP</cp:lastModifiedBy>
  <dcterms:created xsi:type="dcterms:W3CDTF">2015-02-07T09:36:09Z</dcterms:created>
  <dcterms:modified xsi:type="dcterms:W3CDTF">2015-02-13T07:25:25Z</dcterms:modified>
</cp:coreProperties>
</file>