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tables/table2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Александр\Desktop\COURSE\БД\Тестовое Контур\"/>
    </mc:Choice>
  </mc:AlternateContent>
  <xr:revisionPtr revIDLastSave="0" documentId="13_ncr:1_{FD1D6888-D908-40F4-BD99-F08616C5AD8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Таблица" sheetId="3" r:id="rId1"/>
    <sheet name="Дэшборд" sheetId="11" r:id="rId2"/>
    <sheet name="Категории" sheetId="5" r:id="rId3"/>
    <sheet name="Заказчики" sheetId="6" r:id="rId4"/>
    <sheet name="Топ 10 товаров" sheetId="7" r:id="rId5"/>
    <sheet name="Регионы" sheetId="8" r:id="rId6"/>
    <sheet name="Выручка" sheetId="9" r:id="rId7"/>
    <sheet name="Карта" sheetId="10" r:id="rId8"/>
  </sheets>
  <definedNames>
    <definedName name="ID">#REF!</definedName>
    <definedName name="Срез_Годы">#N/A</definedName>
    <definedName name="Срез_Город">#N/A</definedName>
    <definedName name="Срез_Регион">#N/A</definedName>
  </definedNames>
  <calcPr calcId="191029"/>
  <pivotCaches>
    <pivotCache cacheId="27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6" i="10" l="1"/>
  <c r="K8" i="10"/>
  <c r="K9" i="10"/>
  <c r="K10" i="10"/>
  <c r="K11" i="10"/>
  <c r="K12" i="10"/>
  <c r="K13" i="10"/>
  <c r="K14" i="10"/>
  <c r="J7" i="10"/>
  <c r="K7" i="10" s="1"/>
  <c r="J8" i="10"/>
  <c r="J9" i="10"/>
  <c r="J10" i="10"/>
  <c r="J11" i="10"/>
  <c r="J12" i="10"/>
  <c r="J13" i="10"/>
  <c r="J14" i="10"/>
</calcChain>
</file>

<file path=xl/sharedStrings.xml><?xml version="1.0" encoding="utf-8"?>
<sst xmlns="http://schemas.openxmlformats.org/spreadsheetml/2006/main" count="96896" uniqueCount="95">
  <si>
    <t>Товар</t>
  </si>
  <si>
    <t>Дата</t>
  </si>
  <si>
    <t>Заказчик</t>
  </si>
  <si>
    <t>Город</t>
  </si>
  <si>
    <t>Регион</t>
  </si>
  <si>
    <t>Категория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</si>
  <si>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</si>
  <si>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</si>
  <si>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</si>
  <si>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</si>
  <si>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</si>
  <si>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</si>
  <si>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</si>
  <si>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</si>
  <si>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</si>
  <si>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</si>
  <si>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</si>
  <si>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</si>
  <si>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</si>
  <si>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</si>
  <si>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</si>
  <si>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</si>
  <si>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</si>
  <si>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</si>
  <si>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</si>
  <si>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</si>
  <si>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</si>
  <si>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</si>
  <si>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</si>
  <si>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</si>
  <si>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</si>
  <si>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</si>
  <si>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</si>
  <si>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</si>
  <si>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</si>
  <si>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</si>
  <si>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</si>
  <si>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</si>
  <si>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</si>
  <si>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</si>
  <si>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</si>
  <si>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</si>
  <si>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</si>
  <si>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</si>
  <si>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</si>
  <si>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</si>
  <si>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</si>
  <si>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</si>
  <si>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</si>
  <si>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</si>
  <si>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</si>
  <si>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</si>
  <si>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</si>
  <si>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</si>
  <si>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</si>
  <si>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</si>
  <si>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</si>
  <si>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</si>
  <si>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</si>
  <si>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</si>
  <si>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</si>
  <si>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</si>
  <si>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</si>
  <si>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 xml:space="preserve">Выручка </t>
  </si>
  <si>
    <t>(Все)</t>
  </si>
  <si>
    <t>2021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</si>
  <si>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</si>
  <si>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</si>
  <si>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</si>
  <si>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</si>
  <si>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</si>
  <si>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</si>
  <si>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</si>
  <si>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</si>
  <si>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</si>
  <si>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</si>
  <si>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</si>
  <si>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</si>
  <si>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2022</t>
  </si>
  <si>
    <t>2023</t>
  </si>
  <si>
    <t>Годы</t>
  </si>
  <si>
    <t xml:space="preserve">Категория </t>
  </si>
  <si>
    <t>КАТЕГОРИИ</t>
  </si>
  <si>
    <t>ЗАКАЗЧИКИ</t>
  </si>
  <si>
    <t xml:space="preserve">Заказчики </t>
  </si>
  <si>
    <t>Товары</t>
  </si>
  <si>
    <t>ТОП 10 ТОВАРОВ</t>
  </si>
  <si>
    <t>ДОЛИ РЕГИОНОВ</t>
  </si>
  <si>
    <t xml:space="preserve">Регионы </t>
  </si>
  <si>
    <t>ВЫРУЧКА ПО МЕСЯЦАМ</t>
  </si>
  <si>
    <t>КАРТА</t>
  </si>
  <si>
    <t>X</t>
  </si>
  <si>
    <t>Y</t>
  </si>
  <si>
    <t>Значение</t>
  </si>
  <si>
    <t>Подписи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</si>
</sst>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€-1809]#,##0"/>
    <numFmt numFmtId="165" formatCode="0,&quot;К&quot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4" fontId="0" fillId="0" borderId="0" xfId="0" applyNumberFormat="1" applyAlignment="1">
      <alignment horizontal="left" indent="1"/>
    </xf>
    <xf numFmtId="165" fontId="0" fillId="0" borderId="0" xfId="0" applyNumberFormat="1"/>
    <xf numFmtId="0" fontId="1" fillId="0" borderId="0" xfId="0" applyFont="1"/>
    <xf numFmtId="0" fontId="0" fillId="2" borderId="0" xfId="0" applyFill="1"/>
  </cellXfs>
  <cellStyles count="1">
    <cellStyle name="Обычный" xfId="0" builtinId="0"/>
  </cellStyles>
  <dxfs count="3">
    <dxf>
      <numFmt numFmtId="19" formatCode="dd/mm/yyyy"/>
    </dxf>
    <dxf>
      <numFmt numFmtId="0" formatCode="General"/>
    </dxf>
    <dxf>
      <numFmt numFmtId="164" formatCode="[$€-1809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 dashboard.xlsx]Категории!Категории</c:name>
    <c:fmtId val="2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B-432C-AD48-7BE18DCC2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60656623"/>
        <c:axId val="1179981087"/>
      </c:barChart>
      <c:catAx>
        <c:axId val="146065662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9981087"/>
        <c:crosses val="autoZero"/>
        <c:auto val="1"/>
        <c:lblAlgn val="ctr"/>
        <c:lblOffset val="100"/>
        <c:noMultiLvlLbl val="0"/>
      </c:catAx>
      <c:valAx>
        <c:axId val="117998108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065662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 dashboard.xlsx]Заказчики!Заказчики</c:name>
    <c:fmtId val="3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B-4AC3-8821-F2DFBB8B7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60656623"/>
        <c:axId val="1179981087"/>
      </c:barChart>
      <c:catAx>
        <c:axId val="146065662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9981087"/>
        <c:crosses val="autoZero"/>
        <c:auto val="1"/>
        <c:lblAlgn val="ctr"/>
        <c:lblOffset val="100"/>
        <c:noMultiLvlLbl val="0"/>
      </c:catAx>
      <c:valAx>
        <c:axId val="117998108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065662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 dashboard.xlsx]Топ 10 товаров!Товары</c:name>
    <c:fmtId val="4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D0-4B9A-B2ED-62B203C6D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60656623"/>
        <c:axId val="1179981087"/>
      </c:barChart>
      <c:catAx>
        <c:axId val="146065662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9981087"/>
        <c:crosses val="autoZero"/>
        <c:auto val="1"/>
        <c:lblAlgn val="ctr"/>
        <c:lblOffset val="100"/>
        <c:noMultiLvlLbl val="0"/>
      </c:catAx>
      <c:valAx>
        <c:axId val="117998108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065662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[retail dashboard.xlsx]Выручка!Выручка</c:name>
    <c:fmtId val="6"/>
  </c:pivotSource>
  <c:chart>
    <c:title>
      <c:tx>
        <c:strRef>
          <c:f>Выручка!$B$2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34925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75000"/>
            </a:schemeClr>
          </a:solidFill>
          <a:ln w="34925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34925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34925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34925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bg2">
              <a:lumMod val="75000"/>
            </a:schemeClr>
          </a:solidFill>
          <a:ln w="34925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34925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34925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34925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Выручка!$B$2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34925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Выручка!$B$2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Выручка!$B$2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C9-49BE-B6FA-94C2566355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"/>
        <c:axId val="1647797311"/>
        <c:axId val="1264401071"/>
      </c:barChart>
      <c:catAx>
        <c:axId val="16477973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4401071"/>
        <c:crosses val="autoZero"/>
        <c:auto val="1"/>
        <c:lblAlgn val="ctr"/>
        <c:lblOffset val="100"/>
        <c:noMultiLvlLbl val="0"/>
      </c:catAx>
      <c:valAx>
        <c:axId val="12644010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164779731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[retail dashboard.xlsx]Регионы!Регионы</c:name>
    <c:fmtId val="5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34925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75000"/>
            </a:schemeClr>
          </a:solidFill>
          <a:ln w="34925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34925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34925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34925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bg2">
              <a:lumMod val="75000"/>
            </a:schemeClr>
          </a:solidFill>
          <a:ln w="34925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34925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34925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shade val="58000"/>
            </a:schemeClr>
          </a:solidFill>
          <a:ln w="34925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shade val="86000"/>
            </a:schemeClr>
          </a:solidFill>
          <a:ln w="34925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bg2">
              <a:lumMod val="75000"/>
            </a:schemeClr>
          </a:solidFill>
          <a:ln w="34925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1">
              <a:tint val="58000"/>
            </a:schemeClr>
          </a:solidFill>
          <a:ln w="34925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34925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349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9FE-4E85-AA28-9BF11FD509B3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349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9FE-4E85-AA28-9BF11FD509B3}"/>
              </c:ext>
            </c:extLst>
          </c:dPt>
          <c:dPt>
            <c:idx val="2"/>
            <c:bubble3D val="0"/>
            <c:spPr>
              <a:solidFill>
                <a:schemeClr val="bg2">
                  <a:lumMod val="75000"/>
                </a:schemeClr>
              </a:solidFill>
              <a:ln w="349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9FE-4E85-AA28-9BF11FD509B3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349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9FE-4E85-AA28-9BF11FD509B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9FE-4E85-AA28-9BF11FD509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5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A5BD796-0E24-4227-B57B-4F9C4E427D2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3F9-42E3-852B-629E2328DBC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FCC0048-56E7-4EBA-897C-CA2364E7131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3F9-42E3-852B-629E2328DBC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7B5DA40-11D6-460C-BB23-11F752CFB5B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3F9-42E3-852B-629E2328DBC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74EFC13-C3B2-430D-9123-E28BD91814B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3F9-42E3-852B-629E2328DBC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7CB82D2-8A46-4070-8D8E-E8DDE643B57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3F9-42E3-852B-629E2328DBC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AE4A84F-A8FB-4C9B-8BA3-BC969F4BE21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3F9-42E3-852B-629E2328DBC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A61B57B-AC01-4221-9C40-5EB452BDE03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3F9-42E3-852B-629E2328DBC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F25201F-8CE5-4F72-B649-11CDCBDDDF89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3F9-42E3-852B-629E2328DBC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Карта!$H$7:$H$14</c:f>
              <c:numCache>
                <c:formatCode>General</c:formatCode>
                <c:ptCount val="8"/>
                <c:pt idx="0">
                  <c:v>81</c:v>
                </c:pt>
                <c:pt idx="1">
                  <c:v>33</c:v>
                </c:pt>
                <c:pt idx="2">
                  <c:v>45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Карта!$I$7:$I$14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81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Карта!$J$7:$J$14</c:f>
              <c:numCache>
                <c:formatCode>[$€-1809]#\ ##0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Карта!$K$7:$K$14</c15:f>
                <c15:dlblRangeCache>
                  <c:ptCount val="8"/>
                  <c:pt idx="0">
                    <c:v>Берлин
1,26М</c:v>
                  </c:pt>
                  <c:pt idx="1">
                    <c:v>Бремен
228 К</c:v>
                  </c:pt>
                  <c:pt idx="2">
                    <c:v>Гамбург
795 К</c:v>
                  </c:pt>
                  <c:pt idx="3">
                    <c:v>Дрезден
309 К</c:v>
                  </c:pt>
                  <c:pt idx="4">
                    <c:v>Кёльн
457 К</c:v>
                  </c:pt>
                  <c:pt idx="5">
                    <c:v>Мюнхен
584 К</c:v>
                  </c:pt>
                  <c:pt idx="6">
                    <c:v>Франкфурт
437 К</c:v>
                  </c:pt>
                  <c:pt idx="7">
                    <c:v>Штутгарт
385 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D3F9-42E3-852B-629E2328D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1533435423"/>
        <c:axId val="1264393167"/>
      </c:bubbleChart>
      <c:valAx>
        <c:axId val="1533435423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264393167"/>
        <c:crosses val="autoZero"/>
        <c:crossBetween val="midCat"/>
      </c:valAx>
      <c:valAx>
        <c:axId val="1264393167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533435423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 dashboard.xlsx]Категории!Категории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A9-4A54-B8FA-2D542A999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60656623"/>
        <c:axId val="1179981087"/>
      </c:barChart>
      <c:catAx>
        <c:axId val="146065662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9981087"/>
        <c:crosses val="autoZero"/>
        <c:auto val="1"/>
        <c:lblAlgn val="ctr"/>
        <c:lblOffset val="100"/>
        <c:noMultiLvlLbl val="0"/>
      </c:catAx>
      <c:valAx>
        <c:axId val="117998108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065662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 dashboard.xlsx]Заказчики!Заказчики</c:name>
    <c:fmtId val="1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1-413E-8E81-6D4994370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60656623"/>
        <c:axId val="1179981087"/>
      </c:barChart>
      <c:catAx>
        <c:axId val="146065662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9981087"/>
        <c:crosses val="autoZero"/>
        <c:auto val="1"/>
        <c:lblAlgn val="ctr"/>
        <c:lblOffset val="100"/>
        <c:noMultiLvlLbl val="0"/>
      </c:catAx>
      <c:valAx>
        <c:axId val="117998108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065662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 dashboard.xlsx]Топ 10 товаров!Товары</c:name>
    <c:fmtId val="2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E-4181-A38B-2970DFF8A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60656623"/>
        <c:axId val="1179981087"/>
      </c:barChart>
      <c:catAx>
        <c:axId val="146065662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9981087"/>
        <c:crosses val="autoZero"/>
        <c:auto val="1"/>
        <c:lblAlgn val="ctr"/>
        <c:lblOffset val="100"/>
        <c:noMultiLvlLbl val="0"/>
      </c:catAx>
      <c:valAx>
        <c:axId val="117998108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065662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[retail dashboard.xlsx]Регионы!Регионы</c:name>
    <c:fmtId val="3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34925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75000"/>
            </a:schemeClr>
          </a:solidFill>
          <a:ln w="34925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>
              <a:shade val="58000"/>
            </a:schemeClr>
          </a:solidFill>
          <a:ln w="34925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>
              <a:shade val="86000"/>
            </a:schemeClr>
          </a:solidFill>
          <a:ln w="34925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tint val="58000"/>
            </a:schemeClr>
          </a:solidFill>
          <a:ln w="34925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34925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349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1E4-4736-BF89-E0B2B382AFF7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349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1E4-4736-BF89-E0B2B382AFF7}"/>
              </c:ext>
            </c:extLst>
          </c:dPt>
          <c:dPt>
            <c:idx val="2"/>
            <c:bubble3D val="0"/>
            <c:spPr>
              <a:solidFill>
                <a:schemeClr val="bg2">
                  <a:lumMod val="75000"/>
                </a:schemeClr>
              </a:solidFill>
              <a:ln w="349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1E4-4736-BF89-E0B2B382AFF7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349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66-4268-8459-19A6F615211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66-4268-8459-19A6F615211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5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[retail dashboard.xlsx]Выручка!Выручка</c:name>
    <c:fmtId val="4"/>
  </c:pivotSource>
  <c:chart>
    <c:title>
      <c:tx>
        <c:strRef>
          <c:f>Выручка!$B$2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34925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75000"/>
            </a:schemeClr>
          </a:solidFill>
          <a:ln w="34925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34925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34925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34925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bg2">
              <a:lumMod val="75000"/>
            </a:schemeClr>
          </a:solidFill>
          <a:ln w="34925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34925">
            <a:solidFill>
              <a:schemeClr val="bg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Выручка!$B$2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34925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Выручка!$B$2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Выручка!$B$2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8D9-4B86-AF65-DC41AA3C40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1647797311"/>
        <c:axId val="1264401071"/>
      </c:barChart>
      <c:catAx>
        <c:axId val="16477973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4401071"/>
        <c:crosses val="autoZero"/>
        <c:auto val="1"/>
        <c:lblAlgn val="ctr"/>
        <c:lblOffset val="100"/>
        <c:noMultiLvlLbl val="0"/>
      </c:catAx>
      <c:valAx>
        <c:axId val="12644010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164779731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AD9E886-F6A7-436C-8745-150114CEFACF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AA64-4CC7-888C-5A9A2F94097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0AB0394-5C1D-4A53-BDF6-FE2BD59FC144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AA64-4CC7-888C-5A9A2F94097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1DCF8FA-35DC-4384-82C9-6E3E2153DFD4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AA64-4CC7-888C-5A9A2F94097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862731E-B521-45E5-B6EC-3EA5DEE0539C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AA64-4CC7-888C-5A9A2F94097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EA0E1E1-2B98-4131-94C2-A9A26B87122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AA64-4CC7-888C-5A9A2F94097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32EDA49-B4F2-40E5-AC7E-33A19BF51E1D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AA64-4CC7-888C-5A9A2F94097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D7BA6F8-FC20-41D4-A28F-040342FA9952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AA64-4CC7-888C-5A9A2F94097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0EB4951-AC46-403C-B0A7-5DD8DD80FBF2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AA64-4CC7-888C-5A9A2F94097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Карта!$H$7:$H$14</c:f>
              <c:numCache>
                <c:formatCode>General</c:formatCode>
                <c:ptCount val="8"/>
                <c:pt idx="0">
                  <c:v>81</c:v>
                </c:pt>
                <c:pt idx="1">
                  <c:v>33</c:v>
                </c:pt>
                <c:pt idx="2">
                  <c:v>45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Карта!$I$7:$I$14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81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Карта!$J$7:$J$14</c:f>
              <c:numCache>
                <c:formatCode>[$€-1809]#\ ##0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Карта!$K$7:$K$14</c15:f>
                <c15:dlblRangeCache>
                  <c:ptCount val="8"/>
                  <c:pt idx="0">
                    <c:v>Берлин
1,26М</c:v>
                  </c:pt>
                  <c:pt idx="1">
                    <c:v>Бремен
228 К</c:v>
                  </c:pt>
                  <c:pt idx="2">
                    <c:v>Гамбург
795 К</c:v>
                  </c:pt>
                  <c:pt idx="3">
                    <c:v>Дрезден
309 К</c:v>
                  </c:pt>
                  <c:pt idx="4">
                    <c:v>Кёльн
457 К</c:v>
                  </c:pt>
                  <c:pt idx="5">
                    <c:v>Мюнхен
584 К</c:v>
                  </c:pt>
                  <c:pt idx="6">
                    <c:v>Франкфурт
437 К</c:v>
                  </c:pt>
                  <c:pt idx="7">
                    <c:v>Штутгарт
385 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AA64-4CC7-888C-5A9A2F940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1533435423"/>
        <c:axId val="1264393167"/>
      </c:bubbleChart>
      <c:valAx>
        <c:axId val="1533435423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264393167"/>
        <c:crosses val="autoZero"/>
        <c:crossBetween val="midCat"/>
      </c:valAx>
      <c:valAx>
        <c:axId val="1264393167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533435423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18</xdr:row>
      <xdr:rowOff>123825</xdr:rowOff>
    </xdr:from>
    <xdr:to>
      <xdr:col>12</xdr:col>
      <xdr:colOff>12001</xdr:colOff>
      <xdr:row>33</xdr:row>
      <xdr:rowOff>9525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7518D2C-D50C-455C-8E01-8B4857850B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80964</xdr:colOff>
      <xdr:row>18</xdr:row>
      <xdr:rowOff>123825</xdr:rowOff>
    </xdr:from>
    <xdr:to>
      <xdr:col>17</xdr:col>
      <xdr:colOff>92964</xdr:colOff>
      <xdr:row>33</xdr:row>
      <xdr:rowOff>9525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2C984D3-D320-4B01-877E-DD6BF41D69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161926</xdr:colOff>
      <xdr:row>18</xdr:row>
      <xdr:rowOff>123825</xdr:rowOff>
    </xdr:from>
    <xdr:to>
      <xdr:col>22</xdr:col>
      <xdr:colOff>173926</xdr:colOff>
      <xdr:row>33</xdr:row>
      <xdr:rowOff>9525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4CF96BD4-1D62-4394-8F82-F3C1339626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17</xdr:col>
      <xdr:colOff>92963</xdr:colOff>
      <xdr:row>18</xdr:row>
      <xdr:rowOff>38100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0C8165A-03D1-4082-BDE4-9026F18C47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161927</xdr:colOff>
      <xdr:row>2</xdr:row>
      <xdr:rowOff>180975</xdr:rowOff>
    </xdr:from>
    <xdr:to>
      <xdr:col>22</xdr:col>
      <xdr:colOff>173927</xdr:colOff>
      <xdr:row>18</xdr:row>
      <xdr:rowOff>57150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7E481ABC-CB6D-486D-865E-1709155E5D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228602</xdr:colOff>
      <xdr:row>2</xdr:row>
      <xdr:rowOff>171450</xdr:rowOff>
    </xdr:from>
    <xdr:to>
      <xdr:col>30</xdr:col>
      <xdr:colOff>200027</xdr:colOff>
      <xdr:row>33</xdr:row>
      <xdr:rowOff>9525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FD96DC2B-4ABF-4313-8A1B-58B861D67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5</xdr:col>
      <xdr:colOff>114300</xdr:colOff>
      <xdr:row>18</xdr:row>
      <xdr:rowOff>123825</xdr:rowOff>
    </xdr:from>
    <xdr:to>
      <xdr:col>6</xdr:col>
      <xdr:colOff>552450</xdr:colOff>
      <xdr:row>33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Город">
              <a:extLst>
                <a:ext uri="{FF2B5EF4-FFF2-40B4-BE49-F238E27FC236}">
                  <a16:creationId xmlns:a16="http://schemas.microsoft.com/office/drawing/2014/main" id="{9D05039A-EC4B-4F0E-83A7-399564909D0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62300" y="3552825"/>
              <a:ext cx="1047750" cy="2733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114300</xdr:colOff>
      <xdr:row>10</xdr:row>
      <xdr:rowOff>142876</xdr:rowOff>
    </xdr:from>
    <xdr:to>
      <xdr:col>6</xdr:col>
      <xdr:colOff>552450</xdr:colOff>
      <xdr:row>18</xdr:row>
      <xdr:rowOff>47626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Регион">
              <a:extLst>
                <a:ext uri="{FF2B5EF4-FFF2-40B4-BE49-F238E27FC236}">
                  <a16:creationId xmlns:a16="http://schemas.microsoft.com/office/drawing/2014/main" id="{95C2075C-9B62-4D76-9BEB-853608588CD2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62300" y="2047876"/>
              <a:ext cx="1047750" cy="1428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114300</xdr:colOff>
      <xdr:row>3</xdr:row>
      <xdr:rowOff>9526</xdr:rowOff>
    </xdr:from>
    <xdr:to>
      <xdr:col>6</xdr:col>
      <xdr:colOff>552450</xdr:colOff>
      <xdr:row>10</xdr:row>
      <xdr:rowOff>66676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Годы">
              <a:extLst>
                <a:ext uri="{FF2B5EF4-FFF2-40B4-BE49-F238E27FC236}">
                  <a16:creationId xmlns:a16="http://schemas.microsoft.com/office/drawing/2014/main" id="{E784A51C-DE92-4AE4-BF37-666BB612B1C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62300" y="581026"/>
              <a:ext cx="1047750" cy="1390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3</xdr:row>
      <xdr:rowOff>52387</xdr:rowOff>
    </xdr:from>
    <xdr:to>
      <xdr:col>10</xdr:col>
      <xdr:colOff>219075</xdr:colOff>
      <xdr:row>17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303B9D1-8FBE-4E85-9E62-93F512D7E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3</xdr:row>
      <xdr:rowOff>52387</xdr:rowOff>
    </xdr:from>
    <xdr:to>
      <xdr:col>10</xdr:col>
      <xdr:colOff>219075</xdr:colOff>
      <xdr:row>17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5288456-9DBD-417B-A9CA-9EB2CFAE8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3</xdr:row>
      <xdr:rowOff>52387</xdr:rowOff>
    </xdr:from>
    <xdr:to>
      <xdr:col>10</xdr:col>
      <xdr:colOff>219075</xdr:colOff>
      <xdr:row>17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449D294-FBA4-423F-B09B-C1A56B4A35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3</xdr:row>
      <xdr:rowOff>52387</xdr:rowOff>
    </xdr:from>
    <xdr:to>
      <xdr:col>10</xdr:col>
      <xdr:colOff>219075</xdr:colOff>
      <xdr:row>17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9F8686C-7837-43E3-9827-6483935C08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3</xdr:row>
      <xdr:rowOff>0</xdr:rowOff>
    </xdr:from>
    <xdr:to>
      <xdr:col>19</xdr:col>
      <xdr:colOff>419100</xdr:colOff>
      <xdr:row>18</xdr:row>
      <xdr:rowOff>38100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C1CD5AE-834B-4AEB-8552-B8CDE0CAC2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600074</xdr:colOff>
      <xdr:row>15</xdr:row>
      <xdr:rowOff>90486</xdr:rowOff>
    </xdr:from>
    <xdr:to>
      <xdr:col>11</xdr:col>
      <xdr:colOff>561974</xdr:colOff>
      <xdr:row>42</xdr:row>
      <xdr:rowOff>190499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4B84E32-FBFB-48BB-8B2C-9B79F874A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лександр" refreshedDate="45225.599079050924" createdVersion="6" refreshedVersion="6" minRefreshableVersion="3" recordCount="19341" xr:uid="{7EC37049-0029-4F0F-9E44-AFBE5F8FEFFE}">
  <cacheSource type="worksheet">
    <worksheetSource name="УТ_данные"/>
  </cacheSource>
  <cacheFields count="10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9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209789213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8F6A64-188B-463E-AF7D-3451A00A4BDC}" name="Категории" cacheId="2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 rowHeaderCaption="Категория ">
  <location ref="B8:C17" firstHeaderRow="1" firstDataRow="1" firstDataCol="1" rowPageCount="3" colPageCount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/>
    <pivotField showAll="0"/>
    <pivotField dataField="1"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9" hier="-1"/>
  </pageFields>
  <dataFields count="1">
    <dataField name="Выручка " fld="8" baseField="0" baseItem="0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FF640-3073-4074-9571-9D53C3DE5242}" name="Заказчики" cacheId="2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 rowHeaderCaption="Заказчики ">
  <location ref="B8:C17" firstHeaderRow="1" firstDataRow="1" firstDataCol="1" rowPageCount="3" colPageCount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/>
    <pivotField showAll="0"/>
    <pivotField dataField="1"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9" hier="-1"/>
  </pageFields>
  <dataFields count="1">
    <dataField name="Выручка " fld="8" baseField="0" baseItem="0" numFmtId="165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35046F-BEA5-40CD-8FEE-847B4E401954}" name="Товары" cacheId="2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 rowHeaderCaption="Товары">
  <location ref="B8:C19" firstHeaderRow="1" firstDataRow="1" firstDataCol="1" rowPageCount="3" colPageCount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3" hier="-1"/>
    <pageField fld="2" hier="-1"/>
    <pageField fld="9" hier="-1"/>
  </pageFields>
  <dataFields count="1">
    <dataField name="Выручка " fld="8" baseField="0" baseItem="0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68F96F-16FC-4467-9E91-7AE732B96861}" name="Регионы" cacheId="2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6" rowHeaderCaption="Регионы ">
  <location ref="B8:C13" firstHeaderRow="1" firstDataRow="1" firstDataCol="1" rowPageCount="2" colPageCount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9" hier="-1"/>
  </pageFields>
  <dataFields count="1">
    <dataField name="Выручка " fld="8" baseField="0" baseItem="0" numFmtId="165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FDC291-FF39-49E5-B686-319D17C368F1}" name="Выручка" cacheId="2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7" rowHeaderCaption="Регионы ">
  <location ref="B8:C48" firstHeaderRow="1" firstDataRow="1" firstDataCol="1" rowPageCount="2" colPageCount="1"/>
  <pivotFields count="10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9"/>
    <field x="0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0" baseItem="0" numFmtId="165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E116D-AE19-4EA2-B22C-B39B69660B6A}" name="Карта" cacheId="27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 chartFormat="6" rowHeaderCaption="Регионы ">
  <location ref="B8:D32" firstHeaderRow="1" firstDataRow="1" firstDataCol="2" rowPageCount="1" colPageCount="1"/>
  <pivotFields count="10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5"/>
        <item x="7"/>
        <item x="4"/>
        <item x="1"/>
        <item x="6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9"/>
    <field x="2"/>
  </rowFields>
  <rowItems count="24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Выручка " fld="8" baseField="0" baseItem="0" numFmtId="165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120D70A7-198F-4633-BF44-9F9E35A3B83E}" sourceName="Город">
  <pivotTables>
    <pivotTable tabId="10" name="Карта"/>
    <pivotTable tabId="9" name="Выручка"/>
    <pivotTable tabId="6" name="Заказчики"/>
    <pivotTable tabId="5" name="Категории"/>
    <pivotTable tabId="8" name="Регионы"/>
    <pivotTable tabId="7" name="Товары"/>
  </pivotTables>
  <data>
    <tabular pivotCacheId="2097892134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7194CAB1-3148-48B9-AB95-0D11B6F8E3B5}" sourceName="Регион">
  <pivotTables>
    <pivotTable tabId="10" name="Карта"/>
    <pivotTable tabId="9" name="Выручка"/>
    <pivotTable tabId="6" name="Заказчики"/>
    <pivotTable tabId="5" name="Категории"/>
    <pivotTable tabId="8" name="Регионы"/>
    <pivotTable tabId="7" name="Товары"/>
  </pivotTables>
  <data>
    <tabular pivotCacheId="2097892134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74230B44-5093-4912-8A3C-B0793F2FC9B7}" sourceName="Годы">
  <pivotTables>
    <pivotTable tabId="10" name="Карта"/>
    <pivotTable tabId="9" name="Выручка"/>
    <pivotTable tabId="6" name="Заказчики"/>
    <pivotTable tabId="5" name="Категории"/>
    <pivotTable tabId="8" name="Регионы"/>
    <pivotTable tabId="7" name="Товары"/>
  </pivotTables>
  <data>
    <tabular pivotCacheId="2097892134">
      <items count="6">
        <i x="1" s="1"/>
        <i x="2" s="1"/>
        <i x="3" s="1"/>
        <i x="0" s="1" nd="1"/>
        <i x="5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" xr10:uid="{ADD27BD5-2836-47BC-81BA-E85CA9A3BA93}" cache="Срез_Город" caption="Город" lockedPosition="1" rowHeight="241300"/>
  <slicer name="Регион" xr10:uid="{2ADE1D56-7572-4409-A650-D36467EEAAB8}" cache="Срез_Регион" caption="Регион" lockedPosition="1" rowHeight="241300"/>
  <slicer name="Годы" xr10:uid="{F79C9EAE-DF1A-41A3-BD73-3416E0A80FD7}" cache="Срез_Годы" caption="Годы" lockedPosition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A57B43-3A41-4BAD-87A9-D0034C860B2D}" name="УТ_данные" displayName="УТ_данные" ref="B2:J19343" totalsRowShown="0">
  <autoFilter ref="B2:J19343" xr:uid="{3D95DB59-BC70-4429-A49B-BE8E4223B907}"/>
  <tableColumns count="9">
    <tableColumn id="1" xr3:uid="{0367B215-D7D4-483F-A5E0-A00C3E2583C8}" name="Дата" dataDxfId="0"/>
    <tableColumn id="2" xr3:uid="{529DB9C0-D96B-4E5D-9AAA-BC6A9E1F2BAD}" name="Заказчик"/>
    <tableColumn id="3" xr3:uid="{BB56101D-1DE0-4E1A-A540-B18A26A456DF}" name="Город"/>
    <tableColumn id="4" xr3:uid="{BD882664-FE33-4C90-B192-C7222BDD0FD7}" name="Регион"/>
    <tableColumn id="5" xr3:uid="{6129B871-DFB2-4515-8143-246F37B3892F}" name="Категория"/>
    <tableColumn id="6" xr3:uid="{3FEF9B01-6581-46D3-84CD-AA81E085DC70}" name="Товар"/>
    <tableColumn id="7" xr3:uid="{ADB0383B-71E8-4512-B092-130D9BD2A88D}" name="Цена за штуку"/>
    <tableColumn id="8" xr3:uid="{94CDECC0-CB3F-465B-B700-BC2264A5A830}" name="Количество"/>
    <tableColumn id="9" xr3:uid="{780DCE52-3FD8-4507-BDF9-8776AAA43FA1}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5028886-1218-46AF-BBC8-06247736D4CC}" name="Данные_карты" displayName="Данные_карты" ref="G6:K14" totalsRowShown="0">
  <autoFilter ref="G6:K14" xr:uid="{B3391051-1337-45C1-B863-1D2FC61F2C80}"/>
  <tableColumns count="5">
    <tableColumn id="1" xr3:uid="{5F313C91-300E-485A-A410-DB921E6CEA10}" name="Город"/>
    <tableColumn id="2" xr3:uid="{4328FB9F-8B22-47FF-B6C4-0AA364645FE7}" name="X"/>
    <tableColumn id="3" xr3:uid="{96985B6A-87D6-451E-A709-AA0019F7C1D7}" name="Y"/>
    <tableColumn id="4" xr3:uid="{A664859E-A03B-45A7-A418-80FC4E917AFD}" name="Значение" dataDxfId="2">
      <calculatedColumnFormula>SUMIF(C:C,Данные_карты[[#This Row],[Город]],D:D)</calculatedColumnFormula>
    </tableColumn>
    <tableColumn id="5" xr3:uid="{81EA2111-2D39-4824-BA9A-BE4BDF01CDF2}" name="Подписи" dataDxfId="1">
      <calculatedColumnFormula>Данные_карты[[#This Row],[Город]]&amp;CHAR(10)&amp;IF(Данные_карты[[#This Row],[Значение]]&gt;= 1000000,TEXT(Данные_карты[[#This Row],[Значение]],"# ##0,00  \М"), IF(Данные_карты[[#This Row],[Значение]]&gt;= 1000, TEXT(Данные_карты[[#This Row],[Значение]],"0 \ К"), TEXT(Данные_карты[[#This Row],[Значение]],"0")))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5FD5B-FF86-4224-AE5B-EB03FA887426}">
  <dimension ref="B2:J19343"/>
  <sheetViews>
    <sheetView showGridLines="0" tabSelected="1" workbookViewId="0">
      <selection activeCell="J5" sqref="J5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0</v>
      </c>
      <c r="H2" t="s">
        <v>6</v>
      </c>
      <c r="I2" t="s">
        <v>7</v>
      </c>
      <c r="J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25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25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2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2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2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2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2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2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2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2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2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2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2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2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2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2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2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2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2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2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2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2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2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2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2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2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2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2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2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2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2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2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2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2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2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2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2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2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2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2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2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2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2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2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2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2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2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2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2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2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2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2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2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2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2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2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2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2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2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2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2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2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2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2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2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2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2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2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2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2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2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2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2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2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2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2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2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2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2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2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2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2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2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2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2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2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2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2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2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2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2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2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2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2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2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2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2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2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2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2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2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2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2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2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2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2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2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2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2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2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2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2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2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2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2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2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2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2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2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2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2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2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2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2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2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2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2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2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2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2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2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2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2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2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2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2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2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2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2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2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2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2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2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2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2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2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2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2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2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2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2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2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2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2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2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2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2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2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2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2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2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2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2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2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2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2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2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2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2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2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2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2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2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2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2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2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2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2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2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2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2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2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2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2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2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2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2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2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2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2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2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2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2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2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2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2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2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2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2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2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2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2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2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2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2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2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2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2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2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2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2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2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2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2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2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2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2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2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2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2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2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2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2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2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2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2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2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2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2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2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2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2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2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2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2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2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2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2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2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2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2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2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2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2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2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2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2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2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2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2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2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2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2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2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2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2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2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2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2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2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2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2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2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2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2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2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2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2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2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2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2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2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2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2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2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2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2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2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2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2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2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2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2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2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2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2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2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2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2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2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2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2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2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2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2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2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2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2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2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2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2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2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2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2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2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2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2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2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2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2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2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2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2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2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2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2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2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2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2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2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2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2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2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2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2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2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2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2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2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2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2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2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2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2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2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2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2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2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2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2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2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2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2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2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2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2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2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2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2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2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2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2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2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2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2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2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2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2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2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2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2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2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2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2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2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2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2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2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2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2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2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2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2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2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2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2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2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2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2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2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2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2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2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2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2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2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2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2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2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2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2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2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2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2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2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2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2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2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2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2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2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2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2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2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2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2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2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2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2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2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2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2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2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2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2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2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2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2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2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2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2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2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2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2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2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2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2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2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2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2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2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2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2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2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2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2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2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2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2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2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2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2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2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2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2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2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2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2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2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2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2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2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2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2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2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2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2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2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2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2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2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2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2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2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2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2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2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2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2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2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2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2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2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2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2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2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2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2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2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2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2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2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2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2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2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2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2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2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2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2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2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2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2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2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2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2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2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2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2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2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2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2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2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2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2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2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2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2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2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2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2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2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2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2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2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2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2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2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2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2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2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2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2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2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2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2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2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2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2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2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2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2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2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2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2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2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2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2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2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2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2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2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2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2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2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2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2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2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2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2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2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2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2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2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2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2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2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2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2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2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2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2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2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2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2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2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2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2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2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2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2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2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2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2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2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2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2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2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2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2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2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2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2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2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2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2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2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2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2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2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2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2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2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2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2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2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2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2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2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2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2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2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2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2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2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2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2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2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2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2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2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2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2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2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2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2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2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2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2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2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2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2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2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2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2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2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2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2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2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2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2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2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2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2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2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2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2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2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2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2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2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2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2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2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2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2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2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2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2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2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2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2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2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2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2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2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2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2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2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2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2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2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2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2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2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2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2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2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2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2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2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2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2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2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2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2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2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2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2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2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2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2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2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2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2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2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2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2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2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2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2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2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2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2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2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2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2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2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2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2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2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2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2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2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2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2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2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2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2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2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2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2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2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2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2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2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2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2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2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2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2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2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2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2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2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2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2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2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2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2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2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2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2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2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2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2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2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2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2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2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2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2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2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2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2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2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2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2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2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2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2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2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2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2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2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2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2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2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2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2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2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2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2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2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2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2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2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2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2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2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2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2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2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2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2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2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2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2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2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2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2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2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2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2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2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2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2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2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2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2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2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2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2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2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2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2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2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2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2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2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2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2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2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2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2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2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2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2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2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2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2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2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2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2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2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2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2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2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2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2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2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2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2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2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2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2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2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2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2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2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2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2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2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2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2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2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2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2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2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2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2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2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2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2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2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2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2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2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2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2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2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2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2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2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2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2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2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2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2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2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2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2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2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2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2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2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2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2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2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2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2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2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2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2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2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2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2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2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2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2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2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2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2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2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2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2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2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2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2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2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2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2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2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2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2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2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2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2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2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2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2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2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2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2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2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2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2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2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2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2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2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2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2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2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2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2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2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2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2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2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2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2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2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2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2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2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2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2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2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2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2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2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2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2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2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2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2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2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2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2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2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2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2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2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2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2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2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2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2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2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2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2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2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2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2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2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2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2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2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2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2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2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2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2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2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2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2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2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2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2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2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2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2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2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2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2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2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2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2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2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2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2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2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2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2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2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2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2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2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2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2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2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2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2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2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2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2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2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2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2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2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2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2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2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2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2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2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2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2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2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2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2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2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2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2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2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2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2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2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2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2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2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2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2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2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2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2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2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2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2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2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2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2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2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2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2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2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2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2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2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2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2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2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2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2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2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2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2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2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2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2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2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2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2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2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2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2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2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2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2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2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2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2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2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2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2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2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2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2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2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2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2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2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2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2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2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2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2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2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2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2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2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2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2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2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2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2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2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2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2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2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2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2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2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2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2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2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2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2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2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2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2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2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2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2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2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2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2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2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2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2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2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2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2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2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2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2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2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2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2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2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2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2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2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2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2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2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2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2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2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2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2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2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2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2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2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2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2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2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2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2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2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2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2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2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2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2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2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2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2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2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2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2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2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2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2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2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2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2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2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2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2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2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2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2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2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2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2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2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2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2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2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2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2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2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2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2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2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2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2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2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2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2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2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2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2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2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2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2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2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2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2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2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2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2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2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2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2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2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2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2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2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2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2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2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2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2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2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2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2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2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2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2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2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2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2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2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2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2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2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2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2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2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2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2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2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2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2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2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2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2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2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2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2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2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2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2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2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2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2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2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2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2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2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2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2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2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2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2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2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2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2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2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2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2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2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2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2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2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2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2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2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2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2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2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2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2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2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2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2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2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2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2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2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2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2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2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2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2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2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2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2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2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2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2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2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2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2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2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2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2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2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2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2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2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2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2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2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2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2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2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2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2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2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2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2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2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2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2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2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2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2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2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2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2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2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2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2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2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2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2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2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2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2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2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2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2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2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2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2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2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2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2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2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2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2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2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2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2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2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2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2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2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2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2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2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2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2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2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2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2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2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2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2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2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2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2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2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2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2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2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2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2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2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2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2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2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2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2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2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2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2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2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2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2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2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2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2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2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2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2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2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2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2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2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2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2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2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2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2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2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2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2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2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2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2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2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2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2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2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2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2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2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2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2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2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2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2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2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2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2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2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2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2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2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2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2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2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2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2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2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2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2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2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2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2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2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2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2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2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2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2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2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2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2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2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2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2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2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2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2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2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2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2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2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2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2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2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2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2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2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2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2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2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2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2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2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2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2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2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2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2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2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2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2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2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2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2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2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2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2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2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2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2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2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2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2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2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2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2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2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2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2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2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2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2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2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2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2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2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2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2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2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2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2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2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2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2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2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2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2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2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2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2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2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2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2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2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2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2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2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2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2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2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2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2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2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2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2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2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2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2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2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2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2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2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2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2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2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2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2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2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2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2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2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2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2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2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2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2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2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2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2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2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2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2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2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2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2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2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2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2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2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2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2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2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2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2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2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2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2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2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2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2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2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2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2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2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2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2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2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2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2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2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2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2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2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2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2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2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2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2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2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2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2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2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2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2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2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2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2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2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2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2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2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2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2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2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2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2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2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2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2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2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2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2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2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2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2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2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2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2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2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2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2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2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2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2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2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2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2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2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2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2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2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2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2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2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2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2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2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2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2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2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2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2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2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2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2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2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2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2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2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2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2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2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2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2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2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2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2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2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2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2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2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2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2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2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2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2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2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2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2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2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2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2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2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2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2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2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2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2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2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2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2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2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2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2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2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2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2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2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2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2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2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2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2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2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2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2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2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2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2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2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2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2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2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2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2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2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2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2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2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2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2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2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2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2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2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2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2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2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2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2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2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2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2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2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2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2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2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2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2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2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2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2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2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2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2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2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2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2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2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2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2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2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2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2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2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2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2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2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2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2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2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2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2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2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2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2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2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2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2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2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2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2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2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2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2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2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2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2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2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2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2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2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2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2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2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2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2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2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2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2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2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2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2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2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2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2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2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2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2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2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2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2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2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2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2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2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2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2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2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2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2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2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2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2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2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2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2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2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2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2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2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2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2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2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2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2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2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2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2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2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2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2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2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2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2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2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2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2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2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2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2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2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2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2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2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2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2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2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2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2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2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2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2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2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2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2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2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2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2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2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2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2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2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2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2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2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2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2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2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2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2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2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2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2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2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2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2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2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2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2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2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2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2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2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2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2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2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2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2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2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2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2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2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2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2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2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2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2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2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2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2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2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2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2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2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2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2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2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2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2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2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2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2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2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2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2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2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2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2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2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2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2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2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2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2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2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2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2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2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2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2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2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2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2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2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2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2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2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2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2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2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2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2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2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2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2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2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2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2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2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2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2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2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2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2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2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2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2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2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2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2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2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2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2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2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2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2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2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2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2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2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2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2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2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2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2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2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2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2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2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2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2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2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2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2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2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2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2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2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2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2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2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2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2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2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2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2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2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2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2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2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2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2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2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2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2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2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2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2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2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2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2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2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2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2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2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2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2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2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2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2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2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2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2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2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2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2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2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2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2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2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2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2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2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2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2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2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2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2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2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2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2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2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2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2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2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2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2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2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2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2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2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2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2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2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2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2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2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2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2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2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2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2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2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2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2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2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2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2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2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2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2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2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2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2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2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2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2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2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2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2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2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2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2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2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2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2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2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2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2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2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2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2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2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2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2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2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2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2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2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2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2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2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2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2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2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2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2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2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2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2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2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2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2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2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2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2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2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2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2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2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2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2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2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2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2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2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2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2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2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2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2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2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2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2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2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2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2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2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2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2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2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2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2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2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2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2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2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2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2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2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2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2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2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2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2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2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2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2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2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2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2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2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2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2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2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2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2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2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2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2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2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2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2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2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2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2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2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2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2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2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2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2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2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2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2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2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2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2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2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2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2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2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2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2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2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2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2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2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2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2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2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2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2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2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2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2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2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2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2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2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2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2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2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2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2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2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2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2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2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2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2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2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2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2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2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2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2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2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2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2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2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2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2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2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2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2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2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2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2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2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2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2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2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2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2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2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2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2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2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2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2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2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2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2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2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2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2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2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2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2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2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2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2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2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2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2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2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2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2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2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2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2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2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2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2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2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2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2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2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2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2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2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2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2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2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2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2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2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2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2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2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2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2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2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2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2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2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2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2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2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2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2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2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2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2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2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2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2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2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2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2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2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2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2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2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2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2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2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2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2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2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2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2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2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2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2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2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2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2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2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2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2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2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2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2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2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2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2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2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2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2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2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2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2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2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2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2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2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2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2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2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2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2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2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2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2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2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2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2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2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2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2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2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2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2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2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2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2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2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2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2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2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2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2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2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2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2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2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2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2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2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2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2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2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2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2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2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2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2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2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2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2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2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2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2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2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2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2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2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2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2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2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2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2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2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2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2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2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2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2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2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2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2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2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2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2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2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2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2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2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2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2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2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2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2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2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2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2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2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2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2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2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2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2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2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2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2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2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2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2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2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2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2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2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2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2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2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2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2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2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2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2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2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2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2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2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2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2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2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2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2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2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2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2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2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2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2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2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2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2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2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2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2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2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2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2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2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2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2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2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2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2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2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2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2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2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2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2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2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2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2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2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2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2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2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2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2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2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2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2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2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2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2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2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2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2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2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2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2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2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2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2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2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2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2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2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2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2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2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2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2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2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2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2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2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2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2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2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2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2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2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2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2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2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2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2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2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2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2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2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2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2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2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2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2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2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2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2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2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2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2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2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2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2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2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2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2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2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2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2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2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2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2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2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2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2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2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2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2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2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2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2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2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2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2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2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2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2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2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2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2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2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2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2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2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2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2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2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2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2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2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2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2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2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2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2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2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2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2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2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2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2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2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2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2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2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2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2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2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2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2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2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2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2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2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2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2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2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2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2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2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2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2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2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2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2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2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2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2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2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2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2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2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2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2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2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2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2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2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2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2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2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2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2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2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2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2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2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2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2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2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2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2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2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2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2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2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2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2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2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2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2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2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2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2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2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2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2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2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2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2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2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2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2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2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2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2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2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2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2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2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2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2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2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2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2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2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2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2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2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2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2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2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2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2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2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2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2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2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2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2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2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2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2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2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2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2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2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2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2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2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2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2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2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2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2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2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2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2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2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2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2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2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2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2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2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2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2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2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2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2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2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2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2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2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2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2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2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2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2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2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2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2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2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2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2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2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2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2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2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2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2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2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2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2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2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2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2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2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2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2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2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2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2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2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2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2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2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2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2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2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2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2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2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2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2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2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2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2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2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2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2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2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2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2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2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2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2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2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2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2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2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2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2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2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2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2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2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2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2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2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2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2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2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2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2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2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2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2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2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2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2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2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2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2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2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2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2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2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2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2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2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2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2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2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2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2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2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2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2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2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2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2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2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2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2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2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2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2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2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2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2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2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2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2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2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2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2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2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2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2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2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2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2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2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2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2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2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2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2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2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2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2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2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2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2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2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2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2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2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2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2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2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2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2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2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2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2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2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2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2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2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2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2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2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2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2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2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2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2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2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2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2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2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2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2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2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2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2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2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2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2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2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2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2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2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2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2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2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2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2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2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2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2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2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2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2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2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2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2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2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2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2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2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2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2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2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2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2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2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2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2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2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2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2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2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2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2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2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2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2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2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2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2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2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2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2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2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2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2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2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2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2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2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2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2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2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2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2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2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2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2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2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2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2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2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2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2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2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2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2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2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2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2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2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2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2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2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2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2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2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2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2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2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2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2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2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2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2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2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2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2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2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2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2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2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2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2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2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2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2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2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2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2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2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2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2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2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2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2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2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2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2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2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2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2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2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2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2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2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2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2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2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2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2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2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2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2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2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2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2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2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2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2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2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2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2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2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2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2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2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2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2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2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2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2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2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2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2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2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2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2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2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2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2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2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2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2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2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2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2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2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2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2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2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2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2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2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2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2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2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2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2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2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2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2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2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2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2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2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2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2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2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2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2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2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2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2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2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2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2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2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2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2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2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2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2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2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2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2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2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2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2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2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2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2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2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2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2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2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2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2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2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2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2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2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2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2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2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2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2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2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2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2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2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2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2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2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2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2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2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2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2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2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2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2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2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2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2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2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2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2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2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2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2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2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2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2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2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2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2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2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2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2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2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2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2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2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2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2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2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2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2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2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2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2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2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2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2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2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2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2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2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2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2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2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2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2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2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2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2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2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2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2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2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2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2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2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2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2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2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2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2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2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2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2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2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2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2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2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2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2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2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2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2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2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2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2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2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2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2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2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2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2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2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2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2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2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2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2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2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2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2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2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2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2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2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2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2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2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2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2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2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2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2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2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2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2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2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2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2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2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2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2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2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2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2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2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2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2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2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2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2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2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2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2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2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2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2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2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2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2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2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2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2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2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2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2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2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2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2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2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2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2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2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2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2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2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2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2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2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2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2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2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2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2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2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2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2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2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2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2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2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2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2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2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2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2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2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2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2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2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2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2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2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2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2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2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2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2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2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2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2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2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2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2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2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2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2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2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2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2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2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2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2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2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2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2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2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2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2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2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2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2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2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2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2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2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2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2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2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2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2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2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2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2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2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2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2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2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2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2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2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2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2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2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2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2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2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2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2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2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2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2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2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2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2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2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2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2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2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2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2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2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2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2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2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2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2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2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2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2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2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2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2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2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2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2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2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2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2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2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2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2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2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2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2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2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2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2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2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2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2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2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2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2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2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2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2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2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2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2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2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2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2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2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2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2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2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2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2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2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2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2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2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2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2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2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2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2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2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2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2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2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2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2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2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2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2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2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2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2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2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2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2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2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2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2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2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2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2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2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2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2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2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2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2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2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2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2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2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2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2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2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2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2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2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2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2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2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2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2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2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2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2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2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2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2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2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2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2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2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2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2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2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2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2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2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2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2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2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2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2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2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2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2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2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2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2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2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2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2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2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2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2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2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2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2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2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2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2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2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2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2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2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2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2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2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2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2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2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2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2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2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2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2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2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2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2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2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2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2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2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2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2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2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2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2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2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2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2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2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2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2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2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2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2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2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2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2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2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2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2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2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2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2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2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2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2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2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2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2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2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2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2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2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2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2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2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2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2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2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2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2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2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2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2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2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2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2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2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2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2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2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2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2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2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2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2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2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2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2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2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2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2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2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2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2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2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2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2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2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2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2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2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2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2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2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2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2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2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2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2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2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2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2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2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2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2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2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2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2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2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2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2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2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2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2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2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2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2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2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2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2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2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2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2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2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2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2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2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2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2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2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2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2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2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2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2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2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2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2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2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2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2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2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2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2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2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2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2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2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2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2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2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2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2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2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2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2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2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2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2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2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2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2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2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2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2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2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2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2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2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2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2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2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2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2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2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2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2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2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2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2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2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2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2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2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2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2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2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2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2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2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2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2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2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2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2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2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2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2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2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2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2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2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2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2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2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2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2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2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2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2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2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2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2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2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2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2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2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2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2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2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2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2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2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2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2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2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2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2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2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2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2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2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2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2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2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2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2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2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2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2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2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2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2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2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2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2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2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2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2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2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2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2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2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2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2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2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2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2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2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2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2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2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2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2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2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2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2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2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2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2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2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2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2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2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2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2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2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2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2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2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2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2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2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2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2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2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2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2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2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2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2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2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2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2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2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2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2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2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2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2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2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2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2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2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2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2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2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2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2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2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2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2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2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2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2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2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2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2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2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2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2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2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2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2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2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2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2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2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2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2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2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2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2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2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2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2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2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2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2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2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2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2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2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2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2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2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2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2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2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2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2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2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2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2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2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2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2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2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2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2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2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2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2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2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2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2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2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2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2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2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2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2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2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2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2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2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2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2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2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2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2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2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2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2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2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2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2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2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2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2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2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2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2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2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2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2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2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2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2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2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2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2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2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2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2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2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2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2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2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2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2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2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2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2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2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2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2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2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2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2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2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2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2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2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2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2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2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2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2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2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2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2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2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2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2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2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2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2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2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2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2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2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2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2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2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2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2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2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2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2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2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2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2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2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2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2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2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2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2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2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2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2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2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2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2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2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2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2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2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2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2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2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2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2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2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2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2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2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2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2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2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2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2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2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2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2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2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2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2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2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2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2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2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2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2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2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2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2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2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2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2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2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2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2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2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2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2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2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2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2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2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2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2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2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2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2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2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2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2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2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2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2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2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2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2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2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2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2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2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2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2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2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2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2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2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2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2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2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2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2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2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2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2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2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2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2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2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2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2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2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2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2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2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2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2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2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2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2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2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2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2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2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2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2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2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2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2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2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2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2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2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2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2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2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2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2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2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2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2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2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2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2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2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2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2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2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2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2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2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2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2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2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2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2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2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2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2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2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2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2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2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2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2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2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2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2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2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2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2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2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2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2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2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2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2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2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2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2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2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2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2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2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2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2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2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2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2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2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2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2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2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2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2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2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2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2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2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2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2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2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2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2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2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2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2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2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2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2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2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2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2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2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2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2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2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2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2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2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2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2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2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2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2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2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2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2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2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2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2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2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2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2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2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2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2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2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2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2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2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2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2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2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2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2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2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2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2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2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2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2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2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2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2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2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2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2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2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2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2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2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2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2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2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2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2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2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2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2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2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2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2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2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2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2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2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2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2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2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2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2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2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2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2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2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2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2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2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2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2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2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2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2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2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2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2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2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2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2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2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2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2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2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2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2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2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2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2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2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2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2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2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2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2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2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2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2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2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2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2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2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2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2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2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2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2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2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2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2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2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2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2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2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2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2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2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2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2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2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2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2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2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2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2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2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2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2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2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2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2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2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2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2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2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2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2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2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2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2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2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2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2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2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2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2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2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2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2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2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2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2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2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2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2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2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2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2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2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2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2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2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2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2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2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2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2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2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2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2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2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2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2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2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2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2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2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2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2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2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2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2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2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2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2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2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2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2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2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2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2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2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2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2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2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2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2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2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2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2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2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2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2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2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2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2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2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2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2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2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2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2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2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2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2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2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2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2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2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2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2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2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2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2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2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2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2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2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2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2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2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2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2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2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2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2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2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2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2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2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2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2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2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2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2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2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2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2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2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2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2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2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2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2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2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2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2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2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2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2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2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2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2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2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2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2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2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2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2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2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2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2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2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2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2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2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2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2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2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2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2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2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2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2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2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2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2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2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2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2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2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2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2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2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2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2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2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2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2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2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2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2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2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2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2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2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2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2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2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2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2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2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2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2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2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2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2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2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2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2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2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2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2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2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2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2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2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2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2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2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2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2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2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2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2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2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2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2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2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2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2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2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2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2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2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2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2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2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2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2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2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2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2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2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2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2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2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2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2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2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2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2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2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2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2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2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2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2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2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2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2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2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2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2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2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2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2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2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2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2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2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2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2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2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2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2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2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2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2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2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2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2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2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2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2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2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2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2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2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2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2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2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2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2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2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2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2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2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2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2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2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2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2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2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2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2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2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2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2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2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2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2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2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2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2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2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2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2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2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2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2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2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2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2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2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2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2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2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2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2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2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2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2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2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2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2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2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2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2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2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2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2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2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2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2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2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2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2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2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2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2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2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2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2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2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2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2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2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2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2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2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2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2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2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2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2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2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2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2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2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2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2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2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2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2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2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2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2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2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2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2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2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2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2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2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2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2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2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2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2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2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2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2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2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2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2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2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2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2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2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2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2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2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2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2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2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2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2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2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2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2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2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2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2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2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2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2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2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2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2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2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2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2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2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2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2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2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2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2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2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2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2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2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2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2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2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2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2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2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2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2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2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2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2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2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2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2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2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2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2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2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2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2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2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2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2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2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2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2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2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2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2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2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2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2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2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2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2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2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2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2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2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2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2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2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2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2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2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2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2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2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2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2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2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2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2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2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2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2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2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2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2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2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2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2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2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2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2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2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2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2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2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2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2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2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2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2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2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2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2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2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2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2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2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2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2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2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2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2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2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2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2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2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2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2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2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2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2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2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2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2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2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2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2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2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2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2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2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2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2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2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2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2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2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2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2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2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2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2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2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2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2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2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2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2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2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2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2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2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2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2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2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2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2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2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2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2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2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2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2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2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2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2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2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2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2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2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2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2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2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2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2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2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2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2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2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2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2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2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2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2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2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2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2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2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2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2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2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2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2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2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2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2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2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2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2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2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2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2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2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2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2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2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2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2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2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2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2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2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2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2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2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2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2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2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2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2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2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2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2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2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2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2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2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2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2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2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2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2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2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2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2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2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2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2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2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2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2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2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2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2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2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2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2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2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2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2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2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2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2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2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2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2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2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2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2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2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2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2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2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2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2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2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2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2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2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2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2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2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2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2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2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2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2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2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2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2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2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2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2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2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2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2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2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2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2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2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2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2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2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2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2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2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2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2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2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2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2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2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2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2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2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2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2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2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2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2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2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2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2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2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2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2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2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2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2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2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2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2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2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2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2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2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2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2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2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2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2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2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2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2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2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2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2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2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2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2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2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2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2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2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2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2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2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2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2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2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2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2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2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2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2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2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2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2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2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2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2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2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2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2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2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2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2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2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2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2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2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2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2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2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2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2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2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2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2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2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2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2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2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2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2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2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2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2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2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2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2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2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2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2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2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2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2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2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2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2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2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2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2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2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2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2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2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2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2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2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2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2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2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2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2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2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2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2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2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2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2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2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2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2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2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2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2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2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2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2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2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2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2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2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2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2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2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2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2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2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2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2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2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2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2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2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2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2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2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2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2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2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2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2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2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2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2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2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2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2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2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2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2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2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2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2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2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2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2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2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2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2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2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2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2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2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2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2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2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2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2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2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2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2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2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2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2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2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2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2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2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2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2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2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2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2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2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2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2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2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2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2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2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2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2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2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2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2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2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2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2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2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2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2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2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2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2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2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2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2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2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2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2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2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2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2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2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2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2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2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2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2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2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2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2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2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2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2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2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2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2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2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2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2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2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2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2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2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2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2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2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2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2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2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2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2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2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2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2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2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2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2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2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2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2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2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2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2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2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2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2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2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2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2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2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2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2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2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2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2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2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2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2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2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2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2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2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2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2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2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2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2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2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2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2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2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2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2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2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2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2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2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2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2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2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2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2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2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2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2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2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2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2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2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2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2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2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2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2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2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2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2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2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2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2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2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2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2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2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2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2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2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2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2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2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2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2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2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2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2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2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2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2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2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2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2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2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2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2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2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2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2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2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2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2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2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2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2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2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2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2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2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2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2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2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2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2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2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2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2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2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2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2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2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2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2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2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2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2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2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2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2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2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2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2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2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2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2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2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2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2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2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2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2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2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2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2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2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2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2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2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2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2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2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2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2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2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2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2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2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2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2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2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2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2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2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2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2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2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2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2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2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2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2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2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2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2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2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2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2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2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2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2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2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2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2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2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2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2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2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2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2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2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2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2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2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2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2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2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2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2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2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2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2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2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2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2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2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2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2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2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2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2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2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2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2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2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2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2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2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2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2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2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2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2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2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2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2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2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2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2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2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2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2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2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2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2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2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2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2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2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2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2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2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2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2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2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2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2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2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2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2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2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2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2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2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2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2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2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2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2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2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2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2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2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2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2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2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2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2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2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2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2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2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2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2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2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2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2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2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2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2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2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2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2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2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2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2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2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2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2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2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2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2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2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2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2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2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2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2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2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2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2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2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2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2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2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2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2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2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2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2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2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2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2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2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2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2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2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2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2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2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2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2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2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2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2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2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2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2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2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2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2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2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2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2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2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2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2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2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2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2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2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2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2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2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2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2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2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2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2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2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2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2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2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2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2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2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2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2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2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2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2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2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2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2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2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2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2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2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2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2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2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2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2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2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2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2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2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2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2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2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2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2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2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2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2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2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2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2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2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2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2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2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2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2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2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2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2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2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2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2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2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2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2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2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2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2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2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2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2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2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2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2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2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2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2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2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2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2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2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2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2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2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2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2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2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2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2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2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2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2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2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2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2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2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2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2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2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2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2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2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2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2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2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2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2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2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2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2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2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2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2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2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2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2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2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2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2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2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2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2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2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2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2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2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2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2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2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2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2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2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2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2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2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2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2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2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2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2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2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2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2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2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2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2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2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2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2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2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2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2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2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2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2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2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2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2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2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2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2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2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2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2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2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2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2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2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2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2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2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2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2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2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2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2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2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2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2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2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2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2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2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2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2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2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2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2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2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2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2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2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2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2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2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2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2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2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2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2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2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2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2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2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2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2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2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2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2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2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2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2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2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2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2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2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2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2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2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2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2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2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2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2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2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2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2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2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2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2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2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2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2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2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2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2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2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2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2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2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2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2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2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2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2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2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2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2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2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2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2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2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2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2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2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2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2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2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2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2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2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2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2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2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2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2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2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2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2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2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2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2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2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2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2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2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2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2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2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2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2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2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2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2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2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2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2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2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2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2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2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2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2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2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2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2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2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2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2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2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2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2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2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2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2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2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2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2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2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2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2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2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2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2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2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2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2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2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2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2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2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2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2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2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2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2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2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2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2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2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2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2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2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2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2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2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2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2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2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2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2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2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2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2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2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2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2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2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2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2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2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2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2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2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2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2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2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2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2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2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2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2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2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2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2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2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2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2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2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2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2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2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2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2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2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2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2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2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2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2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2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2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2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2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2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2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2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2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2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2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2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2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2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2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2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2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2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2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2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2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2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2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2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2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2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2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2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2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2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2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2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2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2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2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2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2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2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2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2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2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2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2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2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2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2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2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2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2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2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2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2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2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2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2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2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2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2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2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2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2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2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2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2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2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2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2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2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2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2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2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2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2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2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2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2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2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2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2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2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2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2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2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2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2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2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2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2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2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2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2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2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2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2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2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2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2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2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2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2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2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2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2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2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2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2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2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2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2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2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2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2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2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2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2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2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2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2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2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2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2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2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2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2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2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2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2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2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2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2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2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2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2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2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2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2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2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2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2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2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2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2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2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2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2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2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2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2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2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2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2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2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2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2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2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2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2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2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2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2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2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2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2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2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2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2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2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2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2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2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2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2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2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2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2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2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2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2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2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2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2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2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2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2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2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2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2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2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2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2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2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2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2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2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2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2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2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2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2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2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2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2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2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2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2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2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2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2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2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2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2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2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2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2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2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2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2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2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2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2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2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2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2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2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2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2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2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2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2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2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2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2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2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2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2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2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2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2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2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2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2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2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2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2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2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2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2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2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2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2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2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2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2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2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2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2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2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2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2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2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2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2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2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2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2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2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2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2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2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2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2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2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2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2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2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2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2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2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2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2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2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2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2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2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2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2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2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2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2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2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2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2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2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2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2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2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2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2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2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2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2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2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2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2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2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2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2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2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2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2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2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2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2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2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2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2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2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2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2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2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2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2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2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2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2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2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2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2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2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2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2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2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2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2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2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2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2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2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2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2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2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2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2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2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2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2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2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2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2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2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2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2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2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2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2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2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2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2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2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2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2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2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2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2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2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2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2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2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2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2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2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2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2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2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2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2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2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2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2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2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2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2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2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2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2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2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2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2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2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2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2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2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2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2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2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2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2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2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2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2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2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2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2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2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2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2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2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2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2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2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2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2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2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2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2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2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2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2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2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2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2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2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2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2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2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2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2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2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2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2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2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2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2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2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2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2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2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2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2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2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2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2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2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2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2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2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2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2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2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2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2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2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2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2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2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2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2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2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2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2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2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2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2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2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2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2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2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2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2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2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2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2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2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2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2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2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2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2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2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2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2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2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2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2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2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2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2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2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2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2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2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2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2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2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2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2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2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2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2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2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2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2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2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2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2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2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2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2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2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2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2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2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2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2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2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2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2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2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2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2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2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2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2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2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2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2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2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2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2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2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2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2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2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2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2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2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2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2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2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2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2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2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2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2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2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2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2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2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2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2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2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2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2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2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2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2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2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2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2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2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2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2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2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2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2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2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2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2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2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2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2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2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2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2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2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2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2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2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2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2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2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2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2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2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2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2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2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2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2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2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2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2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2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2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2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2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2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2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2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2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2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2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2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2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2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2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2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2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2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2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2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2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2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2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2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2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2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2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2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2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2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2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2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2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2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2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2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2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2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2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2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2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2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2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2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2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2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2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2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2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2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2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2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2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2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2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2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2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2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2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2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2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2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2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2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2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2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2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2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2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2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2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2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2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2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2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2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2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2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2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2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2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2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2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2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2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2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2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2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2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2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2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2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2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2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2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2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2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2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2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2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2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2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2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2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2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2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2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2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2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2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2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2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2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2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2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2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2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2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2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2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2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2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2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2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2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2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2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2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2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2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2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2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2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2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2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2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2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2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2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2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2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2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2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2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2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2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2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2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2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2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2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2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2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2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2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2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2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2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2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2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2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2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2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2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2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2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2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2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2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2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2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2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2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2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2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2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2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2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2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2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2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2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2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2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2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2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2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2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2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2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2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2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2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2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2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2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2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2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2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2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2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2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2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2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2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2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2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2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2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2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2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2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2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2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2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2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2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2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2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2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2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2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2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2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2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2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2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2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2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2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2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2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2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2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2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2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2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2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2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2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2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2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2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2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2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2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2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2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2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2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2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2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2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2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2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2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2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2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2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2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2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2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2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2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2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2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2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2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2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2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2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2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2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2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2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2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2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2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2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2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2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2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2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2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2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2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2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2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2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2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2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2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2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2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2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2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2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2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2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2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2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2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2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2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2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2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2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2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2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2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2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2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2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2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2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2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2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2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2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2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2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2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2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2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2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2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2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2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2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2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2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2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2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2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2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2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2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2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2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2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2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2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2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2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2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2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2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2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2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2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2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2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2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2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2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2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2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2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2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2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2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2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2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2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2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2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2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2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2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2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2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2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2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2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2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2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2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2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2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2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2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2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2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2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2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2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2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2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2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2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2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2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2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2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2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2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2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2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2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2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2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2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2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2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2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2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2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2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2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2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2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2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2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2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2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2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2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2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2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2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2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2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2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2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2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2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2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2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2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2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2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2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2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2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2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2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2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2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2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2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2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2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2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2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2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2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2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2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2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2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2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2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2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2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2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2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2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2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2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2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2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2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2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2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2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2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2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2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2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2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2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2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2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2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2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2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2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2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2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2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2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2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2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2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2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2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2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2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2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2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2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2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2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2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2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2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2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2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2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2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2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2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2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2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2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2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2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2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2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2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2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2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2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2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2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2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2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2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2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2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2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2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2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2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2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2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2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2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2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2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2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2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2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2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2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2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2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2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2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2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2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2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2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2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2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2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2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2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2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2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2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2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2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2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2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2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2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2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2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2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2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2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2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2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2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2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2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2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2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2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2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2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2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2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2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2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2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2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2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2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2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2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2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2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2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2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2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2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2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2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2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2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2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2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2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2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2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2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2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2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2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2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2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2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2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2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2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2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2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2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2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2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2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2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2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2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2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2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2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2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2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2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2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2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2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2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2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2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2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2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2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2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2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2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2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2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2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2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2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2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2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2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2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2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2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2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2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2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2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2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2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2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2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2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2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2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2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2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2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2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2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2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2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2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2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2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2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2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2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2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2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2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2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2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2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2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2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2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2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2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2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2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2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2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2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2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2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2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2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2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2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2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2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2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2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2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2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2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2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2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2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2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2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2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2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2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2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2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2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2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2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2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2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2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2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2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2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2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2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2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2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2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2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2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2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2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2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2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2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2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2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2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2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2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2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2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2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2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2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2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2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2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2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2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2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2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2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2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2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2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2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2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2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2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2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2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2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2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2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2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2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2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2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2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2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2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2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2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2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2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2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2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2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2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2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2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2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2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2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2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2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2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2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2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2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2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2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2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2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2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2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2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2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2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2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2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2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2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2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2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2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2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2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2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2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2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2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2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2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2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2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2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2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2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2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2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2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2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2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2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2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2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2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2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2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2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2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2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2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2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2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2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2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2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2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2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2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2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2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2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2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2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2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2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2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2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2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2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2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2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2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2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2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2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2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2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2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2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2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2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2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2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2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2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2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2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2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2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2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2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2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2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2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2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2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2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2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2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2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2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2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2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2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2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2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2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2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2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2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2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2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2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2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2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2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2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2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2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2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2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2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2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2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2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2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2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2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2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2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2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2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2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2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2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2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2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2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2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2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2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2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2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2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2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2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2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2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2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2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2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2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2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2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2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2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2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2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2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2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2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2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2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2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2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2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2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2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2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2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2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2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2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2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2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2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2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2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2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2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2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2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2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2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2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2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2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2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2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2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2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2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2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2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2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2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2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2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2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2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2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2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2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2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2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2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2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2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2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2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2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2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2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2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2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2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2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2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2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2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2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2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2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2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2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2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2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2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2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2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2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2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2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2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2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2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2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2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2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2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2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2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2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2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2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2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2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2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2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2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2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2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2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2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2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2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2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2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2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2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2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2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2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2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2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2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2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2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2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2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2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2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2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2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2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2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2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2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2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2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2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2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2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2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2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2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2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2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2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2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2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2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2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2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2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2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2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2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2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2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2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2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2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2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2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2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2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2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2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2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2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2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2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2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2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2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2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2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2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2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2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2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2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2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2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2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2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2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2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2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2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2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2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2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2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2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2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2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2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2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2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2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2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2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2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2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2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2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2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2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2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2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2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2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2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2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2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2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2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2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2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2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2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2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2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2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2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2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2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2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2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2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2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2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2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2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2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2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2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2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2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2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2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2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2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2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2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2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2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2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2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2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2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2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2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2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2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2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2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2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2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2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2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2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2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2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2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2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2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2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2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2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2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2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2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2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2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2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2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2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2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2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2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2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2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2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2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2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2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2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2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2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2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2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2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2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2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2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2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2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2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2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2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2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2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2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2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2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2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2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2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2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2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2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2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2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2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2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2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2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2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2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2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2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2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2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2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2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2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2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2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2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2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2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2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2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2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2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2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2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2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2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2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2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2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2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2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2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2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2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2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2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2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2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2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2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2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2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2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2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2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2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2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2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2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2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2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2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2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2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2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2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2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2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2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2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2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2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2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2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2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2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2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2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2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2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2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2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2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2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2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2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2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2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2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2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2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2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2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2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2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2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2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2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2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2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2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2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2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2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2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2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2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2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2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2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2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2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2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2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2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2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2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2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2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2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2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2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2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2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2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2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2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2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2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2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2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2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2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2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2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2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2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2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2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2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2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2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2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2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2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2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2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2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2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2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2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2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2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2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2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2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2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2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2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2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2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2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2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2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2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2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2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2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2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2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2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2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2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2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2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2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2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2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2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2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2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2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2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2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2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2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2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2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2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2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2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2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2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2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2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2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2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2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2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2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2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2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2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2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2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2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2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2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2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2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2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2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2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2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2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2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2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2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2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2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2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2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2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2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2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2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2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2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2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2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2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2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2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2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2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2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2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2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2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2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2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2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2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2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2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2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2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2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2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2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2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2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2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2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2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2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2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2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2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2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2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2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2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2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2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2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2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2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2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2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2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2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2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2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2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2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2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2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2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2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2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2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2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2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2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2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2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2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2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2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2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2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2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2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2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2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2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2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2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2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2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2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2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2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2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2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2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2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2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2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2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2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2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2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2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2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2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2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2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2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2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2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2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2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2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2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2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2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2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2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2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2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2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2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2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2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2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2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2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2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2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2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2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2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2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2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2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2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2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2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2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2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2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2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2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2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2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2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2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2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2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2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2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2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2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2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2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2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2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2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2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2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2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2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2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2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2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2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2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2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2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2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2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2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2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2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2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2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2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2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2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2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2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2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2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2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2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2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2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2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2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2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2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2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2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2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2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2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2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2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2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2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2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2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2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2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2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2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2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2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2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2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2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2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2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2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2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2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2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2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2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2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2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2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2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2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2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2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2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2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2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2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2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2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2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2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2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2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2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2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2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2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2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2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2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2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2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2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2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2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2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2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2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2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2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2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2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2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2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2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2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2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2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2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2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2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2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2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2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2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2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2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2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2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2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2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2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2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2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2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2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2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2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2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2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2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2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2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2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2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2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2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2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2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2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2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2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2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2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2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2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2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2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2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2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2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2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2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2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2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2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2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2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2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2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2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2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2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2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2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2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2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2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2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2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2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2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2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2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2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2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2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2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2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2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2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2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2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2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2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2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2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2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2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FCEE1-114A-4548-919D-6D4EFD4C8C26}">
  <dimension ref="A1"/>
  <sheetViews>
    <sheetView showGridLines="0" topLeftCell="C1" workbookViewId="0">
      <selection activeCell="E12" sqref="E12"/>
    </sheetView>
  </sheetViews>
  <sheetFormatPr defaultRowHeight="15" x14ac:dyDescent="0.25"/>
  <cols>
    <col min="1" max="16384" width="9.140625" style="8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2043A-A4AB-4B58-9637-8EFC2C687E88}">
  <dimension ref="B2:C17"/>
  <sheetViews>
    <sheetView showGridLines="0" workbookViewId="0">
      <selection activeCell="E24" sqref="E24"/>
    </sheetView>
  </sheetViews>
  <sheetFormatPr defaultRowHeight="15" x14ac:dyDescent="0.25"/>
  <cols>
    <col min="2" max="2" width="13" bestFit="1" customWidth="1"/>
    <col min="3" max="3" width="9.28515625" bestFit="1" customWidth="1"/>
  </cols>
  <sheetData>
    <row r="2" spans="2:3" x14ac:dyDescent="0.25">
      <c r="B2" s="7" t="s">
        <v>82</v>
      </c>
    </row>
    <row r="4" spans="2:3" x14ac:dyDescent="0.25">
      <c r="B4" s="2" t="s">
        <v>4</v>
      </c>
      <c r="C4" t="s">
        <v>64</v>
      </c>
    </row>
    <row r="5" spans="2:3" x14ac:dyDescent="0.25">
      <c r="B5" s="2" t="s">
        <v>3</v>
      </c>
      <c r="C5" t="s">
        <v>64</v>
      </c>
    </row>
    <row r="6" spans="2:3" x14ac:dyDescent="0.25">
      <c r="B6" s="2" t="s">
        <v>80</v>
      </c>
      <c r="C6" t="s">
        <v>64</v>
      </c>
    </row>
    <row r="8" spans="2:3" x14ac:dyDescent="0.25">
      <c r="B8" s="2" t="s">
        <v>81</v>
      </c>
      <c r="C8" t="s">
        <v>63</v>
      </c>
    </row>
    <row r="9" spans="2:3" x14ac:dyDescent="0.25">
      <c r="B9" s="3" t="s">
        <v>22</v>
      </c>
      <c r="C9" s="6">
        <v>1038390.3300000002</v>
      </c>
    </row>
    <row r="10" spans="2:3" x14ac:dyDescent="0.25">
      <c r="B10" s="3" t="s">
        <v>19</v>
      </c>
      <c r="C10" s="6">
        <v>870308.19999999844</v>
      </c>
    </row>
    <row r="11" spans="2:3" x14ac:dyDescent="0.25">
      <c r="B11" s="3" t="s">
        <v>12</v>
      </c>
      <c r="C11" s="6">
        <v>763514.84000000032</v>
      </c>
    </row>
    <row r="12" spans="2:3" x14ac:dyDescent="0.25">
      <c r="B12" s="3" t="s">
        <v>40</v>
      </c>
      <c r="C12" s="6">
        <v>751762.48000000196</v>
      </c>
    </row>
    <row r="13" spans="2:3" x14ac:dyDescent="0.25">
      <c r="B13" s="3" t="s">
        <v>45</v>
      </c>
      <c r="C13" s="6">
        <v>308454.99999999919</v>
      </c>
    </row>
    <row r="14" spans="2:3" x14ac:dyDescent="0.25">
      <c r="B14" s="3" t="s">
        <v>14</v>
      </c>
      <c r="C14" s="6">
        <v>297189.71000000089</v>
      </c>
    </row>
    <row r="15" spans="2:3" x14ac:dyDescent="0.25">
      <c r="B15" s="3" t="s">
        <v>26</v>
      </c>
      <c r="C15" s="6">
        <v>236519.92999999976</v>
      </c>
    </row>
    <row r="16" spans="2:3" x14ac:dyDescent="0.25">
      <c r="B16" s="3" t="s">
        <v>57</v>
      </c>
      <c r="C16" s="6">
        <v>189052.6699999994</v>
      </c>
    </row>
    <row r="17" spans="2:3" x14ac:dyDescent="0.25">
      <c r="B17" s="3" t="s">
        <v>62</v>
      </c>
      <c r="C17" s="6">
        <v>4455193.16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D4119-C1BE-4BBB-BE9A-409BD56E679F}">
  <dimension ref="B2:C17"/>
  <sheetViews>
    <sheetView showGridLines="0" workbookViewId="0">
      <selection activeCell="F24" sqref="F24"/>
    </sheetView>
  </sheetViews>
  <sheetFormatPr defaultRowHeight="15" x14ac:dyDescent="0.25"/>
  <cols>
    <col min="2" max="2" width="14.7109375" bestFit="1" customWidth="1"/>
    <col min="3" max="3" width="9.28515625" bestFit="1" customWidth="1"/>
  </cols>
  <sheetData>
    <row r="2" spans="2:3" x14ac:dyDescent="0.25">
      <c r="B2" s="7" t="s">
        <v>83</v>
      </c>
    </row>
    <row r="4" spans="2:3" x14ac:dyDescent="0.25">
      <c r="B4" s="2" t="s">
        <v>4</v>
      </c>
      <c r="C4" t="s">
        <v>64</v>
      </c>
    </row>
    <row r="5" spans="2:3" x14ac:dyDescent="0.25">
      <c r="B5" s="2" t="s">
        <v>3</v>
      </c>
      <c r="C5" t="s">
        <v>64</v>
      </c>
    </row>
    <row r="6" spans="2:3" x14ac:dyDescent="0.25">
      <c r="B6" s="2" t="s">
        <v>80</v>
      </c>
      <c r="C6" t="s">
        <v>64</v>
      </c>
    </row>
    <row r="8" spans="2:3" x14ac:dyDescent="0.25">
      <c r="B8" s="2" t="s">
        <v>84</v>
      </c>
      <c r="C8" t="s">
        <v>63</v>
      </c>
    </row>
    <row r="9" spans="2:3" x14ac:dyDescent="0.25">
      <c r="B9" s="3" t="s">
        <v>32</v>
      </c>
      <c r="C9" s="6">
        <v>895998.14000000025</v>
      </c>
    </row>
    <row r="10" spans="2:3" x14ac:dyDescent="0.25">
      <c r="B10" s="3" t="s">
        <v>44</v>
      </c>
      <c r="C10" s="6">
        <v>786708.12000000244</v>
      </c>
    </row>
    <row r="11" spans="2:3" x14ac:dyDescent="0.25">
      <c r="B11" s="3" t="s">
        <v>49</v>
      </c>
      <c r="C11" s="6">
        <v>625799.69999999867</v>
      </c>
    </row>
    <row r="12" spans="2:3" x14ac:dyDescent="0.25">
      <c r="B12" s="3" t="s">
        <v>9</v>
      </c>
      <c r="C12" s="6">
        <v>510473.25000000035</v>
      </c>
    </row>
    <row r="13" spans="2:3" x14ac:dyDescent="0.25">
      <c r="B13" s="3" t="s">
        <v>21</v>
      </c>
      <c r="C13" s="6">
        <v>448486.5499999997</v>
      </c>
    </row>
    <row r="14" spans="2:3" x14ac:dyDescent="0.25">
      <c r="B14" s="3" t="s">
        <v>25</v>
      </c>
      <c r="C14" s="6">
        <v>410527.21999999974</v>
      </c>
    </row>
    <row r="15" spans="2:3" x14ac:dyDescent="0.25">
      <c r="B15" s="3" t="s">
        <v>16</v>
      </c>
      <c r="C15" s="6">
        <v>409595.99999999965</v>
      </c>
    </row>
    <row r="16" spans="2:3" x14ac:dyDescent="0.25">
      <c r="B16" s="3" t="s">
        <v>28</v>
      </c>
      <c r="C16" s="6">
        <v>367604.17999999889</v>
      </c>
    </row>
    <row r="17" spans="2:3" x14ac:dyDescent="0.25">
      <c r="B17" s="3" t="s">
        <v>62</v>
      </c>
      <c r="C17" s="6">
        <v>4455193.1599999992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2055F-7C97-4EDE-BC7F-FB411B19398C}">
  <dimension ref="B2:C19"/>
  <sheetViews>
    <sheetView showGridLines="0" workbookViewId="0">
      <selection activeCell="C13" sqref="C13"/>
    </sheetView>
  </sheetViews>
  <sheetFormatPr defaultRowHeight="15" x14ac:dyDescent="0.25"/>
  <cols>
    <col min="2" max="2" width="20.7109375" bestFit="1" customWidth="1"/>
    <col min="3" max="3" width="9.28515625" bestFit="1" customWidth="1"/>
  </cols>
  <sheetData>
    <row r="2" spans="2:3" x14ac:dyDescent="0.25">
      <c r="B2" s="7" t="s">
        <v>86</v>
      </c>
    </row>
    <row r="4" spans="2:3" x14ac:dyDescent="0.25">
      <c r="B4" s="2" t="s">
        <v>4</v>
      </c>
      <c r="C4" t="s">
        <v>64</v>
      </c>
    </row>
    <row r="5" spans="2:3" x14ac:dyDescent="0.25">
      <c r="B5" s="2" t="s">
        <v>3</v>
      </c>
      <c r="C5" t="s">
        <v>64</v>
      </c>
    </row>
    <row r="6" spans="2:3" x14ac:dyDescent="0.25">
      <c r="B6" s="2" t="s">
        <v>80</v>
      </c>
      <c r="C6" t="s">
        <v>64</v>
      </c>
    </row>
    <row r="8" spans="2:3" x14ac:dyDescent="0.25">
      <c r="B8" s="2" t="s">
        <v>85</v>
      </c>
      <c r="C8" t="s">
        <v>63</v>
      </c>
    </row>
    <row r="9" spans="2:3" x14ac:dyDescent="0.25">
      <c r="B9" s="3" t="s">
        <v>31</v>
      </c>
      <c r="C9" s="6">
        <v>602943</v>
      </c>
    </row>
    <row r="10" spans="2:3" x14ac:dyDescent="0.25">
      <c r="B10" s="3" t="s">
        <v>41</v>
      </c>
      <c r="C10" s="6">
        <v>533710.5299999998</v>
      </c>
    </row>
    <row r="11" spans="2:3" x14ac:dyDescent="0.25">
      <c r="B11" s="3" t="s">
        <v>36</v>
      </c>
      <c r="C11" s="6">
        <v>401038.5</v>
      </c>
    </row>
    <row r="12" spans="2:3" x14ac:dyDescent="0.25">
      <c r="B12" s="3" t="s">
        <v>20</v>
      </c>
      <c r="C12" s="6">
        <v>331284.09999999998</v>
      </c>
    </row>
    <row r="13" spans="2:3" x14ac:dyDescent="0.25">
      <c r="B13" s="3" t="s">
        <v>33</v>
      </c>
      <c r="C13" s="6">
        <v>308000.64000000007</v>
      </c>
    </row>
    <row r="14" spans="2:3" x14ac:dyDescent="0.25">
      <c r="B14" s="3" t="s">
        <v>51</v>
      </c>
      <c r="C14" s="6">
        <v>242732.39999999994</v>
      </c>
    </row>
    <row r="15" spans="2:3" x14ac:dyDescent="0.25">
      <c r="B15" s="3" t="s">
        <v>23</v>
      </c>
      <c r="C15" s="6">
        <v>219259.0500000001</v>
      </c>
    </row>
    <row r="16" spans="2:3" x14ac:dyDescent="0.25">
      <c r="B16" s="3" t="s">
        <v>55</v>
      </c>
      <c r="C16" s="6">
        <v>216188.27999999997</v>
      </c>
    </row>
    <row r="17" spans="2:3" x14ac:dyDescent="0.25">
      <c r="B17" s="3" t="s">
        <v>13</v>
      </c>
      <c r="C17" s="6">
        <v>212781.80000000008</v>
      </c>
    </row>
    <row r="18" spans="2:3" x14ac:dyDescent="0.25">
      <c r="B18" s="3" t="s">
        <v>52</v>
      </c>
      <c r="C18" s="6">
        <v>206092.70000000007</v>
      </c>
    </row>
    <row r="19" spans="2:3" x14ac:dyDescent="0.25">
      <c r="B19" s="3" t="s">
        <v>62</v>
      </c>
      <c r="C19" s="6">
        <v>3274031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AAA8F-94BF-4A63-9C4F-1C710EA514B3}">
  <dimension ref="B2:C13"/>
  <sheetViews>
    <sheetView showGridLines="0" workbookViewId="0">
      <selection activeCell="B11" sqref="B11"/>
    </sheetView>
  </sheetViews>
  <sheetFormatPr defaultRowHeight="15" x14ac:dyDescent="0.25"/>
  <cols>
    <col min="2" max="2" width="11.85546875" bestFit="1" customWidth="1"/>
    <col min="3" max="3" width="9.28515625" bestFit="1" customWidth="1"/>
  </cols>
  <sheetData>
    <row r="2" spans="2:3" x14ac:dyDescent="0.25">
      <c r="B2" s="7" t="s">
        <v>87</v>
      </c>
    </row>
    <row r="5" spans="2:3" x14ac:dyDescent="0.25">
      <c r="B5" s="2" t="s">
        <v>3</v>
      </c>
      <c r="C5" t="s">
        <v>64</v>
      </c>
    </row>
    <row r="6" spans="2:3" x14ac:dyDescent="0.25">
      <c r="B6" s="2" t="s">
        <v>80</v>
      </c>
      <c r="C6" t="s">
        <v>64</v>
      </c>
    </row>
    <row r="8" spans="2:3" x14ac:dyDescent="0.25">
      <c r="B8" s="2" t="s">
        <v>88</v>
      </c>
      <c r="C8" t="s">
        <v>63</v>
      </c>
    </row>
    <row r="9" spans="2:3" x14ac:dyDescent="0.25">
      <c r="B9" s="3" t="s">
        <v>11</v>
      </c>
      <c r="C9" s="6">
        <v>1022093.2100000016</v>
      </c>
    </row>
    <row r="10" spans="2:3" x14ac:dyDescent="0.25">
      <c r="B10" s="3" t="s">
        <v>35</v>
      </c>
      <c r="C10" s="6">
        <v>1570343.8400000092</v>
      </c>
    </row>
    <row r="11" spans="2:3" x14ac:dyDescent="0.25">
      <c r="B11" s="3" t="s">
        <v>18</v>
      </c>
      <c r="C11" s="6">
        <v>969323.99000000383</v>
      </c>
    </row>
    <row r="12" spans="2:3" x14ac:dyDescent="0.25">
      <c r="B12" s="3" t="s">
        <v>30</v>
      </c>
      <c r="C12" s="6">
        <v>893432.11999999976</v>
      </c>
    </row>
    <row r="13" spans="2:3" x14ac:dyDescent="0.25">
      <c r="B13" s="3" t="s">
        <v>62</v>
      </c>
      <c r="C13" s="6">
        <v>4455193.1600000151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64F89-EB5D-4A07-866C-95D1891DAFF3}">
  <dimension ref="B2:C48"/>
  <sheetViews>
    <sheetView showGridLines="0" topLeftCell="B4" workbookViewId="0">
      <selection activeCell="G25" sqref="G25"/>
    </sheetView>
  </sheetViews>
  <sheetFormatPr defaultRowHeight="15" x14ac:dyDescent="0.25"/>
  <cols>
    <col min="2" max="2" width="11.85546875" bestFit="1" customWidth="1"/>
    <col min="3" max="3" width="9.28515625" bestFit="1" customWidth="1"/>
  </cols>
  <sheetData>
    <row r="2" spans="2:3" x14ac:dyDescent="0.25">
      <c r="B2" s="7" t="s">
        <v>89</v>
      </c>
    </row>
    <row r="5" spans="2:3" x14ac:dyDescent="0.25">
      <c r="B5" s="2" t="s">
        <v>3</v>
      </c>
      <c r="C5" t="s">
        <v>64</v>
      </c>
    </row>
    <row r="6" spans="2:3" x14ac:dyDescent="0.25">
      <c r="B6" s="2" t="s">
        <v>4</v>
      </c>
      <c r="C6" t="s">
        <v>64</v>
      </c>
    </row>
    <row r="8" spans="2:3" x14ac:dyDescent="0.25">
      <c r="B8" s="2" t="s">
        <v>88</v>
      </c>
      <c r="C8" t="s">
        <v>63</v>
      </c>
    </row>
    <row r="9" spans="2:3" x14ac:dyDescent="0.25">
      <c r="B9" s="3" t="s">
        <v>65</v>
      </c>
      <c r="C9" s="6"/>
    </row>
    <row r="10" spans="2:3" x14ac:dyDescent="0.25">
      <c r="B10" s="5" t="s">
        <v>66</v>
      </c>
      <c r="C10" s="6">
        <v>46320.710000000043</v>
      </c>
    </row>
    <row r="11" spans="2:3" x14ac:dyDescent="0.25">
      <c r="B11" s="5" t="s">
        <v>67</v>
      </c>
      <c r="C11" s="6">
        <v>175277.03999999995</v>
      </c>
    </row>
    <row r="12" spans="2:3" x14ac:dyDescent="0.25">
      <c r="B12" s="5" t="s">
        <v>68</v>
      </c>
      <c r="C12" s="6">
        <v>227130.08000000013</v>
      </c>
    </row>
    <row r="13" spans="2:3" x14ac:dyDescent="0.25">
      <c r="B13" s="5" t="s">
        <v>69</v>
      </c>
      <c r="C13" s="6">
        <v>156139.87999999992</v>
      </c>
    </row>
    <row r="14" spans="2:3" x14ac:dyDescent="0.25">
      <c r="B14" s="5" t="s">
        <v>70</v>
      </c>
      <c r="C14" s="6">
        <v>82178.210000000065</v>
      </c>
    </row>
    <row r="15" spans="2:3" x14ac:dyDescent="0.25">
      <c r="B15" s="5" t="s">
        <v>71</v>
      </c>
      <c r="C15" s="6">
        <v>49556.599999999991</v>
      </c>
    </row>
    <row r="16" spans="2:3" x14ac:dyDescent="0.25">
      <c r="B16" s="5" t="s">
        <v>72</v>
      </c>
      <c r="C16" s="6">
        <v>70469.81</v>
      </c>
    </row>
    <row r="17" spans="2:3" x14ac:dyDescent="0.25">
      <c r="B17" s="5" t="s">
        <v>73</v>
      </c>
      <c r="C17" s="6">
        <v>38133.089999999997</v>
      </c>
    </row>
    <row r="18" spans="2:3" x14ac:dyDescent="0.25">
      <c r="B18" s="5" t="s">
        <v>74</v>
      </c>
      <c r="C18" s="6">
        <v>73403.069999999978</v>
      </c>
    </row>
    <row r="19" spans="2:3" x14ac:dyDescent="0.25">
      <c r="B19" s="5" t="s">
        <v>75</v>
      </c>
      <c r="C19" s="6">
        <v>83397.830000000075</v>
      </c>
    </row>
    <row r="20" spans="2:3" x14ac:dyDescent="0.25">
      <c r="B20" s="5" t="s">
        <v>76</v>
      </c>
      <c r="C20" s="6">
        <v>51110.390000000021</v>
      </c>
    </row>
    <row r="21" spans="2:3" x14ac:dyDescent="0.25">
      <c r="B21" s="5" t="s">
        <v>77</v>
      </c>
      <c r="C21" s="6">
        <v>43757.50999999998</v>
      </c>
    </row>
    <row r="22" spans="2:3" x14ac:dyDescent="0.25">
      <c r="B22" s="3" t="s">
        <v>78</v>
      </c>
      <c r="C22" s="6"/>
    </row>
    <row r="23" spans="2:3" x14ac:dyDescent="0.25">
      <c r="B23" s="5" t="s">
        <v>66</v>
      </c>
      <c r="C23" s="6">
        <v>237066.69000000047</v>
      </c>
    </row>
    <row r="24" spans="2:3" x14ac:dyDescent="0.25">
      <c r="B24" s="5" t="s">
        <v>67</v>
      </c>
      <c r="C24" s="6">
        <v>249277.04000000012</v>
      </c>
    </row>
    <row r="25" spans="2:3" x14ac:dyDescent="0.25">
      <c r="B25" s="5" t="s">
        <v>68</v>
      </c>
      <c r="C25" s="6">
        <v>134671.68000000011</v>
      </c>
    </row>
    <row r="26" spans="2:3" x14ac:dyDescent="0.25">
      <c r="B26" s="5" t="s">
        <v>69</v>
      </c>
      <c r="C26" s="6">
        <v>51457.04999999993</v>
      </c>
    </row>
    <row r="27" spans="2:3" x14ac:dyDescent="0.25">
      <c r="B27" s="5" t="s">
        <v>70</v>
      </c>
      <c r="C27" s="6">
        <v>95067.969999999972</v>
      </c>
    </row>
    <row r="28" spans="2:3" x14ac:dyDescent="0.25">
      <c r="B28" s="5" t="s">
        <v>71</v>
      </c>
      <c r="C28" s="6">
        <v>116597.19000000002</v>
      </c>
    </row>
    <row r="29" spans="2:3" x14ac:dyDescent="0.25">
      <c r="B29" s="5" t="s">
        <v>72</v>
      </c>
      <c r="C29" s="6">
        <v>84180.749999999971</v>
      </c>
    </row>
    <row r="30" spans="2:3" x14ac:dyDescent="0.25">
      <c r="B30" s="5" t="s">
        <v>73</v>
      </c>
      <c r="C30" s="6">
        <v>155085.78000000012</v>
      </c>
    </row>
    <row r="31" spans="2:3" x14ac:dyDescent="0.25">
      <c r="B31" s="5" t="s">
        <v>74</v>
      </c>
      <c r="C31" s="6">
        <v>88170.950000000099</v>
      </c>
    </row>
    <row r="32" spans="2:3" x14ac:dyDescent="0.25">
      <c r="B32" s="5" t="s">
        <v>75</v>
      </c>
      <c r="C32" s="6">
        <v>112420.11999999995</v>
      </c>
    </row>
    <row r="33" spans="2:3" x14ac:dyDescent="0.25">
      <c r="B33" s="5" t="s">
        <v>76</v>
      </c>
      <c r="C33" s="6">
        <v>57748.030000000013</v>
      </c>
    </row>
    <row r="34" spans="2:3" x14ac:dyDescent="0.25">
      <c r="B34" s="5" t="s">
        <v>77</v>
      </c>
      <c r="C34" s="6">
        <v>46581.120000000024</v>
      </c>
    </row>
    <row r="35" spans="2:3" x14ac:dyDescent="0.25">
      <c r="B35" s="3" t="s">
        <v>79</v>
      </c>
      <c r="C35" s="6"/>
    </row>
    <row r="36" spans="2:3" x14ac:dyDescent="0.25">
      <c r="B36" s="5" t="s">
        <v>66</v>
      </c>
      <c r="C36" s="6">
        <v>74817.050000000017</v>
      </c>
    </row>
    <row r="37" spans="2:3" x14ac:dyDescent="0.25">
      <c r="B37" s="5" t="s">
        <v>67</v>
      </c>
      <c r="C37" s="6">
        <v>313783.94999999966</v>
      </c>
    </row>
    <row r="38" spans="2:3" x14ac:dyDescent="0.25">
      <c r="B38" s="5" t="s">
        <v>68</v>
      </c>
      <c r="C38" s="6">
        <v>331568.97000000026</v>
      </c>
    </row>
    <row r="39" spans="2:3" x14ac:dyDescent="0.25">
      <c r="B39" s="5" t="s">
        <v>69</v>
      </c>
      <c r="C39" s="6">
        <v>264403.00999999972</v>
      </c>
    </row>
    <row r="40" spans="2:3" x14ac:dyDescent="0.25">
      <c r="B40" s="5" t="s">
        <v>70</v>
      </c>
      <c r="C40" s="6">
        <v>247054.52999999977</v>
      </c>
    </row>
    <row r="41" spans="2:3" x14ac:dyDescent="0.25">
      <c r="B41" s="5" t="s">
        <v>71</v>
      </c>
      <c r="C41" s="6">
        <v>58628.039999999994</v>
      </c>
    </row>
    <row r="42" spans="2:3" x14ac:dyDescent="0.25">
      <c r="B42" s="5" t="s">
        <v>72</v>
      </c>
      <c r="C42" s="6">
        <v>60345.520000000019</v>
      </c>
    </row>
    <row r="43" spans="2:3" x14ac:dyDescent="0.25">
      <c r="B43" s="5" t="s">
        <v>73</v>
      </c>
      <c r="C43" s="6">
        <v>83589.100000000049</v>
      </c>
    </row>
    <row r="44" spans="2:3" x14ac:dyDescent="0.25">
      <c r="B44" s="5" t="s">
        <v>74</v>
      </c>
      <c r="C44" s="6">
        <v>138776.93999999997</v>
      </c>
    </row>
    <row r="45" spans="2:3" x14ac:dyDescent="0.25">
      <c r="B45" s="5" t="s">
        <v>75</v>
      </c>
      <c r="C45" s="6">
        <v>46489.909999999996</v>
      </c>
    </row>
    <row r="46" spans="2:3" x14ac:dyDescent="0.25">
      <c r="B46" s="5" t="s">
        <v>76</v>
      </c>
      <c r="C46" s="6">
        <v>114427.67999999995</v>
      </c>
    </row>
    <row r="47" spans="2:3" x14ac:dyDescent="0.25">
      <c r="B47" s="5" t="s">
        <v>77</v>
      </c>
      <c r="C47" s="6">
        <v>196109.86999999982</v>
      </c>
    </row>
    <row r="48" spans="2:3" x14ac:dyDescent="0.25">
      <c r="B48" s="3" t="s">
        <v>62</v>
      </c>
      <c r="C48" s="6">
        <v>4455193.16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2A82F-6684-43A9-96B8-3129F62B5FC3}">
  <dimension ref="B2:M32"/>
  <sheetViews>
    <sheetView showGridLines="0" topLeftCell="A13" workbookViewId="0">
      <selection activeCell="J7" sqref="J7"/>
    </sheetView>
  </sheetViews>
  <sheetFormatPr defaultRowHeight="15" x14ac:dyDescent="0.25"/>
  <cols>
    <col min="2" max="2" width="14.7109375" bestFit="1" customWidth="1"/>
    <col min="3" max="3" width="11" bestFit="1" customWidth="1"/>
    <col min="4" max="4" width="9.28515625" bestFit="1" customWidth="1"/>
    <col min="10" max="10" width="11.85546875" customWidth="1"/>
    <col min="11" max="11" width="15.7109375" bestFit="1" customWidth="1"/>
  </cols>
  <sheetData>
    <row r="2" spans="2:13" x14ac:dyDescent="0.25">
      <c r="B2" s="7" t="s">
        <v>90</v>
      </c>
    </row>
    <row r="6" spans="2:13" x14ac:dyDescent="0.25">
      <c r="B6" s="2" t="s">
        <v>4</v>
      </c>
      <c r="C6" t="s">
        <v>64</v>
      </c>
      <c r="G6" t="s">
        <v>3</v>
      </c>
      <c r="H6" t="s">
        <v>91</v>
      </c>
      <c r="I6" t="s">
        <v>92</v>
      </c>
      <c r="J6" t="s">
        <v>93</v>
      </c>
      <c r="K6" t="s">
        <v>94</v>
      </c>
      <c r="M6" t="str">
        <f>CHAR(10)</f>
        <v xml:space="preserve">
</v>
      </c>
    </row>
    <row r="7" spans="2:13" x14ac:dyDescent="0.25">
      <c r="G7" t="s">
        <v>50</v>
      </c>
      <c r="H7">
        <v>81</v>
      </c>
      <c r="I7">
        <v>68</v>
      </c>
      <c r="J7" s="4">
        <f>SUMIF(C:C,Данные_карты[[#This Row],[Город]],D:D)</f>
        <v>1261648.629999999</v>
      </c>
      <c r="K7" t="str">
        <f>Данные_карты[[#This Row],[Город]]&amp;CHAR(10)&amp;IF(Данные_карты[[#This Row],[Значение]]&gt;= 1000000,TEXT(Данные_карты[[#This Row],[Значение]],"# ##0,00  \М"), IF(Данные_карты[[#This Row],[Значение]]&gt;= 1000, TEXT(Данные_карты[[#This Row],[Значение]],"0 \ К"), TEXT(Данные_карты[[#This Row],[Значение]],"0")))</f>
        <v>Берлин
1,26М</v>
      </c>
    </row>
    <row r="8" spans="2:13" x14ac:dyDescent="0.25">
      <c r="B8" s="2" t="s">
        <v>80</v>
      </c>
      <c r="C8" s="2" t="s">
        <v>3</v>
      </c>
      <c r="D8" t="s">
        <v>63</v>
      </c>
      <c r="G8" t="s">
        <v>48</v>
      </c>
      <c r="H8">
        <v>33</v>
      </c>
      <c r="I8">
        <v>75</v>
      </c>
      <c r="J8" s="4">
        <f>SUMIF(C:C,Данные_карты[[#This Row],[Город]],D:D)</f>
        <v>227582.00000000012</v>
      </c>
      <c r="K8" t="str">
        <f>Данные_карты[[#This Row],[Город]]&amp;CHAR(10)&amp;IF(Данные_карты[[#This Row],[Значение]]&gt;= 1000000,TEXT(Данные_карты[[#This Row],[Значение]],"# ##0,00  \М"), IF(Данные_карты[[#This Row],[Значение]]&gt;= 1000, TEXT(Данные_карты[[#This Row],[Значение]],"0 \ К"), TEXT(Данные_карты[[#This Row],[Значение]],"0")))</f>
        <v>Бремен
228 К</v>
      </c>
    </row>
    <row r="9" spans="2:13" x14ac:dyDescent="0.25">
      <c r="B9" t="s">
        <v>65</v>
      </c>
      <c r="C9" t="s">
        <v>50</v>
      </c>
      <c r="D9" s="6">
        <v>318621.26999999973</v>
      </c>
      <c r="G9" t="s">
        <v>10</v>
      </c>
      <c r="H9">
        <v>45</v>
      </c>
      <c r="I9">
        <v>81</v>
      </c>
      <c r="J9" s="4">
        <f>SUMIF(C:C,Данные_карты[[#This Row],[Город]],D:D)</f>
        <v>794511.21</v>
      </c>
      <c r="K9" t="str">
        <f>Данные_карты[[#This Row],[Город]]&amp;CHAR(10)&amp;IF(Данные_карты[[#This Row],[Значение]]&gt;= 1000000,TEXT(Данные_карты[[#This Row],[Значение]],"# ##0,00  \М"), IF(Данные_карты[[#This Row],[Значение]]&gt;= 1000, TEXT(Данные_карты[[#This Row],[Значение]],"0 \ К"), TEXT(Данные_карты[[#This Row],[Значение]],"0")))</f>
        <v>Гамбург
795 К</v>
      </c>
    </row>
    <row r="10" spans="2:13" x14ac:dyDescent="0.25">
      <c r="B10" t="s">
        <v>65</v>
      </c>
      <c r="C10" t="s">
        <v>48</v>
      </c>
      <c r="D10" s="6">
        <v>57422.090000000033</v>
      </c>
      <c r="G10" t="s">
        <v>34</v>
      </c>
      <c r="H10">
        <v>88</v>
      </c>
      <c r="I10">
        <v>50</v>
      </c>
      <c r="J10" s="4">
        <f>SUMIF(C:C,Данные_карты[[#This Row],[Город]],D:D)</f>
        <v>308695.20999999996</v>
      </c>
      <c r="K10" t="str">
        <f>Данные_карты[[#This Row],[Город]]&amp;CHAR(10)&amp;IF(Данные_карты[[#This Row],[Значение]]&gt;= 1000000,TEXT(Данные_карты[[#This Row],[Значение]],"# ##0,00  \М"), IF(Данные_карты[[#This Row],[Значение]]&gt;= 1000, TEXT(Данные_карты[[#This Row],[Значение]],"0 \ К"), TEXT(Данные_карты[[#This Row],[Значение]],"0")))</f>
        <v>Дрезден
309 К</v>
      </c>
    </row>
    <row r="11" spans="2:13" x14ac:dyDescent="0.25">
      <c r="B11" t="s">
        <v>65</v>
      </c>
      <c r="C11" t="s">
        <v>10</v>
      </c>
      <c r="D11" s="6">
        <v>206794.49000000014</v>
      </c>
      <c r="G11" t="s">
        <v>42</v>
      </c>
      <c r="H11">
        <v>11</v>
      </c>
      <c r="I11">
        <v>48</v>
      </c>
      <c r="J11" s="4">
        <f>SUMIF(C:C,Данные_карты[[#This Row],[Город]],D:D)</f>
        <v>456853.24</v>
      </c>
      <c r="K11" t="str">
        <f>Данные_карты[[#This Row],[Город]]&amp;CHAR(10)&amp;IF(Данные_карты[[#This Row],[Значение]]&gt;= 1000000,TEXT(Данные_карты[[#This Row],[Значение]],"# ##0,00  \М"), IF(Данные_карты[[#This Row],[Значение]]&gt;= 1000, TEXT(Данные_карты[[#This Row],[Значение]],"0 \ К"), TEXT(Данные_карты[[#This Row],[Значение]],"0")))</f>
        <v>Кёльн
457 К</v>
      </c>
    </row>
    <row r="12" spans="2:13" x14ac:dyDescent="0.25">
      <c r="B12" t="s">
        <v>65</v>
      </c>
      <c r="C12" t="s">
        <v>34</v>
      </c>
      <c r="D12" s="6">
        <v>44482.890000000014</v>
      </c>
      <c r="G12" t="s">
        <v>38</v>
      </c>
      <c r="H12">
        <v>63</v>
      </c>
      <c r="I12">
        <v>11</v>
      </c>
      <c r="J12" s="4">
        <f>SUMIF(C:C,Данные_карты[[#This Row],[Город]],D:D)</f>
        <v>584384.46999999974</v>
      </c>
      <c r="K12" t="str">
        <f>Данные_карты[[#This Row],[Город]]&amp;CHAR(10)&amp;IF(Данные_карты[[#This Row],[Значение]]&gt;= 1000000,TEXT(Данные_карты[[#This Row],[Значение]],"# ##0,00  \М"), IF(Данные_карты[[#This Row],[Значение]]&gt;= 1000, TEXT(Данные_карты[[#This Row],[Значение]],"0 \ К"), TEXT(Данные_карты[[#This Row],[Значение]],"0")))</f>
        <v>Мюнхен
584 К</v>
      </c>
    </row>
    <row r="13" spans="2:13" x14ac:dyDescent="0.25">
      <c r="B13" t="s">
        <v>65</v>
      </c>
      <c r="C13" t="s">
        <v>42</v>
      </c>
      <c r="D13" s="6">
        <v>114551.51999999999</v>
      </c>
      <c r="G13" t="s">
        <v>29</v>
      </c>
      <c r="H13">
        <v>30</v>
      </c>
      <c r="I13">
        <v>36</v>
      </c>
      <c r="J13" s="4">
        <f>SUMIF(C:C,Данные_карты[[#This Row],[Город]],D:D)</f>
        <v>436578.88000000006</v>
      </c>
      <c r="K13" t="str">
        <f>Данные_карты[[#This Row],[Город]]&amp;CHAR(10)&amp;IF(Данные_карты[[#This Row],[Значение]]&gt;= 1000000,TEXT(Данные_карты[[#This Row],[Значение]],"# ##0,00  \М"), IF(Данные_карты[[#This Row],[Значение]]&gt;= 1000, TEXT(Данные_карты[[#This Row],[Значение]],"0 \ К"), TEXT(Данные_карты[[#This Row],[Значение]],"0")))</f>
        <v>Франкфурт
437 К</v>
      </c>
    </row>
    <row r="14" spans="2:13" x14ac:dyDescent="0.25">
      <c r="B14" t="s">
        <v>65</v>
      </c>
      <c r="C14" t="s">
        <v>38</v>
      </c>
      <c r="D14" s="6">
        <v>151733.49999999994</v>
      </c>
      <c r="G14" t="s">
        <v>17</v>
      </c>
      <c r="H14">
        <v>36</v>
      </c>
      <c r="I14">
        <v>20</v>
      </c>
      <c r="J14" s="4">
        <f>SUMIF(C:C,Данные_карты[[#This Row],[Город]],D:D)</f>
        <v>384939.51999999973</v>
      </c>
      <c r="K14" t="str">
        <f>Данные_карты[[#This Row],[Город]]&amp;CHAR(10)&amp;IF(Данные_карты[[#This Row],[Значение]]&gt;= 1000000,TEXT(Данные_карты[[#This Row],[Значение]],"# ##0,00  \М"), IF(Данные_карты[[#This Row],[Значение]]&gt;= 1000, TEXT(Данные_карты[[#This Row],[Значение]],"0 \ К"), TEXT(Данные_карты[[#This Row],[Значение]],"0")))</f>
        <v>Штутгарт
385 К</v>
      </c>
    </row>
    <row r="15" spans="2:13" x14ac:dyDescent="0.25">
      <c r="B15" t="s">
        <v>65</v>
      </c>
      <c r="C15" t="s">
        <v>29</v>
      </c>
      <c r="D15" s="6">
        <v>61180.490000000005</v>
      </c>
    </row>
    <row r="16" spans="2:13" x14ac:dyDescent="0.25">
      <c r="B16" t="s">
        <v>65</v>
      </c>
      <c r="C16" t="s">
        <v>17</v>
      </c>
      <c r="D16" s="6">
        <v>142087.96999999988</v>
      </c>
    </row>
    <row r="17" spans="2:4" x14ac:dyDescent="0.25">
      <c r="B17" t="s">
        <v>78</v>
      </c>
      <c r="C17" t="s">
        <v>50</v>
      </c>
      <c r="D17" s="6">
        <v>426189.62999999931</v>
      </c>
    </row>
    <row r="18" spans="2:4" x14ac:dyDescent="0.25">
      <c r="B18" t="s">
        <v>78</v>
      </c>
      <c r="C18" t="s">
        <v>48</v>
      </c>
      <c r="D18" s="6">
        <v>69538.839999999967</v>
      </c>
    </row>
    <row r="19" spans="2:4" x14ac:dyDescent="0.25">
      <c r="B19" t="s">
        <v>78</v>
      </c>
      <c r="C19" t="s">
        <v>10</v>
      </c>
      <c r="D19" s="6">
        <v>245020.60999999993</v>
      </c>
    </row>
    <row r="20" spans="2:4" x14ac:dyDescent="0.25">
      <c r="B20" t="s">
        <v>78</v>
      </c>
      <c r="C20" t="s">
        <v>34</v>
      </c>
      <c r="D20" s="6">
        <v>89546.630000000034</v>
      </c>
    </row>
    <row r="21" spans="2:4" x14ac:dyDescent="0.25">
      <c r="B21" t="s">
        <v>78</v>
      </c>
      <c r="C21" t="s">
        <v>42</v>
      </c>
      <c r="D21" s="6">
        <v>158308.97</v>
      </c>
    </row>
    <row r="22" spans="2:4" x14ac:dyDescent="0.25">
      <c r="B22" t="s">
        <v>78</v>
      </c>
      <c r="C22" t="s">
        <v>38</v>
      </c>
      <c r="D22" s="6">
        <v>175250.63999999998</v>
      </c>
    </row>
    <row r="23" spans="2:4" x14ac:dyDescent="0.25">
      <c r="B23" t="s">
        <v>78</v>
      </c>
      <c r="C23" t="s">
        <v>29</v>
      </c>
      <c r="D23" s="6">
        <v>131354.54000000007</v>
      </c>
    </row>
    <row r="24" spans="2:4" x14ac:dyDescent="0.25">
      <c r="B24" t="s">
        <v>78</v>
      </c>
      <c r="C24" t="s">
        <v>17</v>
      </c>
      <c r="D24" s="6">
        <v>133114.50999999995</v>
      </c>
    </row>
    <row r="25" spans="2:4" x14ac:dyDescent="0.25">
      <c r="B25" t="s">
        <v>79</v>
      </c>
      <c r="C25" t="s">
        <v>50</v>
      </c>
      <c r="D25" s="6">
        <v>516837.7300000001</v>
      </c>
    </row>
    <row r="26" spans="2:4" x14ac:dyDescent="0.25">
      <c r="B26" t="s">
        <v>79</v>
      </c>
      <c r="C26" t="s">
        <v>48</v>
      </c>
      <c r="D26" s="6">
        <v>100621.07000000014</v>
      </c>
    </row>
    <row r="27" spans="2:4" x14ac:dyDescent="0.25">
      <c r="B27" t="s">
        <v>79</v>
      </c>
      <c r="C27" t="s">
        <v>10</v>
      </c>
      <c r="D27" s="6">
        <v>342696.10999999981</v>
      </c>
    </row>
    <row r="28" spans="2:4" x14ac:dyDescent="0.25">
      <c r="B28" t="s">
        <v>79</v>
      </c>
      <c r="C28" t="s">
        <v>34</v>
      </c>
      <c r="D28" s="6">
        <v>174665.68999999989</v>
      </c>
    </row>
    <row r="29" spans="2:4" x14ac:dyDescent="0.25">
      <c r="B29" t="s">
        <v>79</v>
      </c>
      <c r="C29" t="s">
        <v>42</v>
      </c>
      <c r="D29" s="6">
        <v>183992.75000000003</v>
      </c>
    </row>
    <row r="30" spans="2:4" x14ac:dyDescent="0.25">
      <c r="B30" t="s">
        <v>79</v>
      </c>
      <c r="C30" t="s">
        <v>38</v>
      </c>
      <c r="D30" s="6">
        <v>257400.32999999978</v>
      </c>
    </row>
    <row r="31" spans="2:4" x14ac:dyDescent="0.25">
      <c r="B31" t="s">
        <v>79</v>
      </c>
      <c r="C31" t="s">
        <v>29</v>
      </c>
      <c r="D31" s="6">
        <v>244043.84999999998</v>
      </c>
    </row>
    <row r="32" spans="2:4" x14ac:dyDescent="0.25">
      <c r="B32" t="s">
        <v>79</v>
      </c>
      <c r="C32" t="s">
        <v>17</v>
      </c>
      <c r="D32" s="6">
        <v>109737.03999999988</v>
      </c>
    </row>
  </sheetData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Таблица</vt:lpstr>
      <vt:lpstr>Дэшборд</vt:lpstr>
      <vt:lpstr>Категории</vt:lpstr>
      <vt:lpstr>Заказчики</vt:lpstr>
      <vt:lpstr>Топ 10 товаров</vt:lpstr>
      <vt:lpstr>Регионы</vt:lpstr>
      <vt:lpstr>Выручка</vt:lpstr>
      <vt:lpstr>Карта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</dc:creator>
  <cp:lastModifiedBy>Александр</cp:lastModifiedBy>
  <dcterms:created xsi:type="dcterms:W3CDTF">2015-06-05T18:19:34Z</dcterms:created>
  <dcterms:modified xsi:type="dcterms:W3CDTF">2023-11-02T17:09:34Z</dcterms:modified>
</cp:coreProperties>
</file>