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codeName="ThisWorkbook" hidePivotFieldList="1"/>
  <mc:AlternateContent xmlns:mc="http://schemas.openxmlformats.org/markup-compatibility/2006">
    <mc:Choice Requires="x15">
      <x15ac:absPath xmlns:x15ac="http://schemas.microsoft.com/office/spreadsheetml/2010/11/ac" url="E:\Analytics - projects\GitHub\"/>
    </mc:Choice>
  </mc:AlternateContent>
  <xr:revisionPtr revIDLastSave="0" documentId="13_ncr:1_{A5F00D52-C75B-4840-A184-8901C5293349}" xr6:coauthVersionLast="47" xr6:coauthVersionMax="47" xr10:uidLastSave="{00000000-0000-0000-0000-000000000000}"/>
  <bookViews>
    <workbookView xWindow="-108" yWindow="-108" windowWidth="23256" windowHeight="12456" firstSheet="7" activeTab="7" xr2:uid="{00000000-000D-0000-FFFF-FFFF00000000}"/>
  </bookViews>
  <sheets>
    <sheet name="Data" sheetId="1" state="veryHidden" r:id="rId1"/>
    <sheet name="Countries - Revenues" sheetId="2" state="veryHidden" r:id="rId2"/>
    <sheet name="Acquisition Channels - Installs" sheetId="3" state="veryHidden" r:id="rId3"/>
    <sheet name="Acquisition Channel - Installs%" sheetId="5" state="veryHidden" r:id="rId4"/>
    <sheet name="Costs by Channel" sheetId="7" state="veryHidden" r:id="rId5"/>
    <sheet name="ROI" sheetId="8" state="veryHidden" r:id="rId6"/>
    <sheet name="Country - C+R+I" sheetId="9" state="veryHidden" r:id="rId7"/>
    <sheet name="Dashboard" sheetId="6" r:id="rId8"/>
  </sheets>
  <definedNames>
    <definedName name="Slicer_Country">#N/A</definedName>
    <definedName name="Slicer_Media_Source__Acquisition_Channel">#N/A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8" i="9" l="1"/>
  <c r="D14" i="8"/>
  <c r="D15" i="8"/>
  <c r="D16" i="8"/>
  <c r="D17" i="8"/>
  <c r="D20" i="8" s="1"/>
  <c r="D13" i="8"/>
  <c r="A8" i="7"/>
  <c r="A9" i="7" s="1"/>
  <c r="D8" i="9"/>
  <c r="C8" i="9"/>
  <c r="B8" i="9"/>
  <c r="E8" i="9" l="1"/>
  <c r="B8" i="7"/>
  <c r="B9" i="7" l="1"/>
</calcChain>
</file>

<file path=xl/sharedStrings.xml><?xml version="1.0" encoding="utf-8"?>
<sst xmlns="http://schemas.openxmlformats.org/spreadsheetml/2006/main" count="1191" uniqueCount="132">
  <si>
    <t>Country</t>
  </si>
  <si>
    <t>Media Source (Acquisition Channel)</t>
  </si>
  <si>
    <t>Campaign Name</t>
  </si>
  <si>
    <t>Installs</t>
  </si>
  <si>
    <t>Revenue</t>
  </si>
  <si>
    <t>Cost</t>
  </si>
  <si>
    <t>ROI</t>
  </si>
  <si>
    <t>ARPU (Average Revenue Per User)</t>
  </si>
  <si>
    <t>CPI 
(Cost Per Install)</t>
  </si>
  <si>
    <t>Argentina</t>
  </si>
  <si>
    <t>Facebook Ads</t>
  </si>
  <si>
    <t>Reactivation_Android_28/03/2022</t>
  </si>
  <si>
    <t>httpoolmpu_Android_26/07/22_AAA_AEO_LATAM+BR_DLO</t>
  </si>
  <si>
    <t>TikTok Ads</t>
  </si>
  <si>
    <t>httpoolmpu_Android_WW_Reactivation_MAI</t>
  </si>
  <si>
    <t>httpoolmpu_Android_WW_VO</t>
  </si>
  <si>
    <t>googleadwords_int</t>
  </si>
  <si>
    <t>Android_LATAM_tCPA_11/02/22</t>
  </si>
  <si>
    <t>Austria</t>
  </si>
  <si>
    <t>httpoolmpu_Android_05/08/22_AAA_MAI+P_EU_T1_DLO</t>
  </si>
  <si>
    <t>httpoolmpu_Android_15/07/22_AAA_VO_DACH</t>
  </si>
  <si>
    <t>httpoolmpu_Android_15/08/2022_RTG_Video_T1_AEO</t>
  </si>
  <si>
    <t>httpoolmpu_Android_23/08/22_AAA_MAI+P_T1_DLO</t>
  </si>
  <si>
    <t>httpoolmpu_Android_CE_Reactivation_MAI</t>
  </si>
  <si>
    <t>httpoolmpu_Android_CE_VO</t>
  </si>
  <si>
    <t>httpoolmpu_Android_T1+T2_VO</t>
  </si>
  <si>
    <t>httpoolmpu_Android_T1_VO</t>
  </si>
  <si>
    <t>Android_DACH_tCPA_22/02/22</t>
  </si>
  <si>
    <t>snapchat_int</t>
  </si>
  <si>
    <t>Android_T1+T2_VO_19/08/2022</t>
  </si>
  <si>
    <t>Android_WW(T1&amp;T2)_Purchase_6/04/2022</t>
  </si>
  <si>
    <t>Australia</t>
  </si>
  <si>
    <t>httpoolmpu_Android_25/07/22_AAA_AEO_SG/HK/AU_DLO</t>
  </si>
  <si>
    <t>(UAC)(Android)(US,CA,AU,NZ)(tROAS)(8.4.21.)</t>
  </si>
  <si>
    <t>Belgium</t>
  </si>
  <si>
    <t>httpoolmpu_Android_26/04/22_AAA_VO_FR</t>
  </si>
  <si>
    <t>(UAC)(Android)(NordicNL)(tCPA)(20201229)</t>
  </si>
  <si>
    <t>Brazil</t>
  </si>
  <si>
    <t>httpoolmpu_Android_01/08/22_AAA_VO_BR</t>
  </si>
  <si>
    <t>httpoolmpu_Android_22/07/22_AAA_VO_BR</t>
  </si>
  <si>
    <t>httpoolmpu_Android_ROW_AEO</t>
  </si>
  <si>
    <t>(UAC)(Android)(BR-Search)(IAP)(20200207)</t>
  </si>
  <si>
    <t>Canada</t>
  </si>
  <si>
    <t>httpoolmpu_Android_01/04/22_AAA_VO_US/CA</t>
  </si>
  <si>
    <t>httpoolmpu_Android_17/06/22_VO_US/CA_FB/IG</t>
  </si>
  <si>
    <t>Switzerland</t>
  </si>
  <si>
    <t>Chile</t>
  </si>
  <si>
    <t>Colombia</t>
  </si>
  <si>
    <t>Czech Republic</t>
  </si>
  <si>
    <t>httpoolmpu_Android_11/02/22_AAA_VO_CEE</t>
  </si>
  <si>
    <t>httpoolmpu_Android_23/05/22_AAA_AEO_CEE</t>
  </si>
  <si>
    <t>(UAC)(Android)(T3+ROW)(Prediction)(20190531)</t>
  </si>
  <si>
    <t>Germany</t>
  </si>
  <si>
    <t>unityads_int</t>
  </si>
  <si>
    <t>And_DE_ROAS_20/01/22</t>
  </si>
  <si>
    <t>Denmark</t>
  </si>
  <si>
    <t>httpoolmpu_Android_15/08/22_AAA_VO_NORDICNL</t>
  </si>
  <si>
    <t>httpoolmpu_Android_23/05/22_AAA_AEO_NORDICNL</t>
  </si>
  <si>
    <t>Egypt</t>
  </si>
  <si>
    <t>httpoolmpu_Android_01/07/22_AAA_VO_ROW_DLO</t>
  </si>
  <si>
    <t>httpoolmpu_Android_16/08/2022_LAL_VO_MEA(L)</t>
  </si>
  <si>
    <t>httpoolmpu_Android_29/08/2022_LAL_VO_MEA</t>
  </si>
  <si>
    <t>Spain</t>
  </si>
  <si>
    <t>httpoolmpu_Android_15/07/22_AAA_AEO_ES/IT/PT_DLO</t>
  </si>
  <si>
    <t>Finland</t>
  </si>
  <si>
    <t>France</t>
  </si>
  <si>
    <t>Android_FR_tCPA_29/10/21</t>
  </si>
  <si>
    <t>Android_WW_FR_Video_Purchase_May/2022</t>
  </si>
  <si>
    <t>And_FR_CPI_01/08/22</t>
  </si>
  <si>
    <t>Greece</t>
  </si>
  <si>
    <t>httpoolmpu_Android_06/12/21_AAA_VO_EU</t>
  </si>
  <si>
    <t>Hong Kong</t>
  </si>
  <si>
    <t>Android_SGHKTW_tCPA_27/06/22</t>
  </si>
  <si>
    <t>Croatia</t>
  </si>
  <si>
    <t>Android_Balkan_tCPA_22/07/22</t>
  </si>
  <si>
    <t>Hungary</t>
  </si>
  <si>
    <t>Indonesia</t>
  </si>
  <si>
    <t>httpoolmpu_Android_11/07/22_AAA_VO_ID</t>
  </si>
  <si>
    <t>httpoolmpu_Android_15/08/22_AAA_VO_ID</t>
  </si>
  <si>
    <t>httpoolmpu_Android_19/07/22_AAA_AEO_ASIA_DLO</t>
  </si>
  <si>
    <t>httpoolmpu_Android_20/06/22_VO_ASIA_FB/IG</t>
  </si>
  <si>
    <t>Android_ID_tCPA_03/12/21</t>
  </si>
  <si>
    <t>And_ID_CPI_01/08/22</t>
  </si>
  <si>
    <t>Ireland</t>
  </si>
  <si>
    <t>httpoolmpu_Android_03/12/21_AAA_VO_UK/IE</t>
  </si>
  <si>
    <t>Israel</t>
  </si>
  <si>
    <t>India</t>
  </si>
  <si>
    <t>httpoolmpu_Android_15/08/22_AAA_VO_India</t>
  </si>
  <si>
    <t>httpoolmpu_Android_19/07/22_AAA_VO_India</t>
  </si>
  <si>
    <t>Android_IN_tCPA_27/06/22</t>
  </si>
  <si>
    <t>Italy</t>
  </si>
  <si>
    <t>Android_IT_tROAS_23.7.21.</t>
  </si>
  <si>
    <t>Japan</t>
  </si>
  <si>
    <t>httpoolmpu_Android_23/08/22_AAA_VO_JP/KR_DLO</t>
  </si>
  <si>
    <t>Android_JP_tCPA_22/08/22</t>
  </si>
  <si>
    <t>Republic of Korea</t>
  </si>
  <si>
    <t>Android_Korea_tCPA_07/04/22</t>
  </si>
  <si>
    <t>Mexico</t>
  </si>
  <si>
    <t>httpoolmpu_Android_23/08/22_AAA_VO_MX</t>
  </si>
  <si>
    <t>Malaysia</t>
  </si>
  <si>
    <t>Netherlands</t>
  </si>
  <si>
    <t>Norway</t>
  </si>
  <si>
    <t>Poland</t>
  </si>
  <si>
    <t>Android_PL_tROAS_30/03/22</t>
  </si>
  <si>
    <t>Portugal</t>
  </si>
  <si>
    <t>Romania</t>
  </si>
  <si>
    <t>Serbia</t>
  </si>
  <si>
    <t>Saudi Arabia</t>
  </si>
  <si>
    <t>httpoolmpu_Android_16/08/2022_LAL_VO_MEA(H)</t>
  </si>
  <si>
    <t>Android_ARAB_Multi_Purchase_10/06/2022</t>
  </si>
  <si>
    <t>Android_ARAB_Multi_Purchase_16/08/2022</t>
  </si>
  <si>
    <t>Sweden</t>
  </si>
  <si>
    <t>Singapore</t>
  </si>
  <si>
    <t>Thailand</t>
  </si>
  <si>
    <t>Turkey</t>
  </si>
  <si>
    <t>httpoolmpu_Android_04/07/22_AAA_VO_TR</t>
  </si>
  <si>
    <t>Android_TR_tCPA_28/03/22</t>
  </si>
  <si>
    <t>Taiwan, Province Of China</t>
  </si>
  <si>
    <t>Ukraine</t>
  </si>
  <si>
    <t>United Kingdom</t>
  </si>
  <si>
    <t>Android_UK_tROAS_8.7.21.</t>
  </si>
  <si>
    <t>United States</t>
  </si>
  <si>
    <t>httpoolmpu_Android_US_VO</t>
  </si>
  <si>
    <t>Row Labels</t>
  </si>
  <si>
    <t>Grand Total</t>
  </si>
  <si>
    <t>Sum of Revenue</t>
  </si>
  <si>
    <t>Sum of Installs</t>
  </si>
  <si>
    <t>Sum of Cost</t>
  </si>
  <si>
    <t>I</t>
  </si>
  <si>
    <t>R</t>
  </si>
  <si>
    <t>C</t>
  </si>
  <si>
    <t>The most profitable Media Source 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</si>
</sst>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quot;$&quot;* #,##0.00_);_(&quot;$&quot;* \(#,##0.00\);_(&quot;$&quot;* &quot;-&quot;??_);_(@_)"/>
    <numFmt numFmtId="165" formatCode="&quot;$&quot;#,##0.00"/>
    <numFmt numFmtId="166" formatCode="0.000"/>
  </numFmts>
  <fonts count="4" x14ac:knownFonts="1">
    <font>
      <sz val="11"/>
      <color theme="1"/>
      <name val="Calibri"/>
      <family val="2"/>
      <scheme val="minor"/>
    </font>
    <font>
      <sz val="11"/>
      <color theme="1"/>
      <name val="Calibri"/>
      <family val="2"/>
      <scheme val="minor"/>
    </font>
    <font>
      <b/>
      <sz val="11"/>
      <color theme="1"/>
      <name val="Arial"/>
      <family val="2"/>
    </font>
    <font>
      <sz val="10"/>
      <color theme="1"/>
      <name val="Arial"/>
      <family val="2"/>
    </font>
  </fonts>
  <fills count="5">
    <fill>
      <patternFill patternType="none"/>
    </fill>
    <fill>
      <patternFill patternType="gray125"/>
    </fill>
    <fill>
      <patternFill patternType="solid">
        <fgColor theme="5"/>
        <bgColor indexed="64"/>
      </patternFill>
    </fill>
    <fill>
      <patternFill patternType="solid">
        <fgColor rgb="FFFFFF00"/>
        <bgColor indexed="64"/>
      </patternFill>
    </fill>
    <fill>
      <patternFill patternType="solid">
        <fgColor theme="4"/>
        <bgColor indexed="64"/>
      </patternFill>
    </fill>
  </fills>
  <borders count="1">
    <border>
      <left/>
      <right/>
      <top/>
      <bottom/>
      <diagonal/>
    </border>
  </borders>
  <cellStyleXfs count="3">
    <xf numFmtId="0" fontId="0" fillId="0" borderId="0"/>
    <xf numFmtId="9" fontId="1" fillId="0" borderId="0" applyFont="0" applyFill="0" applyBorder="0" applyAlignment="0" applyProtection="0"/>
    <xf numFmtId="164" fontId="1" fillId="0" borderId="0" applyFont="0" applyFill="0" applyBorder="0" applyAlignment="0" applyProtection="0"/>
  </cellStyleXfs>
  <cellXfs count="17">
    <xf numFmtId="0" fontId="0" fillId="0" borderId="0" xfId="0"/>
    <xf numFmtId="0" fontId="2" fillId="2" borderId="0" xfId="0" applyFont="1" applyFill="1" applyAlignment="1">
      <alignment horizontal="center" vertical="center" wrapText="1"/>
    </xf>
    <xf numFmtId="165" fontId="2" fillId="2" borderId="0" xfId="0" applyNumberFormat="1" applyFont="1" applyFill="1" applyAlignment="1">
      <alignment horizontal="center" vertical="center" wrapText="1"/>
    </xf>
    <xf numFmtId="0" fontId="3" fillId="0" borderId="0" xfId="0" applyFont="1" applyAlignment="1"/>
    <xf numFmtId="0" fontId="3" fillId="0" borderId="0" xfId="0" applyFont="1" applyAlignment="1">
      <alignment horizontal="center"/>
    </xf>
    <xf numFmtId="165" fontId="3" fillId="0" borderId="0" xfId="0" applyNumberFormat="1" applyFont="1" applyAlignment="1">
      <alignment horizontal="center"/>
    </xf>
    <xf numFmtId="10" fontId="3" fillId="0" borderId="0" xfId="0" applyNumberFormat="1" applyFont="1" applyAlignment="1">
      <alignment horizontal="center"/>
    </xf>
    <xf numFmtId="166" fontId="3" fillId="0" borderId="0" xfId="0" applyNumberFormat="1" applyFont="1" applyAlignment="1">
      <alignment horizontal="center"/>
    </xf>
    <xf numFmtId="2" fontId="3" fillId="0" borderId="0" xfId="0" applyNumberFormat="1" applyFont="1" applyAlignment="1">
      <alignment horizontal="center"/>
    </xf>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2" fontId="0" fillId="3" borderId="0" xfId="0" applyNumberFormat="1" applyFill="1"/>
    <xf numFmtId="10" fontId="0" fillId="0" borderId="0" xfId="1" applyNumberFormat="1" applyFont="1"/>
    <xf numFmtId="164" fontId="0" fillId="0" borderId="0" xfId="2" applyFont="1"/>
    <xf numFmtId="0" fontId="0" fillId="4" borderId="0" xfId="0" applyFill="1"/>
  </cellXfs>
  <cellStyles count="3">
    <cellStyle name="Currency" xfId="2" builtinId="4"/>
    <cellStyle name="Normal" xfId="0" builtinId="0"/>
    <cellStyle name="Percent" xfId="1" builtinId="5"/>
  </cellStyles>
  <dxfs count="3">
    <dxf>
      <font>
        <color theme="0"/>
      </font>
    </dxf>
    <dxf>
      <font>
        <b/>
        <i val="0"/>
        <sz val="14"/>
      </font>
      <fill>
        <patternFill>
          <bgColor theme="9" tint="-0.499984740745262"/>
        </patternFill>
      </fill>
    </dxf>
    <dxf>
      <fill>
        <patternFill>
          <bgColor theme="3"/>
        </patternFill>
      </fill>
    </dxf>
  </dxfs>
  <tableStyles count="2" defaultTableStyle="TableStyleMedium2" defaultPivotStyle="PivotStyleLight16">
    <tableStyle name="Slicer Style 1" pivot="0" table="0" count="1" xr9:uid="{00000000-0011-0000-FFFF-FFFF00000000}">
      <tableStyleElement type="wholeTable" dxfId="2"/>
    </tableStyle>
    <tableStyle name="Slicer Style 2" pivot="0" table="0" count="4" xr9:uid="{00000000-0011-0000-FFFF-FFFF01000000}">
      <tableStyleElement type="wholeTable" dxfId="1"/>
      <tableStyleElement type="headerRow" dxfId="0"/>
    </tableStyle>
  </tableStyles>
  <colors>
    <mruColors>
      <color rgb="FFEB75D5"/>
      <color rgb="FFE33DC3"/>
      <color rgb="FFF5BDEA"/>
      <color rgb="FFD757B2"/>
      <color rgb="FFB54D13"/>
      <color rgb="FFE8510E"/>
      <color rgb="FFE5791F"/>
      <color rgb="FFEB7B3D"/>
      <color rgb="FF262626"/>
      <color rgb="FFD1713B"/>
    </mruColors>
  </colors>
  <extLst>
    <ext xmlns:x14="http://schemas.microsoft.com/office/spreadsheetml/2009/9/main" uri="{46F421CA-312F-682f-3DD2-61675219B42D}">
      <x14:dxfs count="2">
        <dxf>
          <font>
            <b/>
            <i val="0"/>
            <sz val="14"/>
            <color theme="0"/>
          </font>
          <fill>
            <patternFill>
              <bgColor rgb="FFD757B2"/>
            </patternFill>
          </fill>
        </dxf>
        <dxf>
          <font>
            <b/>
            <i val="0"/>
            <sz val="14"/>
            <color auto="1"/>
          </font>
          <fill>
            <patternFill>
              <bgColor theme="2" tint="-0.499984740745262"/>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[Performance Marketing-Dashboard.xlsx]Acquisition Channels - Installs!PivotTable2</c:name>
    <c:fmtId val="1"/>
  </c:pivotSource>
  <c:chart>
    <c:autoTitleDeleted val="1"/>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gradFill>
            <a:gsLst>
              <a:gs pos="81000">
                <a:srgbClr val="E5791F"/>
              </a:gs>
              <a:gs pos="30000">
                <a:schemeClr val="accent1"/>
              </a:gs>
            </a:gsLst>
            <a:lin ang="5400000" scaled="0"/>
          </a:gradFill>
          <a:ln>
            <a:noFill/>
          </a:ln>
          <a:effectLst/>
        </c:spPr>
        <c:marker>
          <c:symbol val="none"/>
        </c:marker>
      </c:pivotFmt>
      <c:pivotFmt>
        <c:idx val="3"/>
        <c:spPr>
          <a:gradFill flip="none" rotWithShape="1">
            <a:gsLst>
              <a:gs pos="81000">
                <a:schemeClr val="accent2"/>
              </a:gs>
              <a:gs pos="30000">
                <a:schemeClr val="accent3"/>
              </a:gs>
            </a:gsLst>
            <a:lin ang="18900000" scaled="1"/>
            <a:tileRect/>
          </a:gradFill>
          <a:ln>
            <a:noFill/>
          </a:ln>
          <a:effectLst>
            <a:glow rad="63500">
              <a:schemeClr val="accent3">
                <a:satMod val="175000"/>
                <a:alpha val="40000"/>
              </a:schemeClr>
            </a:glow>
          </a:effectLst>
        </c:spPr>
      </c:pivotFmt>
      <c:pivotFmt>
        <c:idx val="4"/>
        <c:spPr>
          <a:gradFill flip="none" rotWithShape="1">
            <a:gsLst>
              <a:gs pos="52000">
                <a:srgbClr val="EB75D5"/>
              </a:gs>
              <a:gs pos="86000">
                <a:schemeClr val="bg1"/>
              </a:gs>
              <a:gs pos="23000">
                <a:srgbClr val="7030A0"/>
              </a:gs>
            </a:gsLst>
            <a:lin ang="18900000" scaled="1"/>
            <a:tileRect/>
          </a:gradFill>
          <a:ln>
            <a:noFill/>
          </a:ln>
          <a:effectLst>
            <a:glow rad="38100">
              <a:srgbClr val="EB75D5">
                <a:alpha val="40000"/>
              </a:srgb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'Acquisition Channels - Installs'!$B$3</c:f>
              <c:strCache>
                <c:ptCount val="1"/>
                <c:pt idx="0">
                  <c:v>Total</c:v>
                </c:pt>
              </c:strCache>
            </c:strRef>
          </c:tx>
          <c:spPr>
            <a:gradFill flip="none" rotWithShape="1">
              <a:gsLst>
                <a:gs pos="52000">
                  <a:srgbClr val="EB75D5"/>
                </a:gs>
                <a:gs pos="86000">
                  <a:schemeClr val="bg1"/>
                </a:gs>
                <a:gs pos="23000">
                  <a:srgbClr val="7030A0"/>
                </a:gs>
              </a:gsLst>
              <a:lin ang="18900000" scaled="1"/>
              <a:tileRect/>
            </a:gradFill>
            <a:ln>
              <a:noFill/>
            </a:ln>
            <a:effectLst>
              <a:glow rad="38100">
                <a:srgbClr val="EB75D5">
                  <a:alpha val="40000"/>
                </a:srgbClr>
              </a:glow>
            </a:effectLst>
          </c:spPr>
          <c:invertIfNegative val="0"/>
          <c:cat>
            <c:strRef>
              <c:f>'Acquisition Channels - Installs'!$A$4:$A$9</c:f>
              <c:strCache>
                <c:ptCount val="5"/>
                <c:pt idx="0">
                  <c:v>Facebook Ads</c:v>
                </c:pt>
                <c:pt idx="1">
                  <c:v>googleadwords_int</c:v>
                </c:pt>
                <c:pt idx="2">
                  <c:v>snapchat_int</c:v>
                </c:pt>
                <c:pt idx="3">
                  <c:v>TikTok Ads</c:v>
                </c:pt>
                <c:pt idx="4">
                  <c:v>unityads_int</c:v>
                </c:pt>
              </c:strCache>
            </c:strRef>
          </c:cat>
          <c:val>
            <c:numRef>
              <c:f>'Acquisition Channels - Installs'!$B$4:$B$9</c:f>
              <c:numCache>
                <c:formatCode>General</c:formatCode>
                <c:ptCount val="5"/>
                <c:pt idx="0">
                  <c:v>3524</c:v>
                </c:pt>
                <c:pt idx="1">
                  <c:v>21178</c:v>
                </c:pt>
                <c:pt idx="2">
                  <c:v>78</c:v>
                </c:pt>
                <c:pt idx="3">
                  <c:v>1717</c:v>
                </c:pt>
                <c:pt idx="4">
                  <c:v>6260</c:v>
                </c:pt>
              </c:numCache>
            </c:numRef>
          </c:val>
          <c:extLst>
            <c:ext xmlns:c16="http://schemas.microsoft.com/office/drawing/2014/chart" uri="{C3380CC4-5D6E-409C-BE32-E72D297353CC}">
              <c16:uniqueId val="{00000000-7C0F-4F60-9010-4E5FA85DC4FB}"/>
            </c:ext>
          </c:extLst>
        </c:ser>
        <c:dLbls>
          <c:showLegendKey val="0"/>
          <c:showVal val="0"/>
          <c:showCatName val="0"/>
          <c:showSerName val="0"/>
          <c:showPercent val="0"/>
          <c:showBubbleSize val="0"/>
        </c:dLbls>
        <c:gapWidth val="56"/>
        <c:axId val="496070336"/>
        <c:axId val="496070664"/>
      </c:barChart>
      <c:catAx>
        <c:axId val="496070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accent6">
                    <a:lumMod val="40000"/>
                    <a:lumOff val="60000"/>
                  </a:schemeClr>
                </a:solidFill>
                <a:latin typeface="Arial" panose="020B0604020202020204" pitchFamily="34" charset="0"/>
                <a:ea typeface="+mn-ea"/>
                <a:cs typeface="Arial" panose="020B0604020202020204" pitchFamily="34" charset="0"/>
              </a:defRPr>
            </a:pPr>
            <a:endParaRPr lang="sr-Latn-RS"/>
          </a:p>
        </c:txPr>
        <c:crossAx val="496070664"/>
        <c:crosses val="autoZero"/>
        <c:auto val="1"/>
        <c:lblAlgn val="ctr"/>
        <c:lblOffset val="100"/>
        <c:noMultiLvlLbl val="0"/>
      </c:catAx>
      <c:valAx>
        <c:axId val="4960706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accent6">
                    <a:lumMod val="40000"/>
                    <a:lumOff val="60000"/>
                  </a:schemeClr>
                </a:solidFill>
                <a:latin typeface="+mn-lt"/>
                <a:ea typeface="+mn-ea"/>
                <a:cs typeface="+mn-cs"/>
              </a:defRPr>
            </a:pPr>
            <a:endParaRPr lang="sr-Latn-RS"/>
          </a:p>
        </c:txPr>
        <c:crossAx val="49607033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sr-Latn-R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Marketing-Dashboard.xlsx]Countries - Revenues!PivotTable1</c:name>
    <c:fmtId val="1"/>
  </c:pivotSource>
  <c:chart>
    <c:autoTitleDeleted val="1"/>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marker>
          <c:spPr>
            <a:solidFill>
              <a:schemeClr val="accent1"/>
            </a:solidFill>
            <a:ln w="9525">
              <a:solidFill>
                <a:schemeClr val="accent1"/>
              </a:solidFill>
            </a:ln>
            <a:effectLst/>
          </c:spPr>
        </c:marker>
      </c:pivotFmt>
      <c:pivotFmt>
        <c:idx val="3"/>
        <c:spPr>
          <a:solidFill>
            <a:schemeClr val="accent1"/>
          </a:solidFill>
          <a:ln>
            <a:noFill/>
          </a:ln>
          <a:effectLst/>
        </c:spPr>
        <c:marker>
          <c:symbol val="none"/>
        </c:marker>
      </c:pivotFmt>
      <c:pivotFmt>
        <c:idx val="4"/>
        <c:spPr>
          <a:gradFill>
            <a:gsLst>
              <a:gs pos="83000">
                <a:srgbClr val="E5791F"/>
              </a:gs>
              <a:gs pos="14000">
                <a:schemeClr val="accent2"/>
              </a:gs>
            </a:gsLst>
            <a:lin ang="5400000" scaled="0"/>
          </a:gradFill>
          <a:ln w="34925">
            <a:solidFill>
              <a:schemeClr val="accent2">
                <a:lumMod val="40000"/>
                <a:lumOff val="60000"/>
              </a:schemeClr>
            </a:solidFill>
          </a:ln>
          <a:effectLst>
            <a:glow rad="63500">
              <a:schemeClr val="accent5">
                <a:satMod val="175000"/>
                <a:alpha val="40000"/>
              </a:schemeClr>
            </a:glow>
          </a:effectLst>
        </c:spPr>
        <c:marker>
          <c:symbol val="none"/>
        </c:marker>
      </c:pivotFmt>
      <c:pivotFmt>
        <c:idx val="5"/>
        <c:spPr>
          <a:gradFill>
            <a:gsLst>
              <a:gs pos="86000">
                <a:srgbClr val="E5791F"/>
              </a:gs>
              <a:gs pos="26000">
                <a:schemeClr val="accent2"/>
              </a:gs>
            </a:gsLst>
            <a:lin ang="5400000" scaled="0"/>
          </a:gradFill>
          <a:ln w="34925">
            <a:solidFill>
              <a:schemeClr val="accent2">
                <a:lumMod val="60000"/>
                <a:lumOff val="40000"/>
              </a:schemeClr>
            </a:solidFill>
          </a:ln>
          <a:effectLst>
            <a:glow rad="63500">
              <a:schemeClr val="accent3">
                <a:alpha val="40000"/>
              </a:schemeClr>
            </a:glow>
          </a:effectLst>
        </c:spPr>
      </c:pivotFmt>
      <c:pivotFmt>
        <c:idx val="6"/>
        <c:spPr>
          <a:gradFill>
            <a:gsLst>
              <a:gs pos="86000">
                <a:srgbClr val="E5791F"/>
              </a:gs>
              <a:gs pos="26000">
                <a:schemeClr val="accent2"/>
              </a:gs>
            </a:gsLst>
            <a:lin ang="5400000" scaled="0"/>
          </a:gradFill>
          <a:ln w="34925">
            <a:solidFill>
              <a:schemeClr val="accent2">
                <a:lumMod val="60000"/>
                <a:lumOff val="40000"/>
              </a:schemeClr>
            </a:solidFill>
          </a:ln>
          <a:effectLst/>
        </c:spPr>
      </c:pivotFmt>
      <c:pivotFmt>
        <c:idx val="7"/>
        <c:spPr>
          <a:solidFill>
            <a:schemeClr val="accent1"/>
          </a:solidFill>
          <a:ln>
            <a:noFill/>
          </a:ln>
          <a:effectLst/>
        </c:spPr>
        <c:marker>
          <c:symbol val="none"/>
        </c:marker>
      </c:pivotFmt>
      <c:pivotFmt>
        <c:idx val="8"/>
        <c:spPr>
          <a:gradFill>
            <a:gsLst>
              <a:gs pos="100000">
                <a:schemeClr val="accent1">
                  <a:lumMod val="67000"/>
                </a:schemeClr>
              </a:gs>
              <a:gs pos="64000">
                <a:schemeClr val="accent1">
                  <a:lumMod val="97000"/>
                  <a:lumOff val="3000"/>
                </a:schemeClr>
              </a:gs>
              <a:gs pos="16000">
                <a:srgbClr val="E5791F"/>
              </a:gs>
            </a:gsLst>
            <a:lin ang="16200000" scaled="1"/>
          </a:gradFill>
          <a:ln w="19050">
            <a:solidFill>
              <a:schemeClr val="accent1"/>
            </a:solidFill>
          </a:ln>
          <a:effectLst/>
        </c:spPr>
        <c:marker>
          <c:symbol val="none"/>
        </c:marker>
      </c:pivotFmt>
      <c:pivotFmt>
        <c:idx val="9"/>
        <c:spPr>
          <a:gradFill>
            <a:gsLst>
              <a:gs pos="1000">
                <a:schemeClr val="accent1"/>
              </a:gs>
              <a:gs pos="96000">
                <a:srgbClr val="E5791F"/>
              </a:gs>
            </a:gsLst>
            <a:lin ang="5400000" scaled="1"/>
          </a:gradFill>
          <a:ln w="41275">
            <a:solidFill>
              <a:schemeClr val="accent1">
                <a:lumMod val="75000"/>
              </a:schemeClr>
            </a:solidFill>
          </a:ln>
          <a:effectLst/>
        </c:spPr>
        <c:marker>
          <c:symbol val="none"/>
        </c:marker>
      </c:pivotFmt>
      <c:pivotFmt>
        <c:idx val="10"/>
      </c:pivotFmt>
      <c:pivotFmt>
        <c:idx val="11"/>
        <c:spPr>
          <a:gradFill>
            <a:gsLst>
              <a:gs pos="1000">
                <a:schemeClr val="accent1"/>
              </a:gs>
              <a:gs pos="96000">
                <a:srgbClr val="E8510E"/>
              </a:gs>
            </a:gsLst>
            <a:lin ang="5400000" scaled="1"/>
          </a:gradFill>
          <a:ln w="41275">
            <a:solidFill>
              <a:schemeClr val="accent1">
                <a:lumMod val="75000"/>
              </a:schemeClr>
            </a:solidFill>
          </a:ln>
          <a:effectLst/>
        </c:spPr>
      </c:pivotFmt>
      <c:pivotFmt>
        <c:idx val="12"/>
        <c:spPr>
          <a:gradFill>
            <a:gsLst>
              <a:gs pos="19000">
                <a:schemeClr val="accent1"/>
              </a:gs>
              <a:gs pos="100000">
                <a:schemeClr val="bg1"/>
              </a:gs>
            </a:gsLst>
            <a:lin ang="5400000" scaled="0"/>
          </a:gradFill>
          <a:ln w="41275">
            <a:solidFill>
              <a:schemeClr val="accent6"/>
            </a:solidFill>
          </a:ln>
          <a:effectLst/>
        </c:spPr>
        <c:marker>
          <c:symbol val="none"/>
        </c:marker>
      </c:pivotFmt>
      <c:pivotFmt>
        <c:idx val="13"/>
        <c:spPr>
          <a:gradFill>
            <a:gsLst>
              <a:gs pos="19000">
                <a:schemeClr val="accent1"/>
              </a:gs>
              <a:gs pos="100000">
                <a:schemeClr val="bg1"/>
              </a:gs>
            </a:gsLst>
            <a:lin ang="5400000" scaled="0"/>
          </a:gradFill>
          <a:ln w="41275">
            <a:solidFill>
              <a:schemeClr val="accent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371420467760193E-2"/>
          <c:y val="5.6639551223359376E-2"/>
          <c:w val="0.97482502167886409"/>
          <c:h val="0.5357720284964379"/>
        </c:manualLayout>
      </c:layout>
      <c:barChart>
        <c:barDir val="col"/>
        <c:grouping val="clustered"/>
        <c:varyColors val="0"/>
        <c:ser>
          <c:idx val="0"/>
          <c:order val="0"/>
          <c:tx>
            <c:strRef>
              <c:f>'Countries - Revenues'!$B$3</c:f>
              <c:strCache>
                <c:ptCount val="1"/>
                <c:pt idx="0">
                  <c:v>Total</c:v>
                </c:pt>
              </c:strCache>
            </c:strRef>
          </c:tx>
          <c:spPr>
            <a:gradFill>
              <a:gsLst>
                <a:gs pos="19000">
                  <a:schemeClr val="accent1"/>
                </a:gs>
                <a:gs pos="100000">
                  <a:schemeClr val="bg1"/>
                </a:gs>
              </a:gsLst>
              <a:lin ang="5400000" scaled="0"/>
            </a:gradFill>
            <a:ln w="41275">
              <a:solidFill>
                <a:schemeClr val="accent6"/>
              </a:solidFill>
            </a:ln>
            <a:effectLst/>
          </c:spPr>
          <c:invertIfNegative val="0"/>
          <c:cat>
            <c:strRef>
              <c:f>'Countries - Revenues'!$A$4:$A$48</c:f>
              <c:strCache>
                <c:ptCount val="44"/>
                <c:pt idx="0">
                  <c:v>Argentina</c:v>
                </c:pt>
                <c:pt idx="1">
                  <c:v>Australia</c:v>
                </c:pt>
                <c:pt idx="2">
                  <c:v>Austria</c:v>
                </c:pt>
                <c:pt idx="3">
                  <c:v>Belgium</c:v>
                </c:pt>
                <c:pt idx="4">
                  <c:v>Brazil</c:v>
                </c:pt>
                <c:pt idx="5">
                  <c:v>Canada</c:v>
                </c:pt>
                <c:pt idx="6">
                  <c:v>Chile</c:v>
                </c:pt>
                <c:pt idx="7">
                  <c:v>Colombia</c:v>
                </c:pt>
                <c:pt idx="8">
                  <c:v>Croatia</c:v>
                </c:pt>
                <c:pt idx="9">
                  <c:v>Czech Republic</c:v>
                </c:pt>
                <c:pt idx="10">
                  <c:v>Denmark</c:v>
                </c:pt>
                <c:pt idx="11">
                  <c:v>Egypt</c:v>
                </c:pt>
                <c:pt idx="12">
                  <c:v>Finland</c:v>
                </c:pt>
                <c:pt idx="13">
                  <c:v>France</c:v>
                </c:pt>
                <c:pt idx="14">
                  <c:v>Germany</c:v>
                </c:pt>
                <c:pt idx="15">
                  <c:v>Greece</c:v>
                </c:pt>
                <c:pt idx="16">
                  <c:v>Hong Kong</c:v>
                </c:pt>
                <c:pt idx="17">
                  <c:v>Hungary</c:v>
                </c:pt>
                <c:pt idx="18">
                  <c:v>India</c:v>
                </c:pt>
                <c:pt idx="19">
                  <c:v>Indonesia</c:v>
                </c:pt>
                <c:pt idx="20">
                  <c:v>Ireland</c:v>
                </c:pt>
                <c:pt idx="21">
                  <c:v>Israel</c:v>
                </c:pt>
                <c:pt idx="22">
                  <c:v>Italy</c:v>
                </c:pt>
                <c:pt idx="23">
                  <c:v>Japan</c:v>
                </c:pt>
                <c:pt idx="24">
                  <c:v>Malaysia</c:v>
                </c:pt>
                <c:pt idx="25">
                  <c:v>Mexico</c:v>
                </c:pt>
                <c:pt idx="26">
                  <c:v>Netherlands</c:v>
                </c:pt>
                <c:pt idx="27">
                  <c:v>Norway</c:v>
                </c:pt>
                <c:pt idx="28">
                  <c:v>Poland</c:v>
                </c:pt>
                <c:pt idx="29">
                  <c:v>Portugal</c:v>
                </c:pt>
                <c:pt idx="30">
                  <c:v>Republic of Korea</c:v>
                </c:pt>
                <c:pt idx="31">
                  <c:v>Romania</c:v>
                </c:pt>
                <c:pt idx="32">
                  <c:v>Saudi Arabia</c:v>
                </c:pt>
                <c:pt idx="33">
                  <c:v>Serbia</c:v>
                </c:pt>
                <c:pt idx="34">
                  <c:v>Singapore</c:v>
                </c:pt>
                <c:pt idx="35">
                  <c:v>Spain</c:v>
                </c:pt>
                <c:pt idx="36">
                  <c:v>Sweden</c:v>
                </c:pt>
                <c:pt idx="37">
                  <c:v>Switzerland</c:v>
                </c:pt>
                <c:pt idx="38">
                  <c:v>Taiwan, Province Of China</c:v>
                </c:pt>
                <c:pt idx="39">
                  <c:v>Thailand</c:v>
                </c:pt>
                <c:pt idx="40">
                  <c:v>Turkey</c:v>
                </c:pt>
                <c:pt idx="41">
                  <c:v>Ukraine</c:v>
                </c:pt>
                <c:pt idx="42">
                  <c:v>United Kingdom</c:v>
                </c:pt>
                <c:pt idx="43">
                  <c:v>United States</c:v>
                </c:pt>
              </c:strCache>
            </c:strRef>
          </c:cat>
          <c:val>
            <c:numRef>
              <c:f>'Countries - Revenues'!$B$4:$B$48</c:f>
              <c:numCache>
                <c:formatCode>General</c:formatCode>
                <c:ptCount val="44"/>
                <c:pt idx="0">
                  <c:v>4060.5699999999997</c:v>
                </c:pt>
                <c:pt idx="1">
                  <c:v>5590.4071999999996</c:v>
                </c:pt>
                <c:pt idx="2">
                  <c:v>12938.4563</c:v>
                </c:pt>
                <c:pt idx="3">
                  <c:v>3523.0742</c:v>
                </c:pt>
                <c:pt idx="4">
                  <c:v>22145.325600000004</c:v>
                </c:pt>
                <c:pt idx="5">
                  <c:v>14934.039999999999</c:v>
                </c:pt>
                <c:pt idx="6">
                  <c:v>3714.9591999999998</c:v>
                </c:pt>
                <c:pt idx="7">
                  <c:v>752.81490000000008</c:v>
                </c:pt>
                <c:pt idx="8">
                  <c:v>3636.7417000000005</c:v>
                </c:pt>
                <c:pt idx="9">
                  <c:v>9305.259399999999</c:v>
                </c:pt>
                <c:pt idx="10">
                  <c:v>8546.4546000000009</c:v>
                </c:pt>
                <c:pt idx="11">
                  <c:v>8710.8824000000004</c:v>
                </c:pt>
                <c:pt idx="12">
                  <c:v>2486.5874999999996</c:v>
                </c:pt>
                <c:pt idx="13">
                  <c:v>40236.904000000002</c:v>
                </c:pt>
                <c:pt idx="14">
                  <c:v>61870.557900000007</c:v>
                </c:pt>
                <c:pt idx="15">
                  <c:v>19382.790499999999</c:v>
                </c:pt>
                <c:pt idx="16">
                  <c:v>8466.0356000000011</c:v>
                </c:pt>
                <c:pt idx="17">
                  <c:v>5377.6918999999998</c:v>
                </c:pt>
                <c:pt idx="18">
                  <c:v>3257.2386000000001</c:v>
                </c:pt>
                <c:pt idx="19">
                  <c:v>38784.205300000001</c:v>
                </c:pt>
                <c:pt idx="20">
                  <c:v>2893.0902999999998</c:v>
                </c:pt>
                <c:pt idx="21">
                  <c:v>31621.458400000003</c:v>
                </c:pt>
                <c:pt idx="22">
                  <c:v>21231.916100000002</c:v>
                </c:pt>
                <c:pt idx="23">
                  <c:v>5918.4902999999995</c:v>
                </c:pt>
                <c:pt idx="24">
                  <c:v>22349.9656</c:v>
                </c:pt>
                <c:pt idx="25">
                  <c:v>2934.7898</c:v>
                </c:pt>
                <c:pt idx="26">
                  <c:v>12685.286899999999</c:v>
                </c:pt>
                <c:pt idx="27">
                  <c:v>1838.1704999999997</c:v>
                </c:pt>
                <c:pt idx="28">
                  <c:v>10682.9776</c:v>
                </c:pt>
                <c:pt idx="29">
                  <c:v>8305.8875000000007</c:v>
                </c:pt>
                <c:pt idx="30">
                  <c:v>15963.364599999999</c:v>
                </c:pt>
                <c:pt idx="31">
                  <c:v>7944.3829000000005</c:v>
                </c:pt>
                <c:pt idx="32">
                  <c:v>3877.9165000000003</c:v>
                </c:pt>
                <c:pt idx="33">
                  <c:v>4298.6835000000001</c:v>
                </c:pt>
                <c:pt idx="34">
                  <c:v>4948.8330000000005</c:v>
                </c:pt>
                <c:pt idx="35">
                  <c:v>11428.9458</c:v>
                </c:pt>
                <c:pt idx="36">
                  <c:v>5511.5672000000004</c:v>
                </c:pt>
                <c:pt idx="37">
                  <c:v>9933.5858000000007</c:v>
                </c:pt>
                <c:pt idx="38">
                  <c:v>672.62119999999993</c:v>
                </c:pt>
                <c:pt idx="39">
                  <c:v>16920.425800000001</c:v>
                </c:pt>
                <c:pt idx="40">
                  <c:v>31402.580099999999</c:v>
                </c:pt>
                <c:pt idx="41">
                  <c:v>15506.691999999999</c:v>
                </c:pt>
                <c:pt idx="42">
                  <c:v>53365.722699999998</c:v>
                </c:pt>
                <c:pt idx="43">
                  <c:v>48192.819700000007</c:v>
                </c:pt>
              </c:numCache>
            </c:numRef>
          </c:val>
          <c:extLst>
            <c:ext xmlns:c16="http://schemas.microsoft.com/office/drawing/2014/chart" uri="{C3380CC4-5D6E-409C-BE32-E72D297353CC}">
              <c16:uniqueId val="{00000000-814C-4504-88A7-F8F5C29EFD56}"/>
            </c:ext>
          </c:extLst>
        </c:ser>
        <c:dLbls>
          <c:showLegendKey val="0"/>
          <c:showVal val="0"/>
          <c:showCatName val="0"/>
          <c:showSerName val="0"/>
          <c:showPercent val="0"/>
          <c:showBubbleSize val="0"/>
        </c:dLbls>
        <c:gapWidth val="70"/>
        <c:overlap val="-100"/>
        <c:axId val="637609640"/>
        <c:axId val="637622432"/>
      </c:barChart>
      <c:catAx>
        <c:axId val="637609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50" b="0" i="0" u="none" strike="noStrike" kern="1200" baseline="0">
                <a:solidFill>
                  <a:schemeClr val="accent6">
                    <a:lumMod val="20000"/>
                    <a:lumOff val="80000"/>
                  </a:schemeClr>
                </a:solidFill>
                <a:latin typeface="Arial Black" panose="020B0A04020102020204" pitchFamily="34" charset="0"/>
                <a:ea typeface="+mn-ea"/>
                <a:cs typeface="Arial" panose="020B0604020202020204" pitchFamily="34" charset="0"/>
              </a:defRPr>
            </a:pPr>
            <a:endParaRPr lang="sr-Latn-RS"/>
          </a:p>
        </c:txPr>
        <c:crossAx val="637622432"/>
        <c:crosses val="autoZero"/>
        <c:auto val="1"/>
        <c:lblAlgn val="ctr"/>
        <c:lblOffset val="100"/>
        <c:noMultiLvlLbl val="0"/>
      </c:catAx>
      <c:valAx>
        <c:axId val="637622432"/>
        <c:scaling>
          <c:orientation val="minMax"/>
        </c:scaling>
        <c:delete val="1"/>
        <c:axPos val="l"/>
        <c:numFmt formatCode="General" sourceLinked="1"/>
        <c:majorTickMark val="none"/>
        <c:minorTickMark val="none"/>
        <c:tickLblPos val="nextTo"/>
        <c:crossAx val="637609640"/>
        <c:crosses val="autoZero"/>
        <c:crossBetween val="between"/>
      </c:valAx>
      <c:spPr>
        <a:noFill/>
        <a:ln>
          <a:noFill/>
        </a:ln>
        <a:effectLst>
          <a:glow rad="101600">
            <a:schemeClr val="accent2">
              <a:satMod val="175000"/>
              <a:alpha val="40000"/>
            </a:schemeClr>
          </a:glow>
        </a:effectLst>
      </c:spPr>
    </c:plotArea>
    <c:plotVisOnly val="1"/>
    <c:dispBlanksAs val="gap"/>
    <c:showDLblsOverMax val="0"/>
  </c:chart>
  <c:spPr>
    <a:noFill/>
    <a:ln w="9525" cap="flat" cmpd="sng" algn="ctr">
      <a:noFill/>
      <a:round/>
    </a:ln>
    <a:effectLst/>
  </c:spPr>
  <c:txPr>
    <a:bodyPr/>
    <a:lstStyle/>
    <a:p>
      <a:pPr>
        <a:defRPr/>
      </a:pPr>
      <a:endParaRPr lang="sr-Latn-R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Marketing-Dashboard.xlsx]Acquisition Channel - Installs%!PivotTable3</c:name>
    <c:fmtId val="4"/>
  </c:pivotSource>
  <c:chart>
    <c:autoTitleDeleted val="1"/>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sr-Latn-R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sr-Latn-RS"/>
            </a:p>
          </c:txP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marker>
          <c:symbol val="none"/>
        </c:marke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gradFill>
            <a:gsLst>
              <a:gs pos="86000">
                <a:srgbClr val="E5791F"/>
              </a:gs>
              <a:gs pos="26000">
                <a:schemeClr val="accent2"/>
              </a:gs>
            </a:gsLst>
            <a:lin ang="5400000" scaled="0"/>
          </a:gra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marker>
          <c:symbol val="none"/>
        </c:marker>
      </c:pivotFmt>
      <c:pivotFmt>
        <c:idx val="23"/>
        <c:spPr>
          <a:solidFill>
            <a:schemeClr val="accent3"/>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gradFill flip="none" rotWithShape="1">
            <a:gsLst>
              <a:gs pos="12000">
                <a:schemeClr val="accent5">
                  <a:lumMod val="50000"/>
                </a:schemeClr>
              </a:gs>
              <a:gs pos="100000">
                <a:schemeClr val="bg1"/>
              </a:gs>
              <a:gs pos="51000">
                <a:schemeClr val="accent6">
                  <a:lumMod val="75000"/>
                </a:schemeClr>
              </a:gs>
            </a:gsLst>
            <a:path path="circle">
              <a:fillToRect l="100000" t="100000"/>
            </a:path>
            <a:tileRect r="-100000" b="-100000"/>
          </a:gradFill>
          <a:ln w="41275">
            <a:solidFill>
              <a:schemeClr val="tx1">
                <a:lumMod val="85000"/>
                <a:lumOff val="15000"/>
              </a:schemeClr>
            </a:solidFill>
          </a:ln>
          <a:effectLst>
            <a:outerShdw blurRad="254000" sx="102000" sy="102000" algn="ctr" rotWithShape="0">
              <a:prstClr val="black">
                <a:alpha val="20000"/>
              </a:prstClr>
            </a:outerShdw>
          </a:effectLst>
        </c:spPr>
        <c:marker>
          <c:symbol val="none"/>
        </c:marker>
      </c:pivotFmt>
      <c:pivotFmt>
        <c:idx val="28"/>
        <c:spPr>
          <a:gradFill flip="none" rotWithShape="1">
            <a:gsLst>
              <a:gs pos="47000">
                <a:schemeClr val="accent2">
                  <a:lumMod val="50000"/>
                </a:schemeClr>
              </a:gs>
              <a:gs pos="0">
                <a:srgbClr val="73992A"/>
              </a:gs>
              <a:gs pos="100000">
                <a:schemeClr val="accent1"/>
              </a:gs>
            </a:gsLst>
            <a:path path="circle">
              <a:fillToRect l="50000" t="50000" r="50000" b="50000"/>
            </a:path>
            <a:tileRect/>
          </a:gradFill>
          <a:ln w="41275">
            <a:solidFill>
              <a:schemeClr val="tx1">
                <a:lumMod val="85000"/>
                <a:lumOff val="15000"/>
              </a:schemeClr>
            </a:solidFill>
          </a:ln>
          <a:effectLst>
            <a:outerShdw blurRad="254000" sx="102000" sy="102000" algn="ctr" rotWithShape="0">
              <a:prstClr val="black">
                <a:alpha val="20000"/>
              </a:prstClr>
            </a:outerShdw>
          </a:effectLst>
        </c:spPr>
      </c:pivotFmt>
      <c:pivotFmt>
        <c:idx val="29"/>
        <c:spPr>
          <a:gradFill flip="none" rotWithShape="1">
            <a:gsLst>
              <a:gs pos="56000">
                <a:srgbClr val="B54D13"/>
              </a:gs>
              <a:gs pos="0">
                <a:srgbClr val="DA870A"/>
              </a:gs>
              <a:gs pos="100000">
                <a:srgbClr val="FFC000"/>
              </a:gs>
            </a:gsLst>
            <a:path path="circle">
              <a:fillToRect t="100000" r="100000"/>
            </a:path>
            <a:tileRect l="-100000" b="-100000"/>
          </a:gradFill>
          <a:ln w="41275">
            <a:solidFill>
              <a:schemeClr val="tx1">
                <a:lumMod val="85000"/>
                <a:lumOff val="15000"/>
              </a:schemeClr>
            </a:solidFill>
          </a:ln>
          <a:effectLst>
            <a:outerShdw blurRad="254000" sx="102000" sy="102000" algn="ctr" rotWithShape="0">
              <a:prstClr val="black">
                <a:alpha val="20000"/>
              </a:prstClr>
            </a:outerShdw>
          </a:effectLst>
        </c:spPr>
      </c:pivotFmt>
      <c:pivotFmt>
        <c:idx val="30"/>
        <c:spPr>
          <a:gradFill flip="none" rotWithShape="1">
            <a:gsLst>
              <a:gs pos="45000">
                <a:schemeClr val="accent3">
                  <a:lumMod val="50000"/>
                </a:schemeClr>
              </a:gs>
              <a:gs pos="100000">
                <a:schemeClr val="accent3">
                  <a:lumMod val="60000"/>
                  <a:lumOff val="40000"/>
                </a:schemeClr>
              </a:gs>
              <a:gs pos="0">
                <a:schemeClr val="accent3">
                  <a:lumMod val="60000"/>
                  <a:lumOff val="40000"/>
                </a:schemeClr>
              </a:gs>
            </a:gsLst>
            <a:path path="circle">
              <a:fillToRect l="100000" t="100000"/>
            </a:path>
            <a:tileRect r="-100000" b="-100000"/>
          </a:gradFill>
          <a:ln w="41275">
            <a:solidFill>
              <a:schemeClr val="tx1">
                <a:lumMod val="85000"/>
                <a:lumOff val="15000"/>
              </a:schemeClr>
            </a:solidFill>
          </a:ln>
          <a:effectLst>
            <a:outerShdw blurRad="254000" sx="102000" sy="102000" algn="ctr" rotWithShape="0">
              <a:prstClr val="black">
                <a:alpha val="20000"/>
              </a:prstClr>
            </a:outerShdw>
          </a:effectLst>
        </c:spPr>
      </c:pivotFmt>
      <c:pivotFmt>
        <c:idx val="31"/>
        <c:spPr>
          <a:gradFill flip="none" rotWithShape="1">
            <a:gsLst>
              <a:gs pos="0">
                <a:schemeClr val="accent2">
                  <a:lumMod val="40000"/>
                  <a:lumOff val="60000"/>
                </a:schemeClr>
              </a:gs>
              <a:gs pos="52000">
                <a:schemeClr val="accent5">
                  <a:lumMod val="50000"/>
                </a:schemeClr>
              </a:gs>
              <a:gs pos="100000">
                <a:schemeClr val="accent2">
                  <a:lumMod val="60000"/>
                  <a:lumOff val="40000"/>
                </a:schemeClr>
              </a:gs>
            </a:gsLst>
            <a:path path="circle">
              <a:fillToRect l="100000" t="100000"/>
            </a:path>
            <a:tileRect r="-100000" b="-100000"/>
          </a:gradFill>
          <a:ln w="41275">
            <a:solidFill>
              <a:schemeClr val="tx1">
                <a:lumMod val="85000"/>
                <a:lumOff val="15000"/>
              </a:schemeClr>
            </a:solidFill>
          </a:ln>
          <a:effectLst>
            <a:outerShdw blurRad="254000" sx="102000" sy="102000" algn="ctr" rotWithShape="0">
              <a:prstClr val="black">
                <a:alpha val="20000"/>
              </a:prstClr>
            </a:outerShdw>
          </a:effectLst>
        </c:spPr>
      </c:pivotFmt>
      <c:pivotFmt>
        <c:idx val="32"/>
        <c:spPr>
          <a:gradFill flip="none" rotWithShape="1">
            <a:gsLst>
              <a:gs pos="52000">
                <a:srgbClr val="00B050"/>
              </a:gs>
              <a:gs pos="100000">
                <a:srgbClr val="92D050"/>
              </a:gs>
              <a:gs pos="0">
                <a:srgbClr val="92D050"/>
              </a:gs>
            </a:gsLst>
            <a:path path="circle">
              <a:fillToRect l="100000" t="100000"/>
            </a:path>
            <a:tileRect r="-100000" b="-100000"/>
          </a:gradFill>
          <a:ln w="41275">
            <a:solidFill>
              <a:schemeClr val="tx1">
                <a:lumMod val="85000"/>
                <a:lumOff val="15000"/>
              </a:schemeClr>
            </a:solidFill>
          </a:ln>
          <a:effectLst>
            <a:outerShdw blurRad="254000" sx="102000" sy="102000" algn="ctr" rotWithShape="0">
              <a:prstClr val="black">
                <a:alpha val="20000"/>
              </a:prstClr>
            </a:outerShdw>
          </a:effectLst>
        </c:spPr>
      </c:pivotFmt>
      <c:pivotFmt>
        <c:idx val="33"/>
        <c:spPr>
          <a:gradFill flip="none" rotWithShape="1">
            <a:gsLst>
              <a:gs pos="56000">
                <a:srgbClr val="B54D13"/>
              </a:gs>
              <a:gs pos="0">
                <a:srgbClr val="DA870A"/>
              </a:gs>
              <a:gs pos="100000">
                <a:srgbClr val="FFC000"/>
              </a:gs>
            </a:gsLst>
            <a:path path="circle">
              <a:fillToRect t="100000" r="100000"/>
            </a:path>
            <a:tileRect l="-100000" b="-100000"/>
          </a:gradFill>
          <a:ln w="41275">
            <a:solidFill>
              <a:schemeClr val="accent6">
                <a:lumMod val="50000"/>
              </a:schemeClr>
            </a:solidFill>
          </a:ln>
          <a:effectLst>
            <a:outerShdw blurRad="254000" sx="102000" sy="102000" algn="ctr" rotWithShape="0">
              <a:prstClr val="black">
                <a:alpha val="20000"/>
              </a:prstClr>
            </a:outerShdw>
          </a:effectLst>
        </c:spPr>
      </c:pivotFmt>
      <c:pivotFmt>
        <c:idx val="34"/>
        <c:spPr>
          <a:gradFill flip="none" rotWithShape="1">
            <a:gsLst>
              <a:gs pos="47000">
                <a:schemeClr val="accent2">
                  <a:lumMod val="50000"/>
                </a:schemeClr>
              </a:gs>
              <a:gs pos="0">
                <a:srgbClr val="73992A"/>
              </a:gs>
              <a:gs pos="100000">
                <a:schemeClr val="accent1"/>
              </a:gs>
            </a:gsLst>
            <a:path path="circle">
              <a:fillToRect l="50000" t="50000" r="50000" b="50000"/>
            </a:path>
            <a:tileRect/>
          </a:gradFill>
          <a:ln w="41275">
            <a:solidFill>
              <a:schemeClr val="accent6">
                <a:lumMod val="50000"/>
              </a:schemeClr>
            </a:solidFill>
          </a:ln>
          <a:effectLst>
            <a:outerShdw blurRad="254000" sx="102000" sy="102000" algn="ctr" rotWithShape="0">
              <a:prstClr val="black">
                <a:alpha val="20000"/>
              </a:prstClr>
            </a:outerShdw>
          </a:effectLst>
        </c:spPr>
      </c:pivotFmt>
      <c:pivotFmt>
        <c:idx val="35"/>
        <c:spPr>
          <a:gradFill flip="none" rotWithShape="1">
            <a:gsLst>
              <a:gs pos="52000">
                <a:srgbClr val="00B050"/>
              </a:gs>
              <a:gs pos="100000">
                <a:srgbClr val="92D050"/>
              </a:gs>
              <a:gs pos="0">
                <a:srgbClr val="92D050"/>
              </a:gs>
            </a:gsLst>
            <a:path path="circle">
              <a:fillToRect l="100000" t="100000"/>
            </a:path>
            <a:tileRect r="-100000" b="-100000"/>
          </a:gradFill>
          <a:ln w="41275">
            <a:solidFill>
              <a:schemeClr val="accent6">
                <a:lumMod val="50000"/>
              </a:schemeClr>
            </a:solidFill>
          </a:ln>
          <a:effectLst>
            <a:outerShdw blurRad="254000" sx="102000" sy="102000" algn="ctr" rotWithShape="0">
              <a:prstClr val="black">
                <a:alpha val="20000"/>
              </a:prstClr>
            </a:outerShdw>
          </a:effectLst>
        </c:spPr>
      </c:pivotFmt>
      <c:pivotFmt>
        <c:idx val="36"/>
        <c:spPr>
          <a:gradFill flip="none" rotWithShape="1">
            <a:gsLst>
              <a:gs pos="45000">
                <a:schemeClr val="accent3">
                  <a:lumMod val="50000"/>
                </a:schemeClr>
              </a:gs>
              <a:gs pos="100000">
                <a:schemeClr val="accent3">
                  <a:lumMod val="60000"/>
                  <a:lumOff val="40000"/>
                </a:schemeClr>
              </a:gs>
              <a:gs pos="0">
                <a:schemeClr val="accent3">
                  <a:lumMod val="60000"/>
                  <a:lumOff val="40000"/>
                </a:schemeClr>
              </a:gs>
            </a:gsLst>
            <a:path path="circle">
              <a:fillToRect l="100000" t="100000"/>
            </a:path>
            <a:tileRect r="-100000" b="-100000"/>
          </a:gradFill>
          <a:ln w="41275">
            <a:solidFill>
              <a:schemeClr val="accent6">
                <a:lumMod val="50000"/>
              </a:schemeClr>
            </a:solidFill>
          </a:ln>
          <a:effectLst>
            <a:outerShdw blurRad="254000" sx="102000" sy="102000" algn="ctr" rotWithShape="0">
              <a:prstClr val="black">
                <a:alpha val="20000"/>
              </a:prstClr>
            </a:outerShdw>
          </a:effectLst>
        </c:spPr>
      </c:pivotFmt>
      <c:pivotFmt>
        <c:idx val="37"/>
        <c:spPr>
          <a:gradFill flip="none" rotWithShape="1">
            <a:gsLst>
              <a:gs pos="0">
                <a:schemeClr val="accent2">
                  <a:lumMod val="40000"/>
                  <a:lumOff val="60000"/>
                </a:schemeClr>
              </a:gs>
              <a:gs pos="52000">
                <a:schemeClr val="accent5">
                  <a:lumMod val="50000"/>
                </a:schemeClr>
              </a:gs>
              <a:gs pos="100000">
                <a:schemeClr val="accent2">
                  <a:lumMod val="60000"/>
                  <a:lumOff val="40000"/>
                </a:schemeClr>
              </a:gs>
            </a:gsLst>
            <a:path path="circle">
              <a:fillToRect l="100000" t="100000"/>
            </a:path>
            <a:tileRect r="-100000" b="-100000"/>
          </a:gradFill>
          <a:ln w="41275">
            <a:solidFill>
              <a:schemeClr val="accent6">
                <a:lumMod val="50000"/>
              </a:schemeClr>
            </a:solidFill>
          </a:ln>
          <a:effectLst>
            <a:outerShdw blurRad="254000" sx="102000" sy="102000" algn="ctr" rotWithShape="0">
              <a:prstClr val="black">
                <a:alpha val="20000"/>
              </a:prstClr>
            </a:outerShdw>
          </a:effectLst>
        </c:spPr>
      </c:pivotFmt>
      <c:pivotFmt>
        <c:idx val="38"/>
        <c:spPr>
          <a:gradFill flip="none" rotWithShape="1">
            <a:gsLst>
              <a:gs pos="12000">
                <a:schemeClr val="accent5">
                  <a:lumMod val="50000"/>
                </a:schemeClr>
              </a:gs>
              <a:gs pos="100000">
                <a:schemeClr val="bg1"/>
              </a:gs>
              <a:gs pos="51000">
                <a:schemeClr val="accent6">
                  <a:lumMod val="75000"/>
                </a:schemeClr>
              </a:gs>
            </a:gsLst>
            <a:path path="circle">
              <a:fillToRect l="100000" t="100000"/>
            </a:path>
            <a:tileRect r="-100000" b="-100000"/>
          </a:gradFill>
          <a:ln w="41275">
            <a:solidFill>
              <a:schemeClr val="accent6">
                <a:lumMod val="50000"/>
              </a:schemeClr>
            </a:solidFill>
          </a:ln>
          <a:effectLst>
            <a:outerShdw blurRad="254000" sx="102000" sy="102000" algn="ctr" rotWithShape="0">
              <a:prstClr val="black">
                <a:alpha val="20000"/>
              </a:prstClr>
            </a:outerShdw>
          </a:effectLst>
        </c:spPr>
      </c:pivotFmt>
      <c:pivotFmt>
        <c:idx val="39"/>
        <c:spPr>
          <a:gradFill flip="none" rotWithShape="1">
            <a:gsLst>
              <a:gs pos="49000">
                <a:schemeClr val="accent1"/>
              </a:gs>
              <a:gs pos="11000">
                <a:schemeClr val="bg1"/>
              </a:gs>
              <a:gs pos="100000">
                <a:schemeClr val="accent6">
                  <a:lumMod val="20000"/>
                  <a:lumOff val="80000"/>
                </a:schemeClr>
              </a:gs>
            </a:gsLst>
            <a:path path="circle">
              <a:fillToRect l="50000" t="50000" r="50000" b="50000"/>
            </a:path>
            <a:tileRect/>
          </a:gradFill>
          <a:ln w="41275">
            <a:solidFill>
              <a:schemeClr val="accent6">
                <a:lumMod val="50000"/>
              </a:schemeClr>
            </a:solidFill>
          </a:ln>
          <a:effectLst>
            <a:outerShdw blurRad="254000" sx="102000" sy="102000" algn="ctr" rotWithShape="0">
              <a:prstClr val="black">
                <a:alpha val="20000"/>
              </a:prstClr>
            </a:outerShdw>
          </a:effectLst>
        </c:spPr>
      </c:pivotFmt>
      <c:pivotFmt>
        <c:idx val="40"/>
        <c:spPr>
          <a:gradFill flip="none" rotWithShape="1">
            <a:gsLst>
              <a:gs pos="56000">
                <a:srgbClr val="E33DC3"/>
              </a:gs>
              <a:gs pos="0">
                <a:schemeClr val="bg1"/>
              </a:gs>
              <a:gs pos="100000">
                <a:srgbClr val="EB75D5"/>
              </a:gs>
            </a:gsLst>
            <a:path path="circle">
              <a:fillToRect t="100000" r="100000"/>
            </a:path>
            <a:tileRect l="-100000" b="-100000"/>
          </a:gradFill>
          <a:ln w="41275">
            <a:solidFill>
              <a:schemeClr val="accent6">
                <a:lumMod val="50000"/>
              </a:schemeClr>
            </a:solidFill>
          </a:ln>
          <a:effectLst>
            <a:outerShdw blurRad="254000" sx="102000" sy="102000" algn="ctr" rotWithShape="0">
              <a:prstClr val="black">
                <a:alpha val="20000"/>
              </a:prstClr>
            </a:outerShdw>
          </a:effectLst>
        </c:spPr>
      </c:pivotFmt>
      <c:pivotFmt>
        <c:idx val="41"/>
        <c:spPr>
          <a:gradFill flip="none" rotWithShape="1">
            <a:gsLst>
              <a:gs pos="5000">
                <a:schemeClr val="accent2">
                  <a:lumMod val="40000"/>
                  <a:lumOff val="60000"/>
                </a:schemeClr>
              </a:gs>
              <a:gs pos="52000">
                <a:srgbClr val="002060"/>
              </a:gs>
              <a:gs pos="84000">
                <a:schemeClr val="accent6">
                  <a:lumMod val="40000"/>
                  <a:lumOff val="60000"/>
                </a:schemeClr>
              </a:gs>
            </a:gsLst>
            <a:path path="circle">
              <a:fillToRect l="100000" t="100000"/>
            </a:path>
            <a:tileRect r="-100000" b="-100000"/>
          </a:gradFill>
          <a:ln w="41275">
            <a:solidFill>
              <a:schemeClr val="accent6">
                <a:lumMod val="50000"/>
              </a:schemeClr>
            </a:solidFill>
          </a:ln>
          <a:effectLst>
            <a:outerShdw blurRad="254000" sx="102000" sy="102000" algn="ctr" rotWithShape="0">
              <a:prstClr val="black">
                <a:alpha val="20000"/>
              </a:prstClr>
            </a:outerShdw>
          </a:effectLst>
        </c:spPr>
      </c:pivotFmt>
      <c:pivotFmt>
        <c:idx val="42"/>
        <c:spPr>
          <a:gradFill flip="none" rotWithShape="1">
            <a:gsLst>
              <a:gs pos="45000">
                <a:srgbClr val="7030A0"/>
              </a:gs>
              <a:gs pos="100000">
                <a:schemeClr val="accent3">
                  <a:lumMod val="60000"/>
                  <a:lumOff val="40000"/>
                </a:schemeClr>
              </a:gs>
              <a:gs pos="0">
                <a:srgbClr val="EB75D5"/>
              </a:gs>
            </a:gsLst>
            <a:path path="circle">
              <a:fillToRect l="100000" t="100000"/>
            </a:path>
            <a:tileRect r="-100000" b="-100000"/>
          </a:gradFill>
          <a:ln w="41275">
            <a:solidFill>
              <a:schemeClr val="accent6">
                <a:lumMod val="50000"/>
              </a:schemeClr>
            </a:solidFill>
          </a:ln>
          <a:effectLst>
            <a:outerShdw blurRad="254000" sx="102000" sy="102000" algn="ctr" rotWithShape="0">
              <a:prstClr val="black">
                <a:alpha val="20000"/>
              </a:prstClr>
            </a:outerShdw>
          </a:effectLst>
        </c:spPr>
      </c:pivotFmt>
      <c:pivotFmt>
        <c:idx val="4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sr-Latn-RS"/>
            </a:p>
          </c:txPr>
          <c:showLegendKey val="0"/>
          <c:showVal val="0"/>
          <c:showCatName val="0"/>
          <c:showSerName val="0"/>
          <c:showPercent val="1"/>
          <c:showBubbleSize val="0"/>
          <c:extLst>
            <c:ext xmlns:c15="http://schemas.microsoft.com/office/drawing/2012/chart" uri="{CE6537A1-D6FC-4f65-9D91-7224C49458BB}"/>
          </c:extLst>
        </c:dLbl>
      </c:pivotFmt>
      <c:pivotFmt>
        <c:idx val="44"/>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6.5833854896410457E-2"/>
          <c:y val="3.7041678690687217E-2"/>
          <c:w val="0.64679452074280075"/>
          <c:h val="0.63650918635170617"/>
        </c:manualLayout>
      </c:layout>
      <c:doughnutChart>
        <c:varyColors val="1"/>
        <c:ser>
          <c:idx val="0"/>
          <c:order val="0"/>
          <c:tx>
            <c:strRef>
              <c:f>'Acquisition Channel - Installs%'!$B$3</c:f>
              <c:strCache>
                <c:ptCount val="1"/>
                <c:pt idx="0">
                  <c:v>Total</c:v>
                </c:pt>
              </c:strCache>
            </c:strRef>
          </c:tx>
          <c:dPt>
            <c:idx val="0"/>
            <c:bubble3D val="0"/>
            <c:spPr>
              <a:gradFill flip="none" rotWithShape="1">
                <a:gsLst>
                  <a:gs pos="56000">
                    <a:srgbClr val="E33DC3"/>
                  </a:gs>
                  <a:gs pos="0">
                    <a:schemeClr val="bg1"/>
                  </a:gs>
                  <a:gs pos="100000">
                    <a:srgbClr val="EB75D5"/>
                  </a:gs>
                </a:gsLst>
                <a:path path="circle">
                  <a:fillToRect t="100000" r="100000"/>
                </a:path>
                <a:tileRect l="-100000" b="-100000"/>
              </a:gradFill>
              <a:ln w="4127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A02-4654-A938-DCFB592E66E1}"/>
              </c:ext>
            </c:extLst>
          </c:dPt>
          <c:dPt>
            <c:idx val="1"/>
            <c:bubble3D val="0"/>
            <c:spPr>
              <a:gradFill flip="none" rotWithShape="1">
                <a:gsLst>
                  <a:gs pos="49000">
                    <a:schemeClr val="accent1"/>
                  </a:gs>
                  <a:gs pos="11000">
                    <a:schemeClr val="bg1"/>
                  </a:gs>
                  <a:gs pos="100000">
                    <a:schemeClr val="accent6">
                      <a:lumMod val="20000"/>
                      <a:lumOff val="80000"/>
                    </a:schemeClr>
                  </a:gs>
                </a:gsLst>
                <a:path path="circle">
                  <a:fillToRect l="50000" t="50000" r="50000" b="50000"/>
                </a:path>
                <a:tileRect/>
              </a:gradFill>
              <a:ln w="4127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A02-4654-A938-DCFB592E66E1}"/>
              </c:ext>
            </c:extLst>
          </c:dPt>
          <c:dPt>
            <c:idx val="2"/>
            <c:bubble3D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A02-4654-A938-DCFB592E66E1}"/>
              </c:ext>
            </c:extLst>
          </c:dPt>
          <c:dPt>
            <c:idx val="3"/>
            <c:bubble3D val="0"/>
            <c:spPr>
              <a:gradFill flip="none" rotWithShape="1">
                <a:gsLst>
                  <a:gs pos="45000">
                    <a:srgbClr val="7030A0"/>
                  </a:gs>
                  <a:gs pos="100000">
                    <a:schemeClr val="accent3">
                      <a:lumMod val="60000"/>
                      <a:lumOff val="40000"/>
                    </a:schemeClr>
                  </a:gs>
                  <a:gs pos="0">
                    <a:srgbClr val="EB75D5"/>
                  </a:gs>
                </a:gsLst>
                <a:path path="circle">
                  <a:fillToRect l="100000" t="100000"/>
                </a:path>
                <a:tileRect r="-100000" b="-100000"/>
              </a:gradFill>
              <a:ln w="4127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EA02-4654-A938-DCFB592E66E1}"/>
              </c:ext>
            </c:extLst>
          </c:dPt>
          <c:dPt>
            <c:idx val="4"/>
            <c:bubble3D val="0"/>
            <c:spPr>
              <a:gradFill flip="none" rotWithShape="1">
                <a:gsLst>
                  <a:gs pos="5000">
                    <a:schemeClr val="accent2">
                      <a:lumMod val="40000"/>
                      <a:lumOff val="60000"/>
                    </a:schemeClr>
                  </a:gs>
                  <a:gs pos="52000">
                    <a:srgbClr val="002060"/>
                  </a:gs>
                  <a:gs pos="84000">
                    <a:schemeClr val="accent6">
                      <a:lumMod val="40000"/>
                      <a:lumOff val="60000"/>
                    </a:schemeClr>
                  </a:gs>
                </a:gsLst>
                <a:path path="circle">
                  <a:fillToRect l="100000" t="100000"/>
                </a:path>
                <a:tileRect r="-100000" b="-100000"/>
              </a:gradFill>
              <a:ln w="4127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EA02-4654-A938-DCFB592E66E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sr-Latn-R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'Acquisition Channel - Installs%'!$A$4:$A$9</c:f>
              <c:strCache>
                <c:ptCount val="5"/>
                <c:pt idx="0">
                  <c:v>Facebook Ads</c:v>
                </c:pt>
                <c:pt idx="1">
                  <c:v>googleadwords_int</c:v>
                </c:pt>
                <c:pt idx="2">
                  <c:v>snapchat_int</c:v>
                </c:pt>
                <c:pt idx="3">
                  <c:v>TikTok Ads</c:v>
                </c:pt>
                <c:pt idx="4">
                  <c:v>unityads_int</c:v>
                </c:pt>
              </c:strCache>
            </c:strRef>
          </c:cat>
          <c:val>
            <c:numRef>
              <c:f>'Acquisition Channel - Installs%'!$B$4:$B$9</c:f>
              <c:numCache>
                <c:formatCode>0.00%</c:formatCode>
                <c:ptCount val="5"/>
                <c:pt idx="0">
                  <c:v>0.10758005922398266</c:v>
                </c:pt>
                <c:pt idx="1">
                  <c:v>0.64651830143175504</c:v>
                </c:pt>
                <c:pt idx="2">
                  <c:v>2.3811704368531918E-3</c:v>
                </c:pt>
                <c:pt idx="3">
                  <c:v>5.2416277436883721E-2</c:v>
                </c:pt>
                <c:pt idx="4">
                  <c:v>0.19110419147052538</c:v>
                </c:pt>
              </c:numCache>
            </c:numRef>
          </c:val>
          <c:extLst>
            <c:ext xmlns:c16="http://schemas.microsoft.com/office/drawing/2014/chart" uri="{C3380CC4-5D6E-409C-BE32-E72D297353CC}">
              <c16:uniqueId val="{0000000A-EA02-4654-A938-DCFB592E66E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b"/>
      <c:layout>
        <c:manualLayout>
          <c:xMode val="edge"/>
          <c:yMode val="edge"/>
          <c:x val="4.9999822194405526E-2"/>
          <c:y val="0.68027497217298094"/>
          <c:w val="0.67983213373825591"/>
          <c:h val="0.30595538057742783"/>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accent6">
                  <a:lumMod val="40000"/>
                  <a:lumOff val="60000"/>
                </a:schemeClr>
              </a:solidFill>
              <a:latin typeface="+mn-lt"/>
              <a:ea typeface="+mn-ea"/>
              <a:cs typeface="+mn-cs"/>
            </a:defRPr>
          </a:pPr>
          <a:endParaRPr lang="sr-Latn-RS"/>
        </a:p>
      </c:txPr>
    </c:legend>
    <c:plotVisOnly val="1"/>
    <c:dispBlanksAs val="gap"/>
    <c:showDLblsOverMax val="0"/>
  </c:chart>
  <c:spPr>
    <a:noFill/>
    <a:ln w="9525" cap="flat" cmpd="sng" algn="ctr">
      <a:noFill/>
      <a:round/>
    </a:ln>
    <a:effectLst/>
  </c:spPr>
  <c:txPr>
    <a:bodyPr/>
    <a:lstStyle/>
    <a:p>
      <a:pPr>
        <a:defRPr/>
      </a:pPr>
      <a:endParaRPr lang="sr-Latn-R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002464630945523"/>
          <c:y val="0.14558938753345488"/>
          <c:w val="0.53888888888888886"/>
          <c:h val="0.89814814814814814"/>
        </c:manualLayout>
      </c:layout>
      <c:doughnutChart>
        <c:varyColors val="1"/>
        <c:ser>
          <c:idx val="0"/>
          <c:order val="0"/>
          <c:tx>
            <c:v>donut</c:v>
          </c:tx>
          <c:spPr>
            <a:gradFill flip="none" rotWithShape="1">
              <a:gsLst>
                <a:gs pos="61000">
                  <a:schemeClr val="accent6"/>
                </a:gs>
                <a:gs pos="0">
                  <a:srgbClr val="EB75D5"/>
                </a:gs>
              </a:gsLst>
              <a:path path="circle">
                <a:fillToRect l="50000" t="50000" r="50000" b="50000"/>
              </a:path>
              <a:tileRect/>
            </a:gradFill>
            <a:ln w="34925">
              <a:solidFill>
                <a:schemeClr val="accent6">
                  <a:lumMod val="50000"/>
                </a:schemeClr>
              </a:solidFill>
            </a:ln>
          </c:spPr>
          <c:dPt>
            <c:idx val="0"/>
            <c:bubble3D val="0"/>
            <c:spPr>
              <a:gradFill flip="none" rotWithShape="1">
                <a:gsLst>
                  <a:gs pos="61000">
                    <a:schemeClr val="accent6"/>
                  </a:gs>
                  <a:gs pos="0">
                    <a:srgbClr val="EB75D5"/>
                  </a:gs>
                </a:gsLst>
                <a:path path="circle">
                  <a:fillToRect l="50000" t="50000" r="50000" b="50000"/>
                </a:path>
                <a:tileRect/>
              </a:gradFill>
              <a:ln w="3492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8D3-47E2-BDEA-15F2821CAA4A}"/>
              </c:ext>
            </c:extLst>
          </c:dPt>
          <c:dPt>
            <c:idx val="1"/>
            <c:bubble3D val="0"/>
            <c:spPr>
              <a:gradFill flip="none" rotWithShape="1">
                <a:gsLst>
                  <a:gs pos="61000">
                    <a:schemeClr val="accent6"/>
                  </a:gs>
                  <a:gs pos="0">
                    <a:srgbClr val="EB75D5"/>
                  </a:gs>
                </a:gsLst>
                <a:path path="circle">
                  <a:fillToRect l="50000" t="50000" r="50000" b="50000"/>
                </a:path>
                <a:tileRect/>
              </a:gradFill>
              <a:ln w="3492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8D3-47E2-BDEA-15F2821CAA4A}"/>
              </c:ext>
            </c:extLst>
          </c:dPt>
          <c:dPt>
            <c:idx val="2"/>
            <c:bubble3D val="0"/>
            <c:spPr>
              <a:gradFill flip="none" rotWithShape="1">
                <a:gsLst>
                  <a:gs pos="61000">
                    <a:schemeClr val="accent6"/>
                  </a:gs>
                  <a:gs pos="0">
                    <a:srgbClr val="EB75D5"/>
                  </a:gs>
                </a:gsLst>
                <a:path path="circle">
                  <a:fillToRect l="50000" t="50000" r="50000" b="50000"/>
                </a:path>
                <a:tileRect/>
              </a:gradFill>
              <a:ln w="3492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8D3-47E2-BDEA-15F2821CAA4A}"/>
              </c:ext>
            </c:extLst>
          </c:dPt>
          <c:dPt>
            <c:idx val="3"/>
            <c:bubble3D val="0"/>
            <c:spPr>
              <a:gradFill flip="none" rotWithShape="1">
                <a:gsLst>
                  <a:gs pos="61000">
                    <a:schemeClr val="accent6"/>
                  </a:gs>
                  <a:gs pos="0">
                    <a:srgbClr val="EB75D5"/>
                  </a:gs>
                </a:gsLst>
                <a:path path="circle">
                  <a:fillToRect l="50000" t="50000" r="50000" b="50000"/>
                </a:path>
                <a:tileRect/>
              </a:gradFill>
              <a:ln w="3492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38D3-47E2-BDEA-15F2821CAA4A}"/>
              </c:ext>
            </c:extLst>
          </c:dPt>
          <c:dPt>
            <c:idx val="4"/>
            <c:bubble3D val="0"/>
            <c:spPr>
              <a:gradFill flip="none" rotWithShape="1">
                <a:gsLst>
                  <a:gs pos="61000">
                    <a:schemeClr val="accent6"/>
                  </a:gs>
                  <a:gs pos="0">
                    <a:srgbClr val="EB75D5"/>
                  </a:gs>
                </a:gsLst>
                <a:path path="circle">
                  <a:fillToRect l="50000" t="50000" r="50000" b="50000"/>
                </a:path>
                <a:tileRect/>
              </a:gradFill>
              <a:ln w="3492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38D3-47E2-BDEA-15F2821CAA4A}"/>
              </c:ext>
            </c:extLst>
          </c:dPt>
          <c:dPt>
            <c:idx val="5"/>
            <c:bubble3D val="0"/>
            <c:spPr>
              <a:gradFill flip="none" rotWithShape="1">
                <a:gsLst>
                  <a:gs pos="61000">
                    <a:schemeClr val="accent6"/>
                  </a:gs>
                  <a:gs pos="0">
                    <a:srgbClr val="EB75D5"/>
                  </a:gs>
                </a:gsLst>
                <a:path path="circle">
                  <a:fillToRect l="50000" t="50000" r="50000" b="50000"/>
                </a:path>
                <a:tileRect/>
              </a:gradFill>
              <a:ln w="3492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38D3-47E2-BDEA-15F2821CAA4A}"/>
              </c:ext>
            </c:extLst>
          </c:dPt>
          <c:dPt>
            <c:idx val="6"/>
            <c:bubble3D val="0"/>
            <c:spPr>
              <a:gradFill flip="none" rotWithShape="1">
                <a:gsLst>
                  <a:gs pos="61000">
                    <a:schemeClr val="accent6"/>
                  </a:gs>
                  <a:gs pos="0">
                    <a:srgbClr val="EB75D5"/>
                  </a:gs>
                </a:gsLst>
                <a:path path="circle">
                  <a:fillToRect l="50000" t="50000" r="50000" b="50000"/>
                </a:path>
                <a:tileRect/>
              </a:gradFill>
              <a:ln w="3492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38D3-47E2-BDEA-15F2821CAA4A}"/>
              </c:ext>
            </c:extLst>
          </c:dPt>
          <c:dPt>
            <c:idx val="7"/>
            <c:bubble3D val="0"/>
            <c:spPr>
              <a:gradFill flip="none" rotWithShape="1">
                <a:gsLst>
                  <a:gs pos="61000">
                    <a:schemeClr val="accent6"/>
                  </a:gs>
                  <a:gs pos="0">
                    <a:srgbClr val="EB75D5"/>
                  </a:gs>
                </a:gsLst>
                <a:path path="circle">
                  <a:fillToRect l="50000" t="50000" r="50000" b="50000"/>
                </a:path>
                <a:tileRect/>
              </a:gradFill>
              <a:ln w="3492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38D3-47E2-BDEA-15F2821CAA4A}"/>
              </c:ext>
            </c:extLst>
          </c:dPt>
          <c:dPt>
            <c:idx val="8"/>
            <c:bubble3D val="0"/>
            <c:spPr>
              <a:gradFill flip="none" rotWithShape="1">
                <a:gsLst>
                  <a:gs pos="61000">
                    <a:schemeClr val="accent6"/>
                  </a:gs>
                  <a:gs pos="0">
                    <a:srgbClr val="EB75D5"/>
                  </a:gs>
                </a:gsLst>
                <a:path path="circle">
                  <a:fillToRect l="50000" t="50000" r="50000" b="50000"/>
                </a:path>
                <a:tileRect/>
              </a:gradFill>
              <a:ln w="3492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38D3-47E2-BDEA-15F2821CAA4A}"/>
              </c:ext>
            </c:extLst>
          </c:dPt>
          <c:dPt>
            <c:idx val="9"/>
            <c:bubble3D val="0"/>
            <c:spPr>
              <a:gradFill flip="none" rotWithShape="1">
                <a:gsLst>
                  <a:gs pos="61000">
                    <a:schemeClr val="accent6"/>
                  </a:gs>
                  <a:gs pos="0">
                    <a:srgbClr val="EB75D5"/>
                  </a:gs>
                </a:gsLst>
                <a:path path="circle">
                  <a:fillToRect l="50000" t="50000" r="50000" b="50000"/>
                </a:path>
                <a:tileRect/>
              </a:gradFill>
              <a:ln w="3492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38D3-47E2-BDEA-15F2821CAA4A}"/>
              </c:ext>
            </c:extLst>
          </c:dPt>
          <c:dPt>
            <c:idx val="10"/>
            <c:bubble3D val="0"/>
            <c:spPr>
              <a:gradFill flip="none" rotWithShape="1">
                <a:gsLst>
                  <a:gs pos="61000">
                    <a:schemeClr val="accent6"/>
                  </a:gs>
                  <a:gs pos="0">
                    <a:srgbClr val="EB75D5"/>
                  </a:gs>
                </a:gsLst>
                <a:path path="circle">
                  <a:fillToRect l="50000" t="50000" r="50000" b="50000"/>
                </a:path>
                <a:tileRect/>
              </a:gradFill>
              <a:ln w="3492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38D3-47E2-BDEA-15F2821CAA4A}"/>
              </c:ext>
            </c:extLst>
          </c:dPt>
          <c:dPt>
            <c:idx val="11"/>
            <c:bubble3D val="0"/>
            <c:spPr>
              <a:gradFill flip="none" rotWithShape="1">
                <a:gsLst>
                  <a:gs pos="61000">
                    <a:schemeClr val="accent6"/>
                  </a:gs>
                  <a:gs pos="0">
                    <a:srgbClr val="EB75D5"/>
                  </a:gs>
                </a:gsLst>
                <a:path path="circle">
                  <a:fillToRect l="50000" t="50000" r="50000" b="50000"/>
                </a:path>
                <a:tileRect/>
              </a:gradFill>
              <a:ln w="3492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38D3-47E2-BDEA-15F2821CAA4A}"/>
              </c:ext>
            </c:extLst>
          </c:dPt>
          <c:dPt>
            <c:idx val="12"/>
            <c:bubble3D val="0"/>
            <c:spPr>
              <a:gradFill flip="none" rotWithShape="1">
                <a:gsLst>
                  <a:gs pos="61000">
                    <a:schemeClr val="accent6"/>
                  </a:gs>
                  <a:gs pos="0">
                    <a:srgbClr val="EB75D5"/>
                  </a:gs>
                </a:gsLst>
                <a:path path="circle">
                  <a:fillToRect l="50000" t="50000" r="50000" b="50000"/>
                </a:path>
                <a:tileRect/>
              </a:gradFill>
              <a:ln w="3492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38D3-47E2-BDEA-15F2821CAA4A}"/>
              </c:ext>
            </c:extLst>
          </c:dPt>
          <c:dPt>
            <c:idx val="13"/>
            <c:bubble3D val="0"/>
            <c:spPr>
              <a:gradFill flip="none" rotWithShape="1">
                <a:gsLst>
                  <a:gs pos="61000">
                    <a:schemeClr val="accent6"/>
                  </a:gs>
                  <a:gs pos="0">
                    <a:srgbClr val="EB75D5"/>
                  </a:gs>
                </a:gsLst>
                <a:path path="circle">
                  <a:fillToRect l="50000" t="50000" r="50000" b="50000"/>
                </a:path>
                <a:tileRect/>
              </a:gradFill>
              <a:ln w="3492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38D3-47E2-BDEA-15F2821CAA4A}"/>
              </c:ext>
            </c:extLst>
          </c:dPt>
          <c:dPt>
            <c:idx val="14"/>
            <c:bubble3D val="0"/>
            <c:spPr>
              <a:gradFill flip="none" rotWithShape="1">
                <a:gsLst>
                  <a:gs pos="61000">
                    <a:schemeClr val="accent6"/>
                  </a:gs>
                  <a:gs pos="0">
                    <a:srgbClr val="EB75D5"/>
                  </a:gs>
                </a:gsLst>
                <a:path path="circle">
                  <a:fillToRect l="50000" t="50000" r="50000" b="50000"/>
                </a:path>
                <a:tileRect/>
              </a:gradFill>
              <a:ln w="3492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38D3-47E2-BDEA-15F2821CAA4A}"/>
              </c:ext>
            </c:extLst>
          </c:dPt>
          <c:dPt>
            <c:idx val="15"/>
            <c:bubble3D val="0"/>
            <c:spPr>
              <a:gradFill flip="none" rotWithShape="1">
                <a:gsLst>
                  <a:gs pos="61000">
                    <a:schemeClr val="accent6"/>
                  </a:gs>
                  <a:gs pos="0">
                    <a:srgbClr val="EB75D5"/>
                  </a:gs>
                </a:gsLst>
                <a:path path="circle">
                  <a:fillToRect l="50000" t="50000" r="50000" b="50000"/>
                </a:path>
                <a:tileRect/>
              </a:gradFill>
              <a:ln w="3492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38D3-47E2-BDEA-15F2821CAA4A}"/>
              </c:ext>
            </c:extLst>
          </c:dPt>
          <c:dPt>
            <c:idx val="16"/>
            <c:bubble3D val="0"/>
            <c:spPr>
              <a:gradFill flip="none" rotWithShape="1">
                <a:gsLst>
                  <a:gs pos="61000">
                    <a:schemeClr val="accent6"/>
                  </a:gs>
                  <a:gs pos="0">
                    <a:srgbClr val="EB75D5"/>
                  </a:gs>
                </a:gsLst>
                <a:path path="circle">
                  <a:fillToRect l="50000" t="50000" r="50000" b="50000"/>
                </a:path>
                <a:tileRect/>
              </a:gradFill>
              <a:ln w="3492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38D3-47E2-BDEA-15F2821CAA4A}"/>
              </c:ext>
            </c:extLst>
          </c:dPt>
          <c:dPt>
            <c:idx val="17"/>
            <c:bubble3D val="0"/>
            <c:spPr>
              <a:gradFill flip="none" rotWithShape="1">
                <a:gsLst>
                  <a:gs pos="61000">
                    <a:schemeClr val="accent6"/>
                  </a:gs>
                  <a:gs pos="0">
                    <a:srgbClr val="EB75D5"/>
                  </a:gs>
                </a:gsLst>
                <a:path path="circle">
                  <a:fillToRect l="50000" t="50000" r="50000" b="50000"/>
                </a:path>
                <a:tileRect/>
              </a:gradFill>
              <a:ln w="3492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38D3-47E2-BDEA-15F2821CAA4A}"/>
              </c:ext>
            </c:extLst>
          </c:dPt>
          <c:dPt>
            <c:idx val="18"/>
            <c:bubble3D val="0"/>
            <c:spPr>
              <a:gradFill flip="none" rotWithShape="1">
                <a:gsLst>
                  <a:gs pos="61000">
                    <a:schemeClr val="accent6"/>
                  </a:gs>
                  <a:gs pos="0">
                    <a:srgbClr val="EB75D5"/>
                  </a:gs>
                </a:gsLst>
                <a:path path="circle">
                  <a:fillToRect l="50000" t="50000" r="50000" b="50000"/>
                </a:path>
                <a:tileRect/>
              </a:gradFill>
              <a:ln w="3492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38D3-47E2-BDEA-15F2821CAA4A}"/>
              </c:ext>
            </c:extLst>
          </c:dPt>
          <c:dPt>
            <c:idx val="19"/>
            <c:bubble3D val="0"/>
            <c:spPr>
              <a:gradFill flip="none" rotWithShape="1">
                <a:gsLst>
                  <a:gs pos="61000">
                    <a:schemeClr val="accent6"/>
                  </a:gs>
                  <a:gs pos="0">
                    <a:srgbClr val="EB75D5"/>
                  </a:gs>
                </a:gsLst>
                <a:path path="circle">
                  <a:fillToRect l="50000" t="50000" r="50000" b="50000"/>
                </a:path>
                <a:tileRect/>
              </a:gradFill>
              <a:ln w="3492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7-38D3-47E2-BDEA-15F2821CAA4A}"/>
              </c:ext>
            </c:extLst>
          </c:dPt>
          <c:dPt>
            <c:idx val="20"/>
            <c:bubble3D val="0"/>
            <c:spPr>
              <a:gradFill flip="none" rotWithShape="1">
                <a:gsLst>
                  <a:gs pos="61000">
                    <a:schemeClr val="accent6"/>
                  </a:gs>
                  <a:gs pos="0">
                    <a:srgbClr val="EB75D5"/>
                  </a:gs>
                </a:gsLst>
                <a:path path="circle">
                  <a:fillToRect l="50000" t="50000" r="50000" b="50000"/>
                </a:path>
                <a:tileRect/>
              </a:gradFill>
              <a:ln w="3492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9-38D3-47E2-BDEA-15F2821CAA4A}"/>
              </c:ext>
            </c:extLst>
          </c:dPt>
          <c:dPt>
            <c:idx val="21"/>
            <c:bubble3D val="0"/>
            <c:spPr>
              <a:gradFill flip="none" rotWithShape="1">
                <a:gsLst>
                  <a:gs pos="61000">
                    <a:schemeClr val="accent6"/>
                  </a:gs>
                  <a:gs pos="0">
                    <a:srgbClr val="EB75D5"/>
                  </a:gs>
                </a:gsLst>
                <a:path path="circle">
                  <a:fillToRect l="50000" t="50000" r="50000" b="50000"/>
                </a:path>
                <a:tileRect/>
              </a:gradFill>
              <a:ln w="3492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B-38D3-47E2-BDEA-15F2821CAA4A}"/>
              </c:ext>
            </c:extLst>
          </c:dPt>
          <c:dPt>
            <c:idx val="22"/>
            <c:bubble3D val="0"/>
            <c:spPr>
              <a:gradFill flip="none" rotWithShape="1">
                <a:gsLst>
                  <a:gs pos="61000">
                    <a:schemeClr val="accent6"/>
                  </a:gs>
                  <a:gs pos="0">
                    <a:srgbClr val="EB75D5"/>
                  </a:gs>
                </a:gsLst>
                <a:path path="circle">
                  <a:fillToRect l="50000" t="50000" r="50000" b="50000"/>
                </a:path>
                <a:tileRect/>
              </a:gradFill>
              <a:ln w="3492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D-38D3-47E2-BDEA-15F2821CAA4A}"/>
              </c:ext>
            </c:extLst>
          </c:dPt>
          <c:dPt>
            <c:idx val="23"/>
            <c:bubble3D val="0"/>
            <c:spPr>
              <a:gradFill flip="none" rotWithShape="1">
                <a:gsLst>
                  <a:gs pos="61000">
                    <a:schemeClr val="accent6"/>
                  </a:gs>
                  <a:gs pos="0">
                    <a:srgbClr val="EB75D5"/>
                  </a:gs>
                </a:gsLst>
                <a:path path="circle">
                  <a:fillToRect l="50000" t="50000" r="50000" b="50000"/>
                </a:path>
                <a:tileRect/>
              </a:gradFill>
              <a:ln w="3492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F-38D3-47E2-BDEA-15F2821CAA4A}"/>
              </c:ext>
            </c:extLst>
          </c:dPt>
          <c:dPt>
            <c:idx val="24"/>
            <c:bubble3D val="0"/>
            <c:spPr>
              <a:gradFill flip="none" rotWithShape="1">
                <a:gsLst>
                  <a:gs pos="61000">
                    <a:schemeClr val="accent6"/>
                  </a:gs>
                  <a:gs pos="0">
                    <a:srgbClr val="EB75D5"/>
                  </a:gs>
                </a:gsLst>
                <a:path path="circle">
                  <a:fillToRect l="50000" t="50000" r="50000" b="50000"/>
                </a:path>
                <a:tileRect/>
              </a:gradFill>
              <a:ln w="3492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1-38D3-47E2-BDEA-15F2821CAA4A}"/>
              </c:ext>
            </c:extLst>
          </c:dPt>
          <c:dPt>
            <c:idx val="25"/>
            <c:bubble3D val="0"/>
            <c:spPr>
              <a:gradFill flip="none" rotWithShape="1">
                <a:gsLst>
                  <a:gs pos="61000">
                    <a:schemeClr val="accent6"/>
                  </a:gs>
                  <a:gs pos="0">
                    <a:srgbClr val="EB75D5"/>
                  </a:gs>
                </a:gsLst>
                <a:path path="circle">
                  <a:fillToRect l="50000" t="50000" r="50000" b="50000"/>
                </a:path>
                <a:tileRect/>
              </a:gradFill>
              <a:ln w="3492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3-38D3-47E2-BDEA-15F2821CAA4A}"/>
              </c:ext>
            </c:extLst>
          </c:dPt>
          <c:dPt>
            <c:idx val="26"/>
            <c:bubble3D val="0"/>
            <c:spPr>
              <a:gradFill flip="none" rotWithShape="1">
                <a:gsLst>
                  <a:gs pos="61000">
                    <a:schemeClr val="accent6"/>
                  </a:gs>
                  <a:gs pos="0">
                    <a:srgbClr val="EB75D5"/>
                  </a:gs>
                </a:gsLst>
                <a:path path="circle">
                  <a:fillToRect l="50000" t="50000" r="50000" b="50000"/>
                </a:path>
                <a:tileRect/>
              </a:gradFill>
              <a:ln w="3492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5-38D3-47E2-BDEA-15F2821CAA4A}"/>
              </c:ext>
            </c:extLst>
          </c:dPt>
          <c:dPt>
            <c:idx val="27"/>
            <c:bubble3D val="0"/>
            <c:spPr>
              <a:gradFill flip="none" rotWithShape="1">
                <a:gsLst>
                  <a:gs pos="61000">
                    <a:schemeClr val="accent6"/>
                  </a:gs>
                  <a:gs pos="0">
                    <a:srgbClr val="EB75D5"/>
                  </a:gs>
                </a:gsLst>
                <a:path path="circle">
                  <a:fillToRect l="50000" t="50000" r="50000" b="50000"/>
                </a:path>
                <a:tileRect/>
              </a:gradFill>
              <a:ln w="3492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7-38D3-47E2-BDEA-15F2821CAA4A}"/>
              </c:ext>
            </c:extLst>
          </c:dPt>
          <c:dPt>
            <c:idx val="28"/>
            <c:bubble3D val="0"/>
            <c:spPr>
              <a:gradFill flip="none" rotWithShape="1">
                <a:gsLst>
                  <a:gs pos="61000">
                    <a:schemeClr val="accent6"/>
                  </a:gs>
                  <a:gs pos="0">
                    <a:srgbClr val="EB75D5"/>
                  </a:gs>
                </a:gsLst>
                <a:path path="circle">
                  <a:fillToRect l="50000" t="50000" r="50000" b="50000"/>
                </a:path>
                <a:tileRect/>
              </a:gradFill>
              <a:ln w="3492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9-38D3-47E2-BDEA-15F2821CAA4A}"/>
              </c:ext>
            </c:extLst>
          </c:dPt>
          <c:dPt>
            <c:idx val="29"/>
            <c:bubble3D val="0"/>
            <c:spPr>
              <a:gradFill flip="none" rotWithShape="1">
                <a:gsLst>
                  <a:gs pos="61000">
                    <a:schemeClr val="accent6"/>
                  </a:gs>
                  <a:gs pos="0">
                    <a:srgbClr val="EB75D5"/>
                  </a:gs>
                </a:gsLst>
                <a:path path="circle">
                  <a:fillToRect l="50000" t="50000" r="50000" b="50000"/>
                </a:path>
                <a:tileRect/>
              </a:gradFill>
              <a:ln w="3492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B-38D3-47E2-BDEA-15F2821CAA4A}"/>
              </c:ext>
            </c:extLst>
          </c:dPt>
          <c:dPt>
            <c:idx val="30"/>
            <c:bubble3D val="0"/>
            <c:spPr>
              <a:gradFill flip="none" rotWithShape="1">
                <a:gsLst>
                  <a:gs pos="61000">
                    <a:schemeClr val="accent6"/>
                  </a:gs>
                  <a:gs pos="0">
                    <a:srgbClr val="EB75D5"/>
                  </a:gs>
                </a:gsLst>
                <a:path path="circle">
                  <a:fillToRect l="50000" t="50000" r="50000" b="50000"/>
                </a:path>
                <a:tileRect/>
              </a:gradFill>
              <a:ln w="3492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D-38D3-47E2-BDEA-15F2821CAA4A}"/>
              </c:ext>
            </c:extLst>
          </c:dPt>
          <c:dPt>
            <c:idx val="31"/>
            <c:bubble3D val="0"/>
            <c:spPr>
              <a:gradFill flip="none" rotWithShape="1">
                <a:gsLst>
                  <a:gs pos="61000">
                    <a:schemeClr val="accent6"/>
                  </a:gs>
                  <a:gs pos="0">
                    <a:srgbClr val="EB75D5"/>
                  </a:gs>
                </a:gsLst>
                <a:path path="circle">
                  <a:fillToRect l="50000" t="50000" r="50000" b="50000"/>
                </a:path>
                <a:tileRect/>
              </a:gradFill>
              <a:ln w="3492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F-38D3-47E2-BDEA-15F2821CAA4A}"/>
              </c:ext>
            </c:extLst>
          </c:dPt>
          <c:dPt>
            <c:idx val="32"/>
            <c:bubble3D val="0"/>
            <c:spPr>
              <a:gradFill flip="none" rotWithShape="1">
                <a:gsLst>
                  <a:gs pos="61000">
                    <a:schemeClr val="accent6"/>
                  </a:gs>
                  <a:gs pos="0">
                    <a:srgbClr val="EB75D5"/>
                  </a:gs>
                </a:gsLst>
                <a:path path="circle">
                  <a:fillToRect l="50000" t="50000" r="50000" b="50000"/>
                </a:path>
                <a:tileRect/>
              </a:gradFill>
              <a:ln w="3492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1-38D3-47E2-BDEA-15F2821CAA4A}"/>
              </c:ext>
            </c:extLst>
          </c:dPt>
          <c:dLbls>
            <c:delete val="1"/>
          </c:dLbls>
          <c:val>
            <c:numLit>
              <c:formatCode>General</c:formatCode>
              <c:ptCount val="33"/>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numLit>
          </c:val>
          <c:extLst>
            <c:ext xmlns:c16="http://schemas.microsoft.com/office/drawing/2014/chart" uri="{C3380CC4-5D6E-409C-BE32-E72D297353CC}">
              <c16:uniqueId val="{00000042-38D3-47E2-BDEA-15F2821CAA4A}"/>
            </c:ext>
          </c:extLst>
        </c:ser>
        <c:dLbls>
          <c:showLegendKey val="0"/>
          <c:showVal val="0"/>
          <c:showCatName val="0"/>
          <c:showSerName val="0"/>
          <c:showPercent val="1"/>
          <c:showBubbleSize val="0"/>
          <c:showLeaderLines val="1"/>
        </c:dLbls>
        <c:firstSliceAng val="0"/>
        <c:holeSize val="71"/>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sr-Latn-R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307340</xdr:colOff>
      <xdr:row>0</xdr:row>
      <xdr:rowOff>62865</xdr:rowOff>
    </xdr:from>
    <xdr:to>
      <xdr:col>29</xdr:col>
      <xdr:colOff>487680</xdr:colOff>
      <xdr:row>35</xdr:row>
      <xdr:rowOff>71120</xdr:rowOff>
    </xdr:to>
    <xdr:grpSp>
      <xdr:nvGrpSpPr>
        <xdr:cNvPr id="25" name="Group 24">
          <a:extLst>
            <a:ext uri="{FF2B5EF4-FFF2-40B4-BE49-F238E27FC236}">
              <a16:creationId xmlns:a16="http://schemas.microsoft.com/office/drawing/2014/main" id="{00000000-0008-0000-0700-000019000000}"/>
            </a:ext>
          </a:extLst>
        </xdr:cNvPr>
        <xdr:cNvGrpSpPr/>
      </xdr:nvGrpSpPr>
      <xdr:grpSpPr>
        <a:xfrm>
          <a:off x="307340" y="62865"/>
          <a:ext cx="18448020" cy="6409055"/>
          <a:chOff x="88900" y="152400"/>
          <a:chExt cx="16687800" cy="5676900"/>
        </a:xfrm>
      </xdr:grpSpPr>
      <xdr:sp macro="" textlink="">
        <xdr:nvSpPr>
          <xdr:cNvPr id="6" name="Rounded Rectangle 5">
            <a:extLst>
              <a:ext uri="{FF2B5EF4-FFF2-40B4-BE49-F238E27FC236}">
                <a16:creationId xmlns:a16="http://schemas.microsoft.com/office/drawing/2014/main" id="{00000000-0008-0000-0700-000006000000}"/>
              </a:ext>
            </a:extLst>
          </xdr:cNvPr>
          <xdr:cNvSpPr/>
        </xdr:nvSpPr>
        <xdr:spPr>
          <a:xfrm>
            <a:off x="1917700" y="1727200"/>
            <a:ext cx="9779000" cy="2590800"/>
          </a:xfrm>
          <a:prstGeom prst="roundRect">
            <a:avLst>
              <a:gd name="adj" fmla="val 5556"/>
            </a:avLst>
          </a:prstGeom>
          <a:gradFill>
            <a:gsLst>
              <a:gs pos="0">
                <a:srgbClr val="002060"/>
              </a:gs>
              <a:gs pos="50000">
                <a:schemeClr val="accent6">
                  <a:lumMod val="50000"/>
                </a:schemeClr>
              </a:gs>
              <a:gs pos="100000">
                <a:srgbClr val="002060"/>
              </a:gs>
            </a:gsLst>
          </a:gradFill>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sr-Latn-RS" sz="1100"/>
          </a:p>
        </xdr:txBody>
      </xdr:sp>
      <xdr:grpSp>
        <xdr:nvGrpSpPr>
          <xdr:cNvPr id="9" name="Group 8">
            <a:extLst>
              <a:ext uri="{FF2B5EF4-FFF2-40B4-BE49-F238E27FC236}">
                <a16:creationId xmlns:a16="http://schemas.microsoft.com/office/drawing/2014/main" id="{00000000-0008-0000-0700-000009000000}"/>
              </a:ext>
            </a:extLst>
          </xdr:cNvPr>
          <xdr:cNvGrpSpPr/>
        </xdr:nvGrpSpPr>
        <xdr:grpSpPr>
          <a:xfrm>
            <a:off x="127000" y="152400"/>
            <a:ext cx="16535400" cy="5676900"/>
            <a:chOff x="127000" y="152400"/>
            <a:chExt cx="16535400" cy="5676900"/>
          </a:xfrm>
        </xdr:grpSpPr>
        <xdr:sp macro="" textlink="">
          <xdr:nvSpPr>
            <xdr:cNvPr id="7" name="Rounded Rectangle 6">
              <a:extLst>
                <a:ext uri="{FF2B5EF4-FFF2-40B4-BE49-F238E27FC236}">
                  <a16:creationId xmlns:a16="http://schemas.microsoft.com/office/drawing/2014/main" id="{00000000-0008-0000-0700-000007000000}"/>
                </a:ext>
              </a:extLst>
            </xdr:cNvPr>
            <xdr:cNvSpPr/>
          </xdr:nvSpPr>
          <xdr:spPr>
            <a:xfrm>
              <a:off x="127000" y="177800"/>
              <a:ext cx="1689100" cy="5651500"/>
            </a:xfrm>
            <a:prstGeom prst="roundRect">
              <a:avLst>
                <a:gd name="adj" fmla="val 0"/>
              </a:avLst>
            </a:prstGeom>
            <a:solidFill>
              <a:schemeClr val="accent6">
                <a:lumMod val="50000"/>
              </a:schemeClr>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sr-Latn-RS" sz="1100" b="1"/>
            </a:p>
          </xdr:txBody>
        </xdr:sp>
        <mc:AlternateContent xmlns:mc="http://schemas.openxmlformats.org/markup-compatibility/2006" xmlns:a14="http://schemas.microsoft.com/office/drawing/2010/main">
          <mc:Choice Requires="a14">
            <xdr:graphicFrame macro="">
              <xdr:nvGraphicFramePr>
                <xdr:cNvPr id="4" name="Media Source (Acquisition Channel) 1">
                  <a:extLst>
                    <a:ext uri="{FF2B5EF4-FFF2-40B4-BE49-F238E27FC236}">
                      <a16:creationId xmlns:a16="http://schemas.microsoft.com/office/drawing/2014/main" id="{00000000-0008-0000-0700-000004000000}"/>
                    </a:ext>
                  </a:extLst>
                </xdr:cNvPr>
                <xdr:cNvGraphicFramePr/>
              </xdr:nvGraphicFramePr>
              <xdr:xfrm>
                <a:off x="152400" y="1701800"/>
                <a:ext cx="1612900" cy="1765300"/>
              </xdr:xfrm>
              <a:graphic>
                <a:graphicData uri="http://schemas.microsoft.com/office/drawing/2010/slicer">
                  <sle:slicer xmlns:sle="http://schemas.microsoft.com/office/drawing/2010/slicer" name="Media Source (Acquisition Channel) 1"/>
                </a:graphicData>
              </a:graphic>
            </xdr:graphicFrame>
          </mc:Choice>
          <mc:Fallback xmlns="">
            <xdr:sp macro="" textlink="">
              <xdr:nvSpPr>
                <xdr:cNvPr id="0" name=""/>
                <xdr:cNvSpPr>
                  <a:spLocks noTextEdit="1"/>
                </xdr:cNvSpPr>
              </xdr:nvSpPr>
              <xdr:spPr>
                <a:xfrm>
                  <a:off x="377538" y="1812093"/>
                  <a:ext cx="1783028" cy="1992972"/>
                </a:xfrm>
                <a:prstGeom prst="rect">
                  <a:avLst/>
                </a:prstGeom>
                <a:solidFill>
                  <a:prstClr val="white"/>
                </a:solidFill>
                <a:ln w="1">
                  <a:solidFill>
                    <a:prstClr val="green"/>
                  </a:solidFill>
                </a:ln>
              </xdr:spPr>
              <xdr:txBody>
                <a:bodyPr vertOverflow="clip" horzOverflow="clip"/>
                <a:lstStyle/>
                <a:p>
                  <a:r>
                    <a:rPr lang="sr-Cyrl-R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5" name="Country 1">
                  <a:extLst>
                    <a:ext uri="{FF2B5EF4-FFF2-40B4-BE49-F238E27FC236}">
                      <a16:creationId xmlns:a16="http://schemas.microsoft.com/office/drawing/2014/main" id="{00000000-0008-0000-0700-000005000000}"/>
                    </a:ext>
                  </a:extLst>
                </xdr:cNvPr>
                <xdr:cNvGraphicFramePr/>
              </xdr:nvGraphicFramePr>
              <xdr:xfrm>
                <a:off x="153114" y="152400"/>
                <a:ext cx="16509286" cy="1496031"/>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378327" y="62865"/>
                  <a:ext cx="18250677" cy="1688975"/>
                </a:xfrm>
                <a:prstGeom prst="rect">
                  <a:avLst/>
                </a:prstGeom>
                <a:solidFill>
                  <a:prstClr val="white"/>
                </a:solidFill>
                <a:ln w="1">
                  <a:solidFill>
                    <a:prstClr val="green"/>
                  </a:solidFill>
                </a:ln>
              </xdr:spPr>
              <xdr:txBody>
                <a:bodyPr vertOverflow="clip" horzOverflow="clip"/>
                <a:lstStyle/>
                <a:p>
                  <a:r>
                    <a:rPr lang="sr-Cyrl-R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sp macro="" textlink="">
        <xdr:nvSpPr>
          <xdr:cNvPr id="10" name="TextBox 9">
            <a:extLst>
              <a:ext uri="{FF2B5EF4-FFF2-40B4-BE49-F238E27FC236}">
                <a16:creationId xmlns:a16="http://schemas.microsoft.com/office/drawing/2014/main" id="{00000000-0008-0000-0700-00000A000000}"/>
              </a:ext>
            </a:extLst>
          </xdr:cNvPr>
          <xdr:cNvSpPr txBox="1"/>
        </xdr:nvSpPr>
        <xdr:spPr>
          <a:xfrm>
            <a:off x="1930400" y="1727200"/>
            <a:ext cx="43688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a:solidFill>
                  <a:schemeClr val="accent6">
                    <a:lumMod val="20000"/>
                    <a:lumOff val="80000"/>
                  </a:schemeClr>
                </a:solidFill>
                <a:latin typeface="Arial Black" panose="020B0A04020102020204" pitchFamily="34" charset="0"/>
              </a:rPr>
              <a:t>Revenues by Country</a:t>
            </a:r>
            <a:endParaRPr lang="sr-Latn-RS" sz="1600">
              <a:solidFill>
                <a:schemeClr val="accent6">
                  <a:lumMod val="20000"/>
                  <a:lumOff val="80000"/>
                </a:schemeClr>
              </a:solidFill>
              <a:latin typeface="Arial Black" panose="020B0A04020102020204" pitchFamily="34" charset="0"/>
            </a:endParaRPr>
          </a:p>
        </xdr:txBody>
      </xdr:sp>
      <xdr:sp macro="" textlink="">
        <xdr:nvSpPr>
          <xdr:cNvPr id="12" name="Rounded Rectangle 11">
            <a:extLst>
              <a:ext uri="{FF2B5EF4-FFF2-40B4-BE49-F238E27FC236}">
                <a16:creationId xmlns:a16="http://schemas.microsoft.com/office/drawing/2014/main" id="{00000000-0008-0000-0700-00000C000000}"/>
              </a:ext>
            </a:extLst>
          </xdr:cNvPr>
          <xdr:cNvSpPr/>
        </xdr:nvSpPr>
        <xdr:spPr>
          <a:xfrm>
            <a:off x="1930400" y="4432300"/>
            <a:ext cx="5118100" cy="1397000"/>
          </a:xfrm>
          <a:prstGeom prst="roundRect">
            <a:avLst>
              <a:gd name="adj" fmla="val 5758"/>
            </a:avLst>
          </a:prstGeom>
          <a:gradFill>
            <a:gsLst>
              <a:gs pos="0">
                <a:schemeClr val="accent6">
                  <a:lumMod val="50000"/>
                </a:schemeClr>
              </a:gs>
              <a:gs pos="51000">
                <a:srgbClr val="002060"/>
              </a:gs>
              <a:gs pos="100000">
                <a:schemeClr val="accent6">
                  <a:lumMod val="50000"/>
                </a:schemeClr>
              </a:gs>
            </a:gsLst>
          </a:gradFill>
          <a:ln>
            <a:noFill/>
          </a:ln>
          <a:effectLst>
            <a:outerShdw blurRad="50800" dist="38100" dir="16200000" rotWithShape="0">
              <a:prstClr val="black">
                <a:alpha val="40000"/>
              </a:prstClr>
            </a:outerShdw>
          </a:effectLst>
          <a:scene3d>
            <a:camera prst="orthographicFront">
              <a:rot lat="0" lon="0" rev="0"/>
            </a:camera>
            <a:lightRig rig="glow" dir="t">
              <a:rot lat="0" lon="0" rev="4800000"/>
            </a:lightRig>
          </a:scene3d>
          <a:sp3d prstMaterial="matte">
            <a:bevelT w="127000" h="63500"/>
          </a:sp3d>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sr-Latn-RS" sz="1100"/>
          </a:p>
        </xdr:txBody>
      </xdr:sp>
      <xdr:graphicFrame macro="">
        <xdr:nvGraphicFramePr>
          <xdr:cNvPr id="11" name="Chart 1">
            <a:extLst>
              <a:ext uri="{FF2B5EF4-FFF2-40B4-BE49-F238E27FC236}">
                <a16:creationId xmlns:a16="http://schemas.microsoft.com/office/drawing/2014/main" id="{00000000-0008-0000-0700-00000B000000}"/>
              </a:ext>
            </a:extLst>
          </xdr:cNvPr>
          <xdr:cNvGraphicFramePr/>
        </xdr:nvGraphicFramePr>
        <xdr:xfrm>
          <a:off x="1917700" y="4419601"/>
          <a:ext cx="4572000" cy="1385886"/>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14" name="Rounded Rectangle 13">
            <a:extLst>
              <a:ext uri="{FF2B5EF4-FFF2-40B4-BE49-F238E27FC236}">
                <a16:creationId xmlns:a16="http://schemas.microsoft.com/office/drawing/2014/main" id="{00000000-0008-0000-0700-00000E000000}"/>
              </a:ext>
            </a:extLst>
          </xdr:cNvPr>
          <xdr:cNvSpPr/>
        </xdr:nvSpPr>
        <xdr:spPr>
          <a:xfrm>
            <a:off x="11798300" y="1739900"/>
            <a:ext cx="1955800" cy="2578100"/>
          </a:xfrm>
          <a:prstGeom prst="roundRect">
            <a:avLst>
              <a:gd name="adj" fmla="val 5758"/>
            </a:avLst>
          </a:prstGeom>
          <a:gradFill>
            <a:gsLst>
              <a:gs pos="0">
                <a:srgbClr val="002060"/>
              </a:gs>
              <a:gs pos="50000">
                <a:schemeClr val="accent6">
                  <a:lumMod val="50000"/>
                </a:schemeClr>
              </a:gs>
              <a:gs pos="100000">
                <a:srgbClr val="002060"/>
              </a:gs>
            </a:gsLst>
          </a:gradFill>
          <a:ln>
            <a:noFill/>
          </a:ln>
          <a:effectLst>
            <a:outerShdw blurRad="50800" dist="38100" dir="16200000" rotWithShape="0">
              <a:prstClr val="black">
                <a:alpha val="40000"/>
              </a:prstClr>
            </a:outerShdw>
          </a:effectLst>
          <a:scene3d>
            <a:camera prst="orthographicFront">
              <a:rot lat="0" lon="0" rev="0"/>
            </a:camera>
            <a:lightRig rig="glow" dir="t">
              <a:rot lat="0" lon="0" rev="4800000"/>
            </a:lightRig>
          </a:scene3d>
          <a:sp3d prstMaterial="matte">
            <a:bevelT w="127000" h="63500"/>
          </a:sp3d>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sr-Latn-RS" sz="1100"/>
          </a:p>
        </xdr:txBody>
      </xdr:sp>
      <xdr:sp macro="" textlink="">
        <xdr:nvSpPr>
          <xdr:cNvPr id="15" name="TextBox 14">
            <a:extLst>
              <a:ext uri="{FF2B5EF4-FFF2-40B4-BE49-F238E27FC236}">
                <a16:creationId xmlns:a16="http://schemas.microsoft.com/office/drawing/2014/main" id="{00000000-0008-0000-0700-00000F000000}"/>
              </a:ext>
            </a:extLst>
          </xdr:cNvPr>
          <xdr:cNvSpPr txBox="1"/>
        </xdr:nvSpPr>
        <xdr:spPr>
          <a:xfrm>
            <a:off x="11976100" y="1727200"/>
            <a:ext cx="1816100" cy="749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a:solidFill>
                  <a:schemeClr val="accent6">
                    <a:lumMod val="20000"/>
                    <a:lumOff val="80000"/>
                  </a:schemeClr>
                </a:solidFill>
                <a:latin typeface="Arial Black" panose="020B0A04020102020204" pitchFamily="34" charset="0"/>
              </a:rPr>
              <a:t>Total</a:t>
            </a:r>
            <a:r>
              <a:rPr lang="en-US" sz="1400" baseline="0">
                <a:solidFill>
                  <a:schemeClr val="accent6">
                    <a:lumMod val="20000"/>
                    <a:lumOff val="80000"/>
                  </a:schemeClr>
                </a:solidFill>
                <a:latin typeface="Arial Black" panose="020B0A04020102020204" pitchFamily="34" charset="0"/>
              </a:rPr>
              <a:t> Costs by Media Source</a:t>
            </a:r>
            <a:endParaRPr lang="sr-Latn-RS" sz="1400">
              <a:solidFill>
                <a:schemeClr val="accent6">
                  <a:lumMod val="20000"/>
                  <a:lumOff val="80000"/>
                </a:schemeClr>
              </a:solidFill>
              <a:latin typeface="Arial Black" panose="020B0A04020102020204" pitchFamily="34" charset="0"/>
            </a:endParaRPr>
          </a:p>
        </xdr:txBody>
      </xdr:sp>
      <xdr:sp macro="" textlink="'Costs by Channel'!B9">
        <xdr:nvSpPr>
          <xdr:cNvPr id="17" name="TextBox 16">
            <a:extLst>
              <a:ext uri="{FF2B5EF4-FFF2-40B4-BE49-F238E27FC236}">
                <a16:creationId xmlns:a16="http://schemas.microsoft.com/office/drawing/2014/main" id="{00000000-0008-0000-0700-000011000000}"/>
              </a:ext>
            </a:extLst>
          </xdr:cNvPr>
          <xdr:cNvSpPr txBox="1"/>
        </xdr:nvSpPr>
        <xdr:spPr>
          <a:xfrm>
            <a:off x="12192000" y="3022600"/>
            <a:ext cx="11684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899A2A8-66B4-4E7A-8B41-CB4BE2E00E7C}" type="TxLink">
              <a:rPr lang="en-US" sz="1800" b="0" i="0" u="none" strike="noStrike"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latin typeface="Arial Black" panose="020B0A04020102020204" pitchFamily="34" charset="0"/>
                <a:cs typeface="Calibri"/>
              </a:rPr>
              <a:pPr algn="ctr"/>
              <a:t>45319.57</a:t>
            </a:fld>
            <a:endParaRPr lang="sr-Latn-RS" sz="2800" b="0"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latin typeface="Arial Black" panose="020B0A04020102020204" pitchFamily="34" charset="0"/>
            </a:endParaRPr>
          </a:p>
        </xdr:txBody>
      </xdr:sp>
      <xdr:sp macro="" textlink="">
        <xdr:nvSpPr>
          <xdr:cNvPr id="18" name="Rounded Rectangle 17">
            <a:extLst>
              <a:ext uri="{FF2B5EF4-FFF2-40B4-BE49-F238E27FC236}">
                <a16:creationId xmlns:a16="http://schemas.microsoft.com/office/drawing/2014/main" id="{00000000-0008-0000-0700-000012000000}"/>
              </a:ext>
            </a:extLst>
          </xdr:cNvPr>
          <xdr:cNvSpPr/>
        </xdr:nvSpPr>
        <xdr:spPr>
          <a:xfrm>
            <a:off x="13830300" y="1739900"/>
            <a:ext cx="2794000" cy="2578100"/>
          </a:xfrm>
          <a:prstGeom prst="roundRect">
            <a:avLst>
              <a:gd name="adj" fmla="val 5758"/>
            </a:avLst>
          </a:prstGeom>
          <a:gradFill>
            <a:gsLst>
              <a:gs pos="0">
                <a:srgbClr val="002060"/>
              </a:gs>
              <a:gs pos="50000">
                <a:schemeClr val="accent6">
                  <a:lumMod val="50000"/>
                </a:schemeClr>
              </a:gs>
              <a:gs pos="100000">
                <a:srgbClr val="002060"/>
              </a:gs>
            </a:gsLst>
          </a:gra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sr-Latn-RS" sz="1100"/>
          </a:p>
        </xdr:txBody>
      </xdr:sp>
      <xdr:sp macro="" textlink="">
        <xdr:nvSpPr>
          <xdr:cNvPr id="28" name="Rounded Rectangle 27">
            <a:extLst>
              <a:ext uri="{FF2B5EF4-FFF2-40B4-BE49-F238E27FC236}">
                <a16:creationId xmlns:a16="http://schemas.microsoft.com/office/drawing/2014/main" id="{00000000-0008-0000-0700-00001C000000}"/>
              </a:ext>
            </a:extLst>
          </xdr:cNvPr>
          <xdr:cNvSpPr/>
        </xdr:nvSpPr>
        <xdr:spPr>
          <a:xfrm>
            <a:off x="7150100" y="4432300"/>
            <a:ext cx="9448800" cy="431800"/>
          </a:xfrm>
          <a:prstGeom prst="roundRect">
            <a:avLst>
              <a:gd name="adj" fmla="val 18258"/>
            </a:avLst>
          </a:prstGeom>
          <a:gradFill flip="none" rotWithShape="1">
            <a:gsLst>
              <a:gs pos="0">
                <a:schemeClr val="accent6">
                  <a:lumMod val="50000"/>
                </a:schemeClr>
              </a:gs>
              <a:gs pos="75000">
                <a:srgbClr val="002060"/>
              </a:gs>
              <a:gs pos="33000">
                <a:srgbClr val="002060"/>
              </a:gs>
              <a:gs pos="100000">
                <a:schemeClr val="accent6">
                  <a:lumMod val="50000"/>
                </a:schemeClr>
              </a:gs>
            </a:gsLst>
            <a:lin ang="0" scaled="1"/>
            <a:tileRect/>
          </a:gradFill>
          <a:ln>
            <a:noFill/>
          </a:ln>
          <a:effectLst>
            <a:outerShdw blurRad="50800" dist="38100" dir="16200000" rotWithShape="0">
              <a:prstClr val="black">
                <a:alpha val="40000"/>
              </a:prstClr>
            </a:outerShdw>
          </a:effectLst>
          <a:scene3d>
            <a:camera prst="orthographicFront">
              <a:rot lat="0" lon="0" rev="0"/>
            </a:camera>
            <a:lightRig rig="glow" dir="t">
              <a:rot lat="0" lon="0" rev="4800000"/>
            </a:lightRig>
          </a:scene3d>
          <a:sp3d prstMaterial="matte">
            <a:bevelT w="127000" h="63500"/>
          </a:sp3d>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sr-Latn-RS" sz="1100"/>
          </a:p>
        </xdr:txBody>
      </xdr:sp>
      <xdr:sp macro="" textlink="">
        <xdr:nvSpPr>
          <xdr:cNvPr id="29" name="Rounded Rectangle 28">
            <a:extLst>
              <a:ext uri="{FF2B5EF4-FFF2-40B4-BE49-F238E27FC236}">
                <a16:creationId xmlns:a16="http://schemas.microsoft.com/office/drawing/2014/main" id="{00000000-0008-0000-0700-00001D000000}"/>
              </a:ext>
            </a:extLst>
          </xdr:cNvPr>
          <xdr:cNvSpPr/>
        </xdr:nvSpPr>
        <xdr:spPr>
          <a:xfrm rot="10800000">
            <a:off x="7137400" y="4965699"/>
            <a:ext cx="2324100" cy="863600"/>
          </a:xfrm>
          <a:prstGeom prst="roundRect">
            <a:avLst>
              <a:gd name="adj" fmla="val 18258"/>
            </a:avLst>
          </a:prstGeom>
          <a:gradFill flip="none" rotWithShape="1">
            <a:gsLst>
              <a:gs pos="0">
                <a:schemeClr val="accent6">
                  <a:lumMod val="75000"/>
                </a:schemeClr>
              </a:gs>
              <a:gs pos="76000">
                <a:srgbClr val="002060"/>
              </a:gs>
            </a:gsLst>
            <a:path path="circle">
              <a:fillToRect l="50000" t="50000" r="50000" b="50000"/>
            </a:path>
            <a:tileRect/>
          </a:gradFill>
          <a:ln>
            <a:noFill/>
          </a:ln>
          <a:effectLst>
            <a:outerShdw blurRad="50800" dist="38100" dir="16200000" rotWithShape="0">
              <a:prstClr val="black">
                <a:alpha val="40000"/>
              </a:prstClr>
            </a:outerShdw>
          </a:effectLst>
          <a:scene3d>
            <a:camera prst="orthographicFront">
              <a:rot lat="0" lon="0" rev="0"/>
            </a:camera>
            <a:lightRig rig="contrasting" dir="t">
              <a:rot lat="0" lon="0" rev="7800000"/>
            </a:lightRig>
          </a:scene3d>
          <a:sp3d>
            <a:bevelT w="139700" h="139700"/>
          </a:sp3d>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sr-Latn-RS" sz="1100"/>
          </a:p>
        </xdr:txBody>
      </xdr:sp>
      <xdr:sp macro="" textlink="">
        <xdr:nvSpPr>
          <xdr:cNvPr id="30" name="Rounded Rectangle 29">
            <a:extLst>
              <a:ext uri="{FF2B5EF4-FFF2-40B4-BE49-F238E27FC236}">
                <a16:creationId xmlns:a16="http://schemas.microsoft.com/office/drawing/2014/main" id="{00000000-0008-0000-0700-00001E000000}"/>
              </a:ext>
            </a:extLst>
          </xdr:cNvPr>
          <xdr:cNvSpPr/>
        </xdr:nvSpPr>
        <xdr:spPr>
          <a:xfrm rot="10800000">
            <a:off x="14262100" y="4965700"/>
            <a:ext cx="2324100" cy="863600"/>
          </a:xfrm>
          <a:prstGeom prst="roundRect">
            <a:avLst>
              <a:gd name="adj" fmla="val 18258"/>
            </a:avLst>
          </a:prstGeom>
          <a:gradFill flip="none" rotWithShape="1">
            <a:gsLst>
              <a:gs pos="0">
                <a:schemeClr val="accent6">
                  <a:lumMod val="75000"/>
                </a:schemeClr>
              </a:gs>
              <a:gs pos="76000">
                <a:srgbClr val="002060"/>
              </a:gs>
            </a:gsLst>
            <a:path path="circle">
              <a:fillToRect l="50000" t="50000" r="50000" b="50000"/>
            </a:path>
            <a:tileRect/>
          </a:gradFill>
          <a:ln>
            <a:noFill/>
          </a:ln>
          <a:effectLst>
            <a:outerShdw blurRad="50800" dist="38100" dir="16200000" rotWithShape="0">
              <a:prstClr val="black">
                <a:alpha val="40000"/>
              </a:prstClr>
            </a:outerShdw>
          </a:effectLst>
          <a:scene3d>
            <a:camera prst="orthographicFront">
              <a:rot lat="0" lon="0" rev="0"/>
            </a:camera>
            <a:lightRig rig="contrasting" dir="t">
              <a:rot lat="0" lon="0" rev="7800000"/>
            </a:lightRig>
          </a:scene3d>
          <a:sp3d>
            <a:bevelT w="139700" h="139700"/>
          </a:sp3d>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sr-Latn-RS" sz="1100"/>
          </a:p>
        </xdr:txBody>
      </xdr:sp>
      <xdr:sp macro="" textlink="">
        <xdr:nvSpPr>
          <xdr:cNvPr id="13" name="Up Ribbon 12">
            <a:extLst>
              <a:ext uri="{FF2B5EF4-FFF2-40B4-BE49-F238E27FC236}">
                <a16:creationId xmlns:a16="http://schemas.microsoft.com/office/drawing/2014/main" id="{00000000-0008-0000-0700-00000D000000}"/>
              </a:ext>
            </a:extLst>
          </xdr:cNvPr>
          <xdr:cNvSpPr/>
        </xdr:nvSpPr>
        <xdr:spPr>
          <a:xfrm>
            <a:off x="13804900" y="2692400"/>
            <a:ext cx="2806700" cy="469900"/>
          </a:xfrm>
          <a:prstGeom prst="ribbon2">
            <a:avLst>
              <a:gd name="adj1" fmla="val 16667"/>
              <a:gd name="adj2" fmla="val 75000"/>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sr-Latn-RS" sz="1100"/>
          </a:p>
        </xdr:txBody>
      </xdr:sp>
      <xdr:sp macro="" textlink="">
        <xdr:nvSpPr>
          <xdr:cNvPr id="31" name="Rounded Rectangle 30">
            <a:extLst>
              <a:ext uri="{FF2B5EF4-FFF2-40B4-BE49-F238E27FC236}">
                <a16:creationId xmlns:a16="http://schemas.microsoft.com/office/drawing/2014/main" id="{00000000-0008-0000-0700-00001F000000}"/>
              </a:ext>
            </a:extLst>
          </xdr:cNvPr>
          <xdr:cNvSpPr/>
        </xdr:nvSpPr>
        <xdr:spPr>
          <a:xfrm rot="10800000">
            <a:off x="11874500" y="4965700"/>
            <a:ext cx="2324100" cy="863600"/>
          </a:xfrm>
          <a:prstGeom prst="roundRect">
            <a:avLst>
              <a:gd name="adj" fmla="val 18258"/>
            </a:avLst>
          </a:prstGeom>
          <a:gradFill flip="none" rotWithShape="1">
            <a:gsLst>
              <a:gs pos="0">
                <a:schemeClr val="accent6">
                  <a:lumMod val="75000"/>
                </a:schemeClr>
              </a:gs>
              <a:gs pos="76000">
                <a:srgbClr val="002060"/>
              </a:gs>
            </a:gsLst>
            <a:path path="circle">
              <a:fillToRect l="50000" t="50000" r="50000" b="50000"/>
            </a:path>
            <a:tileRect/>
          </a:gradFill>
          <a:ln>
            <a:noFill/>
          </a:ln>
          <a:effectLst>
            <a:outerShdw blurRad="50800" dist="38100" dir="16200000" rotWithShape="0">
              <a:prstClr val="black">
                <a:alpha val="40000"/>
              </a:prstClr>
            </a:outerShdw>
          </a:effectLst>
          <a:scene3d>
            <a:camera prst="orthographicFront">
              <a:rot lat="0" lon="0" rev="0"/>
            </a:camera>
            <a:lightRig rig="contrasting" dir="t">
              <a:rot lat="0" lon="0" rev="7800000"/>
            </a:lightRig>
          </a:scene3d>
          <a:sp3d>
            <a:bevelT w="139700" h="139700"/>
          </a:sp3d>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sr-Latn-RS" sz="1100"/>
          </a:p>
        </xdr:txBody>
      </xdr:sp>
      <xdr:sp macro="" textlink="">
        <xdr:nvSpPr>
          <xdr:cNvPr id="32" name="Rounded Rectangle 31">
            <a:extLst>
              <a:ext uri="{FF2B5EF4-FFF2-40B4-BE49-F238E27FC236}">
                <a16:creationId xmlns:a16="http://schemas.microsoft.com/office/drawing/2014/main" id="{00000000-0008-0000-0700-000020000000}"/>
              </a:ext>
            </a:extLst>
          </xdr:cNvPr>
          <xdr:cNvSpPr/>
        </xdr:nvSpPr>
        <xdr:spPr>
          <a:xfrm rot="10800000">
            <a:off x="9499600" y="4965699"/>
            <a:ext cx="2324100" cy="863600"/>
          </a:xfrm>
          <a:prstGeom prst="roundRect">
            <a:avLst>
              <a:gd name="adj" fmla="val 18258"/>
            </a:avLst>
          </a:prstGeom>
          <a:gradFill flip="none" rotWithShape="1">
            <a:gsLst>
              <a:gs pos="0">
                <a:schemeClr val="accent6">
                  <a:lumMod val="75000"/>
                </a:schemeClr>
              </a:gs>
              <a:gs pos="76000">
                <a:srgbClr val="002060"/>
              </a:gs>
            </a:gsLst>
            <a:path path="circle">
              <a:fillToRect l="50000" t="50000" r="50000" b="50000"/>
            </a:path>
            <a:tileRect/>
          </a:gradFill>
          <a:ln>
            <a:noFill/>
          </a:ln>
          <a:effectLst>
            <a:outerShdw blurRad="50800" dist="38100" dir="16200000" rotWithShape="0">
              <a:prstClr val="black">
                <a:alpha val="40000"/>
              </a:prstClr>
            </a:outerShdw>
          </a:effectLst>
          <a:scene3d>
            <a:camera prst="orthographicFront">
              <a:rot lat="0" lon="0" rev="0"/>
            </a:camera>
            <a:lightRig rig="contrasting" dir="t">
              <a:rot lat="0" lon="0" rev="7800000"/>
            </a:lightRig>
          </a:scene3d>
          <a:sp3d>
            <a:bevelT w="139700" h="139700"/>
          </a:sp3d>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sr-Latn-RS" sz="1100"/>
          </a:p>
        </xdr:txBody>
      </xdr:sp>
      <xdr:sp macro="" textlink="'Country - C+R+I'!A8">
        <xdr:nvSpPr>
          <xdr:cNvPr id="33" name="TextBox 32">
            <a:extLst>
              <a:ext uri="{FF2B5EF4-FFF2-40B4-BE49-F238E27FC236}">
                <a16:creationId xmlns:a16="http://schemas.microsoft.com/office/drawing/2014/main" id="{00000000-0008-0000-0700-000021000000}"/>
              </a:ext>
            </a:extLst>
          </xdr:cNvPr>
          <xdr:cNvSpPr txBox="1"/>
        </xdr:nvSpPr>
        <xdr:spPr>
          <a:xfrm>
            <a:off x="10553700" y="4381500"/>
            <a:ext cx="2794000" cy="469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35F3A01-0243-473B-9BFF-5E094B7E73A8}" type="TxLink">
              <a:rPr lang="en-US" sz="2400" b="1" i="0" u="none" strike="noStrike" cap="none" spc="0">
                <a:ln w="12700">
                  <a:solidFill>
                    <a:srgbClr val="E33DC3"/>
                  </a:solidFill>
                  <a:prstDash val="solid"/>
                </a:ln>
                <a:pattFill prst="narHorz">
                  <a:fgClr>
                    <a:srgbClr val="E33DC3"/>
                  </a:fgClr>
                  <a:bgClr>
                    <a:schemeClr val="bg1"/>
                  </a:bgClr>
                </a:pattFill>
                <a:effectLst>
                  <a:innerShdw blurRad="177800">
                    <a:schemeClr val="accent3">
                      <a:lumMod val="50000"/>
                    </a:schemeClr>
                  </a:innerShdw>
                </a:effectLst>
                <a:latin typeface="Arial Black" panose="020B0A04020102020204" pitchFamily="34" charset="0"/>
                <a:cs typeface="Calibri"/>
              </a:rPr>
              <a:pPr algn="ctr"/>
              <a:t>Germany</a:t>
            </a:fld>
            <a:endParaRPr lang="sr-Latn-RS" sz="2400" b="1" cap="none" spc="0">
              <a:ln w="12700">
                <a:solidFill>
                  <a:srgbClr val="E33DC3"/>
                </a:solidFill>
                <a:prstDash val="solid"/>
              </a:ln>
              <a:pattFill prst="narHorz">
                <a:fgClr>
                  <a:srgbClr val="E33DC3"/>
                </a:fgClr>
                <a:bgClr>
                  <a:schemeClr val="bg1"/>
                </a:bgClr>
              </a:pattFill>
              <a:effectLst>
                <a:innerShdw blurRad="177800">
                  <a:schemeClr val="accent3">
                    <a:lumMod val="50000"/>
                  </a:schemeClr>
                </a:innerShdw>
              </a:effectLst>
              <a:latin typeface="Arial Black" panose="020B0A04020102020204" pitchFamily="34" charset="0"/>
            </a:endParaRPr>
          </a:p>
        </xdr:txBody>
      </xdr:sp>
      <xdr:sp macro="" textlink="'Country - C+R+I'!B8">
        <xdr:nvSpPr>
          <xdr:cNvPr id="34" name="TextBox 33">
            <a:extLst>
              <a:ext uri="{FF2B5EF4-FFF2-40B4-BE49-F238E27FC236}">
                <a16:creationId xmlns:a16="http://schemas.microsoft.com/office/drawing/2014/main" id="{00000000-0008-0000-0700-000022000000}"/>
              </a:ext>
            </a:extLst>
          </xdr:cNvPr>
          <xdr:cNvSpPr txBox="1"/>
        </xdr:nvSpPr>
        <xdr:spPr>
          <a:xfrm>
            <a:off x="7785100" y="5334000"/>
            <a:ext cx="990600"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prstTxWarp prst="textCanDown">
              <a:avLst/>
            </a:prstTxWarp>
          </a:bodyPr>
          <a:lstStyle/>
          <a:p>
            <a:pPr algn="ctr"/>
            <a:fld id="{367E2690-329B-4E7E-B849-95207AA3DFAC}" type="TxLink">
              <a:rPr lang="en-US" sz="1600" b="0" i="0" u="none" strike="noStrike">
                <a:solidFill>
                  <a:srgbClr val="E33DC3"/>
                </a:solidFill>
                <a:effectLst>
                  <a:glow rad="50800">
                    <a:schemeClr val="accent4">
                      <a:lumMod val="40000"/>
                      <a:lumOff val="60000"/>
                    </a:schemeClr>
                  </a:glow>
                </a:effectLst>
                <a:latin typeface="Arial Black" panose="020B0A04020102020204" pitchFamily="34" charset="0"/>
                <a:cs typeface="Calibri"/>
              </a:rPr>
              <a:pPr algn="ctr"/>
              <a:t>32757</a:t>
            </a:fld>
            <a:endParaRPr lang="sr-Latn-RS" sz="1600">
              <a:solidFill>
                <a:srgbClr val="E33DC3"/>
              </a:solidFill>
              <a:effectLst>
                <a:glow rad="50800">
                  <a:schemeClr val="accent4">
                    <a:lumMod val="40000"/>
                    <a:lumOff val="60000"/>
                  </a:schemeClr>
                </a:glow>
              </a:effectLst>
              <a:latin typeface="Arial Black" panose="020B0A04020102020204" pitchFamily="34" charset="0"/>
            </a:endParaRPr>
          </a:p>
        </xdr:txBody>
      </xdr:sp>
      <xdr:sp macro="" textlink="">
        <xdr:nvSpPr>
          <xdr:cNvPr id="35" name="TextBox 34">
            <a:extLst>
              <a:ext uri="{FF2B5EF4-FFF2-40B4-BE49-F238E27FC236}">
                <a16:creationId xmlns:a16="http://schemas.microsoft.com/office/drawing/2014/main" id="{00000000-0008-0000-0700-000023000000}"/>
              </a:ext>
            </a:extLst>
          </xdr:cNvPr>
          <xdr:cNvSpPr txBox="1"/>
        </xdr:nvSpPr>
        <xdr:spPr>
          <a:xfrm>
            <a:off x="7759700" y="4953000"/>
            <a:ext cx="102870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tx2">
                    <a:lumMod val="20000"/>
                    <a:lumOff val="80000"/>
                  </a:schemeClr>
                </a:solidFill>
                <a:latin typeface="Arial Black" panose="020B0A04020102020204" pitchFamily="34" charset="0"/>
              </a:rPr>
              <a:t>INSTALLS</a:t>
            </a:r>
            <a:endParaRPr lang="sr-Latn-RS" sz="1200" b="1">
              <a:solidFill>
                <a:schemeClr val="tx2">
                  <a:lumMod val="20000"/>
                  <a:lumOff val="80000"/>
                </a:schemeClr>
              </a:solidFill>
              <a:latin typeface="Arial Black" panose="020B0A04020102020204" pitchFamily="34" charset="0"/>
            </a:endParaRPr>
          </a:p>
        </xdr:txBody>
      </xdr:sp>
      <xdr:sp macro="" textlink="">
        <xdr:nvSpPr>
          <xdr:cNvPr id="36" name="TextBox 35">
            <a:extLst>
              <a:ext uri="{FF2B5EF4-FFF2-40B4-BE49-F238E27FC236}">
                <a16:creationId xmlns:a16="http://schemas.microsoft.com/office/drawing/2014/main" id="{00000000-0008-0000-0700-000024000000}"/>
              </a:ext>
            </a:extLst>
          </xdr:cNvPr>
          <xdr:cNvSpPr txBox="1"/>
        </xdr:nvSpPr>
        <xdr:spPr>
          <a:xfrm>
            <a:off x="10134600" y="4953000"/>
            <a:ext cx="118110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lumMod val="85000"/>
                  </a:schemeClr>
                </a:solidFill>
                <a:latin typeface="Arial Black" panose="020B0A04020102020204" pitchFamily="34" charset="0"/>
              </a:rPr>
              <a:t>REVENUES</a:t>
            </a:r>
            <a:endParaRPr lang="sr-Latn-RS" sz="1200" b="1">
              <a:solidFill>
                <a:schemeClr val="bg1">
                  <a:lumMod val="85000"/>
                </a:schemeClr>
              </a:solidFill>
              <a:latin typeface="Arial Black" panose="020B0A04020102020204" pitchFamily="34" charset="0"/>
            </a:endParaRPr>
          </a:p>
        </xdr:txBody>
      </xdr:sp>
      <xdr:sp macro="" textlink="">
        <xdr:nvSpPr>
          <xdr:cNvPr id="37" name="TextBox 36">
            <a:extLst>
              <a:ext uri="{FF2B5EF4-FFF2-40B4-BE49-F238E27FC236}">
                <a16:creationId xmlns:a16="http://schemas.microsoft.com/office/drawing/2014/main" id="{00000000-0008-0000-0700-000025000000}"/>
              </a:ext>
            </a:extLst>
          </xdr:cNvPr>
          <xdr:cNvSpPr txBox="1"/>
        </xdr:nvSpPr>
        <xdr:spPr>
          <a:xfrm>
            <a:off x="12433300" y="4978400"/>
            <a:ext cx="118110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lumMod val="85000"/>
                  </a:schemeClr>
                </a:solidFill>
                <a:latin typeface="Arial Black" panose="020B0A04020102020204" pitchFamily="34" charset="0"/>
              </a:rPr>
              <a:t>COSTS</a:t>
            </a:r>
            <a:endParaRPr lang="sr-Latn-RS" sz="1200" b="1">
              <a:solidFill>
                <a:schemeClr val="bg1">
                  <a:lumMod val="85000"/>
                </a:schemeClr>
              </a:solidFill>
              <a:latin typeface="Arial Black" panose="020B0A04020102020204" pitchFamily="34" charset="0"/>
            </a:endParaRPr>
          </a:p>
        </xdr:txBody>
      </xdr:sp>
      <xdr:sp macro="" textlink="">
        <xdr:nvSpPr>
          <xdr:cNvPr id="38" name="TextBox 37">
            <a:extLst>
              <a:ext uri="{FF2B5EF4-FFF2-40B4-BE49-F238E27FC236}">
                <a16:creationId xmlns:a16="http://schemas.microsoft.com/office/drawing/2014/main" id="{00000000-0008-0000-0700-000026000000}"/>
              </a:ext>
            </a:extLst>
          </xdr:cNvPr>
          <xdr:cNvSpPr txBox="1"/>
        </xdr:nvSpPr>
        <xdr:spPr>
          <a:xfrm>
            <a:off x="14859000" y="4978400"/>
            <a:ext cx="118110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bg1">
                    <a:lumMod val="85000"/>
                  </a:schemeClr>
                </a:solidFill>
                <a:latin typeface="Arial Black" panose="020B0A04020102020204" pitchFamily="34" charset="0"/>
              </a:rPr>
              <a:t>ROI</a:t>
            </a:r>
            <a:endParaRPr lang="sr-Latn-RS" sz="1200" b="1">
              <a:solidFill>
                <a:schemeClr val="bg1">
                  <a:lumMod val="85000"/>
                </a:schemeClr>
              </a:solidFill>
              <a:latin typeface="Arial Black" panose="020B0A04020102020204" pitchFamily="34" charset="0"/>
            </a:endParaRPr>
          </a:p>
        </xdr:txBody>
      </xdr:sp>
      <xdr:sp macro="" textlink="ROI!A20">
        <xdr:nvSpPr>
          <xdr:cNvPr id="19" name="TextBox 18">
            <a:extLst>
              <a:ext uri="{FF2B5EF4-FFF2-40B4-BE49-F238E27FC236}">
                <a16:creationId xmlns:a16="http://schemas.microsoft.com/office/drawing/2014/main" id="{00000000-0008-0000-0700-000013000000}"/>
              </a:ext>
            </a:extLst>
          </xdr:cNvPr>
          <xdr:cNvSpPr txBox="1"/>
        </xdr:nvSpPr>
        <xdr:spPr>
          <a:xfrm>
            <a:off x="14541500" y="1739900"/>
            <a:ext cx="2235200" cy="673100"/>
          </a:xfrm>
          <a:prstGeom prst="rect">
            <a:avLst/>
          </a:prstGeom>
          <a:noFill/>
          <a:ln w="9525" cmpd="sng">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fld id="{8557558F-7940-4DD1-8FD5-91E76E0951C3}" type="TxLink">
              <a:rPr lang="en-US" sz="1400" b="0" i="0" u="none" strike="noStrike">
                <a:solidFill>
                  <a:schemeClr val="accent6">
                    <a:lumMod val="20000"/>
                    <a:lumOff val="80000"/>
                  </a:schemeClr>
                </a:solidFill>
                <a:latin typeface="Arial Black" panose="020B0A04020102020204" pitchFamily="34" charset="0"/>
                <a:cs typeface="Calibri"/>
              </a:rPr>
              <a:pPr algn="l"/>
              <a:t>The most profitable Media Source is:</a:t>
            </a:fld>
            <a:endParaRPr lang="sr-Latn-RS" sz="1400">
              <a:solidFill>
                <a:schemeClr val="accent6">
                  <a:lumMod val="20000"/>
                  <a:lumOff val="80000"/>
                </a:schemeClr>
              </a:solidFill>
              <a:latin typeface="Arial Black" panose="020B0A04020102020204" pitchFamily="34" charset="0"/>
            </a:endParaRPr>
          </a:p>
        </xdr:txBody>
      </xdr:sp>
      <xdr:sp macro="" textlink="ROI!A14">
        <xdr:nvSpPr>
          <xdr:cNvPr id="20" name="TextBox 19">
            <a:extLst>
              <a:ext uri="{FF2B5EF4-FFF2-40B4-BE49-F238E27FC236}">
                <a16:creationId xmlns:a16="http://schemas.microsoft.com/office/drawing/2014/main" id="{00000000-0008-0000-0700-000014000000}"/>
              </a:ext>
            </a:extLst>
          </xdr:cNvPr>
          <xdr:cNvSpPr txBox="1"/>
        </xdr:nvSpPr>
        <xdr:spPr>
          <a:xfrm>
            <a:off x="14008100" y="2667000"/>
            <a:ext cx="2413000" cy="431800"/>
          </a:xfrm>
          <a:prstGeom prst="rect">
            <a:avLst/>
          </a:prstGeom>
          <a:noFill/>
          <a:ln w="9525" cmpd="sng">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8E15D17-129B-4465-9FAD-7E2E95E994AF}" type="TxLink">
              <a:rPr lang="en-US" sz="1500" b="0" i="0" u="none" strike="noStrike" cap="none" spc="0">
                <a:ln w="0"/>
                <a:solidFill>
                  <a:schemeClr val="accent6">
                    <a:lumMod val="50000"/>
                  </a:schemeClr>
                </a:solidFill>
                <a:effectLst>
                  <a:outerShdw blurRad="38100" dist="25400" dir="5400000" algn="ctr" rotWithShape="0">
                    <a:srgbClr val="6E747A">
                      <a:alpha val="43000"/>
                    </a:srgbClr>
                  </a:outerShdw>
                </a:effectLst>
                <a:latin typeface="Arial Black" panose="020B0A04020102020204" pitchFamily="34" charset="0"/>
                <a:cs typeface="Calibri"/>
              </a:rPr>
              <a:pPr algn="ctr"/>
              <a:t>googleadwords_int</a:t>
            </a:fld>
            <a:endParaRPr lang="sr-Latn-RS" sz="1500" b="0" cap="none" spc="0">
              <a:ln w="0"/>
              <a:solidFill>
                <a:schemeClr val="accent6">
                  <a:lumMod val="50000"/>
                </a:schemeClr>
              </a:solidFill>
              <a:effectLst>
                <a:outerShdw blurRad="38100" dist="25400" dir="5400000" algn="ctr" rotWithShape="0">
                  <a:srgbClr val="6E747A">
                    <a:alpha val="43000"/>
                  </a:srgbClr>
                </a:outerShdw>
              </a:effectLst>
              <a:latin typeface="Arial Black" panose="020B0A04020102020204" pitchFamily="34" charset="0"/>
            </a:endParaRPr>
          </a:p>
        </xdr:txBody>
      </xdr:sp>
      <xdr:grpSp>
        <xdr:nvGrpSpPr>
          <xdr:cNvPr id="24" name="Group 23">
            <a:extLst>
              <a:ext uri="{FF2B5EF4-FFF2-40B4-BE49-F238E27FC236}">
                <a16:creationId xmlns:a16="http://schemas.microsoft.com/office/drawing/2014/main" id="{00000000-0008-0000-0700-000018000000}"/>
              </a:ext>
            </a:extLst>
          </xdr:cNvPr>
          <xdr:cNvGrpSpPr/>
        </xdr:nvGrpSpPr>
        <xdr:grpSpPr>
          <a:xfrm>
            <a:off x="7340600" y="4533900"/>
            <a:ext cx="520700" cy="215900"/>
            <a:chOff x="14922500" y="3492500"/>
            <a:chExt cx="520700" cy="254000"/>
          </a:xfrm>
          <a:solidFill>
            <a:srgbClr val="EB75D5"/>
          </a:solidFill>
          <a:effectLst>
            <a:glow rad="63500">
              <a:schemeClr val="accent2">
                <a:satMod val="175000"/>
                <a:alpha val="40000"/>
              </a:schemeClr>
            </a:glow>
          </a:effectLst>
          <a:scene3d>
            <a:camera prst="orthographicFront">
              <a:rot lat="0" lon="0" rev="0"/>
            </a:camera>
            <a:lightRig rig="glow" dir="t">
              <a:rot lat="0" lon="0" rev="4800000"/>
            </a:lightRig>
          </a:scene3d>
        </xdr:grpSpPr>
        <xdr:sp macro="" textlink="">
          <xdr:nvSpPr>
            <xdr:cNvPr id="21" name="Chevron 20">
              <a:extLst>
                <a:ext uri="{FF2B5EF4-FFF2-40B4-BE49-F238E27FC236}">
                  <a16:creationId xmlns:a16="http://schemas.microsoft.com/office/drawing/2014/main" id="{00000000-0008-0000-0700-000015000000}"/>
                </a:ext>
              </a:extLst>
            </xdr:cNvPr>
            <xdr:cNvSpPr/>
          </xdr:nvSpPr>
          <xdr:spPr>
            <a:xfrm>
              <a:off x="14922500" y="3492500"/>
              <a:ext cx="165100" cy="254000"/>
            </a:xfrm>
            <a:prstGeom prst="chevron">
              <a:avLst/>
            </a:prstGeom>
            <a:grpFill/>
            <a:ln>
              <a:noFill/>
            </a:ln>
            <a:effectLst>
              <a:outerShdw blurRad="190500" dist="228600" dir="2700000" algn="ctr">
                <a:srgbClr val="000000">
                  <a:alpha val="30000"/>
                </a:srgbClr>
              </a:outerShdw>
            </a:effectLst>
            <a:sp3d prstMaterial="matte">
              <a:bevelT w="127000" h="63500"/>
            </a:sp3d>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sr-Latn-RS" sz="1100">
                <a:solidFill>
                  <a:schemeClr val="tx1"/>
                </a:solidFill>
              </a:endParaRPr>
            </a:p>
          </xdr:txBody>
        </xdr:sp>
        <xdr:sp macro="" textlink="">
          <xdr:nvSpPr>
            <xdr:cNvPr id="22" name="Chevron 21">
              <a:extLst>
                <a:ext uri="{FF2B5EF4-FFF2-40B4-BE49-F238E27FC236}">
                  <a16:creationId xmlns:a16="http://schemas.microsoft.com/office/drawing/2014/main" id="{00000000-0008-0000-0700-000016000000}"/>
                </a:ext>
              </a:extLst>
            </xdr:cNvPr>
            <xdr:cNvSpPr/>
          </xdr:nvSpPr>
          <xdr:spPr>
            <a:xfrm>
              <a:off x="15100300" y="3492500"/>
              <a:ext cx="165100" cy="254000"/>
            </a:xfrm>
            <a:prstGeom prst="chevron">
              <a:avLst/>
            </a:prstGeom>
            <a:grpFill/>
            <a:ln>
              <a:noFill/>
            </a:ln>
            <a:effectLst>
              <a:outerShdw blurRad="190500" dist="228600" dir="2700000" algn="ctr">
                <a:srgbClr val="000000">
                  <a:alpha val="30000"/>
                </a:srgbClr>
              </a:outerShdw>
            </a:effectLst>
            <a:sp3d prstMaterial="matte">
              <a:bevelT w="127000" h="63500"/>
            </a:sp3d>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sr-Latn-RS" sz="1100">
                <a:solidFill>
                  <a:schemeClr val="tx1"/>
                </a:solidFill>
              </a:endParaRPr>
            </a:p>
          </xdr:txBody>
        </xdr:sp>
        <xdr:sp macro="" textlink="">
          <xdr:nvSpPr>
            <xdr:cNvPr id="23" name="Chevron 22">
              <a:extLst>
                <a:ext uri="{FF2B5EF4-FFF2-40B4-BE49-F238E27FC236}">
                  <a16:creationId xmlns:a16="http://schemas.microsoft.com/office/drawing/2014/main" id="{00000000-0008-0000-0700-000017000000}"/>
                </a:ext>
              </a:extLst>
            </xdr:cNvPr>
            <xdr:cNvSpPr/>
          </xdr:nvSpPr>
          <xdr:spPr>
            <a:xfrm>
              <a:off x="15278100" y="3492500"/>
              <a:ext cx="165100" cy="254000"/>
            </a:xfrm>
            <a:prstGeom prst="chevron">
              <a:avLst/>
            </a:prstGeom>
            <a:grpFill/>
            <a:ln>
              <a:noFill/>
            </a:ln>
            <a:effectLst>
              <a:outerShdw blurRad="190500" dist="228600" dir="2700000" algn="ctr">
                <a:srgbClr val="000000">
                  <a:alpha val="30000"/>
                </a:srgbClr>
              </a:outerShdw>
            </a:effectLst>
            <a:sp3d prstMaterial="matte">
              <a:bevelT w="127000" h="63500"/>
            </a:sp3d>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sr-Latn-RS" sz="1100">
                <a:solidFill>
                  <a:schemeClr val="tx1"/>
                </a:solidFill>
              </a:endParaRPr>
            </a:p>
          </xdr:txBody>
        </xdr:sp>
      </xdr:grpSp>
      <xdr:sp macro="" textlink="ROI!D20">
        <xdr:nvSpPr>
          <xdr:cNvPr id="27" name="TextBox 26">
            <a:extLst>
              <a:ext uri="{FF2B5EF4-FFF2-40B4-BE49-F238E27FC236}">
                <a16:creationId xmlns:a16="http://schemas.microsoft.com/office/drawing/2014/main" id="{00000000-0008-0000-0700-00001B000000}"/>
              </a:ext>
            </a:extLst>
          </xdr:cNvPr>
          <xdr:cNvSpPr txBox="1"/>
        </xdr:nvSpPr>
        <xdr:spPr>
          <a:xfrm>
            <a:off x="15278100" y="3429000"/>
            <a:ext cx="1003300" cy="495300"/>
          </a:xfrm>
          <a:prstGeom prst="rect">
            <a:avLst/>
          </a:prstGeom>
          <a:noFill/>
          <a:ln w="9525" cmpd="sng">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7B6D23BC-21FB-4CF3-AA6F-FA8F67DDC362}" type="TxLink">
              <a:rPr lang="en-US" sz="1600" b="0" i="0" u="none" strike="noStrike">
                <a:solidFill>
                  <a:schemeClr val="bg1"/>
                </a:solidFill>
                <a:latin typeface="Arial Black" panose="020B0A04020102020204" pitchFamily="34" charset="0"/>
                <a:cs typeface="Calibri"/>
              </a:rPr>
              <a:pPr/>
              <a:t>30.79%</a:t>
            </a:fld>
            <a:endParaRPr lang="sr-Latn-RS" sz="1600">
              <a:solidFill>
                <a:schemeClr val="bg1"/>
              </a:solidFill>
              <a:latin typeface="Arial Black" panose="020B0A04020102020204" pitchFamily="34" charset="0"/>
            </a:endParaRPr>
          </a:p>
        </xdr:txBody>
      </xdr:sp>
      <xdr:grpSp>
        <xdr:nvGrpSpPr>
          <xdr:cNvPr id="47" name="Group 46">
            <a:extLst>
              <a:ext uri="{FF2B5EF4-FFF2-40B4-BE49-F238E27FC236}">
                <a16:creationId xmlns:a16="http://schemas.microsoft.com/office/drawing/2014/main" id="{00000000-0008-0000-0700-00002F000000}"/>
              </a:ext>
            </a:extLst>
          </xdr:cNvPr>
          <xdr:cNvGrpSpPr/>
        </xdr:nvGrpSpPr>
        <xdr:grpSpPr>
          <a:xfrm rot="1578520">
            <a:off x="14034690" y="2074581"/>
            <a:ext cx="175706" cy="356019"/>
            <a:chOff x="5436741" y="2022724"/>
            <a:chExt cx="354218" cy="494302"/>
          </a:xfrm>
        </xdr:grpSpPr>
        <xdr:sp macro="" textlink="">
          <xdr:nvSpPr>
            <xdr:cNvPr id="48" name="Chevron 47">
              <a:extLst>
                <a:ext uri="{FF2B5EF4-FFF2-40B4-BE49-F238E27FC236}">
                  <a16:creationId xmlns:a16="http://schemas.microsoft.com/office/drawing/2014/main" id="{00000000-0008-0000-0700-000030000000}"/>
                </a:ext>
              </a:extLst>
            </xdr:cNvPr>
            <xdr:cNvSpPr/>
          </xdr:nvSpPr>
          <xdr:spPr>
            <a:xfrm rot="16200000">
              <a:off x="5414860" y="2140927"/>
              <a:ext cx="397981" cy="354217"/>
            </a:xfrm>
            <a:prstGeom prst="chevron">
              <a:avLst>
                <a:gd name="adj" fmla="val 43103"/>
              </a:avLst>
            </a:prstGeom>
            <a:solidFill>
              <a:srgbClr val="E33DC3"/>
            </a:solidFill>
            <a:ln>
              <a:solidFill>
                <a:srgbClr val="E33DC3"/>
              </a:solidFill>
            </a:ln>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endParaRPr lang="sr-Latn-RS" sz="1100">
                <a:solidFill>
                  <a:schemeClr val="tx1"/>
                </a:solidFill>
              </a:endParaRPr>
            </a:p>
          </xdr:txBody>
        </xdr:sp>
        <xdr:sp macro="" textlink="">
          <xdr:nvSpPr>
            <xdr:cNvPr id="49" name="Rectangle 48">
              <a:extLst>
                <a:ext uri="{FF2B5EF4-FFF2-40B4-BE49-F238E27FC236}">
                  <a16:creationId xmlns:a16="http://schemas.microsoft.com/office/drawing/2014/main" id="{00000000-0008-0000-0700-000031000000}"/>
                </a:ext>
              </a:extLst>
            </xdr:cNvPr>
            <xdr:cNvSpPr/>
          </xdr:nvSpPr>
          <xdr:spPr>
            <a:xfrm>
              <a:off x="5436741" y="2022724"/>
              <a:ext cx="353175" cy="283609"/>
            </a:xfrm>
            <a:prstGeom prst="rect">
              <a:avLst/>
            </a:prstGeom>
            <a:solidFill>
              <a:srgbClr val="E33DC3"/>
            </a:solidFill>
            <a:ln>
              <a:solidFill>
                <a:srgbClr val="E33DC3"/>
              </a:solidFill>
            </a:ln>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endParaRPr lang="sr-Latn-RS" sz="1100"/>
            </a:p>
          </xdr:txBody>
        </xdr:sp>
      </xdr:grpSp>
      <xdr:grpSp>
        <xdr:nvGrpSpPr>
          <xdr:cNvPr id="44" name="Group 43">
            <a:extLst>
              <a:ext uri="{FF2B5EF4-FFF2-40B4-BE49-F238E27FC236}">
                <a16:creationId xmlns:a16="http://schemas.microsoft.com/office/drawing/2014/main" id="{00000000-0008-0000-0700-00002C000000}"/>
              </a:ext>
            </a:extLst>
          </xdr:cNvPr>
          <xdr:cNvGrpSpPr/>
        </xdr:nvGrpSpPr>
        <xdr:grpSpPr>
          <a:xfrm rot="19776308">
            <a:off x="14314706" y="2143186"/>
            <a:ext cx="151157" cy="303211"/>
            <a:chOff x="5436741" y="2022724"/>
            <a:chExt cx="354218" cy="494302"/>
          </a:xfrm>
        </xdr:grpSpPr>
        <xdr:sp macro="" textlink="">
          <xdr:nvSpPr>
            <xdr:cNvPr id="45" name="Chevron 44">
              <a:extLst>
                <a:ext uri="{FF2B5EF4-FFF2-40B4-BE49-F238E27FC236}">
                  <a16:creationId xmlns:a16="http://schemas.microsoft.com/office/drawing/2014/main" id="{00000000-0008-0000-0700-00002D000000}"/>
                </a:ext>
              </a:extLst>
            </xdr:cNvPr>
            <xdr:cNvSpPr/>
          </xdr:nvSpPr>
          <xdr:spPr>
            <a:xfrm rot="16200000">
              <a:off x="5414860" y="2140927"/>
              <a:ext cx="397981" cy="354217"/>
            </a:xfrm>
            <a:prstGeom prst="chevron">
              <a:avLst>
                <a:gd name="adj" fmla="val 43103"/>
              </a:avLst>
            </a:prstGeom>
            <a:solidFill>
              <a:srgbClr val="E33DC3"/>
            </a:solidFill>
            <a:ln>
              <a:solidFill>
                <a:srgbClr val="E33DC3"/>
              </a:solidFill>
            </a:ln>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endParaRPr lang="sr-Latn-RS" sz="1100">
                <a:solidFill>
                  <a:schemeClr val="tx1"/>
                </a:solidFill>
              </a:endParaRPr>
            </a:p>
          </xdr:txBody>
        </xdr:sp>
        <xdr:sp macro="" textlink="">
          <xdr:nvSpPr>
            <xdr:cNvPr id="46" name="Rectangle 45">
              <a:extLst>
                <a:ext uri="{FF2B5EF4-FFF2-40B4-BE49-F238E27FC236}">
                  <a16:creationId xmlns:a16="http://schemas.microsoft.com/office/drawing/2014/main" id="{00000000-0008-0000-0700-00002E000000}"/>
                </a:ext>
              </a:extLst>
            </xdr:cNvPr>
            <xdr:cNvSpPr/>
          </xdr:nvSpPr>
          <xdr:spPr>
            <a:xfrm>
              <a:off x="5436741" y="2022724"/>
              <a:ext cx="353175" cy="283609"/>
            </a:xfrm>
            <a:prstGeom prst="rect">
              <a:avLst/>
            </a:prstGeom>
            <a:solidFill>
              <a:srgbClr val="E33DC3"/>
            </a:solidFill>
            <a:ln>
              <a:solidFill>
                <a:srgbClr val="E33DC3"/>
              </a:solidFill>
            </a:ln>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endParaRPr lang="sr-Latn-RS" sz="1100"/>
            </a:p>
          </xdr:txBody>
        </xdr:sp>
      </xdr:grpSp>
      <xdr:sp macro="" textlink="">
        <xdr:nvSpPr>
          <xdr:cNvPr id="16" name="Oval 15">
            <a:extLst>
              <a:ext uri="{FF2B5EF4-FFF2-40B4-BE49-F238E27FC236}">
                <a16:creationId xmlns:a16="http://schemas.microsoft.com/office/drawing/2014/main" id="{00000000-0008-0000-0700-000010000000}"/>
              </a:ext>
            </a:extLst>
          </xdr:cNvPr>
          <xdr:cNvSpPr/>
        </xdr:nvSpPr>
        <xdr:spPr>
          <a:xfrm>
            <a:off x="14033500" y="1854200"/>
            <a:ext cx="419100" cy="406400"/>
          </a:xfrm>
          <a:prstGeom prst="ellipse">
            <a:avLst/>
          </a:prstGeom>
          <a:solidFill>
            <a:srgbClr val="FFC000"/>
          </a:solidFill>
          <a:ln>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latin typeface="Arial Black" panose="020B0A04020102020204" pitchFamily="34" charset="0"/>
              </a:rPr>
              <a:t>1</a:t>
            </a:r>
            <a:endParaRPr lang="sr-Latn-RS" sz="1800">
              <a:latin typeface="Arial Black" panose="020B0A04020102020204" pitchFamily="34" charset="0"/>
            </a:endParaRPr>
          </a:p>
        </xdr:txBody>
      </xdr:sp>
      <xdr:graphicFrame macro="">
        <xdr:nvGraphicFramePr>
          <xdr:cNvPr id="2" name="Chart 4">
            <a:extLst>
              <a:ext uri="{FF2B5EF4-FFF2-40B4-BE49-F238E27FC236}">
                <a16:creationId xmlns:a16="http://schemas.microsoft.com/office/drawing/2014/main" id="{00000000-0008-0000-0700-000002000000}"/>
              </a:ext>
            </a:extLst>
          </xdr:cNvPr>
          <xdr:cNvGraphicFramePr/>
        </xdr:nvGraphicFramePr>
        <xdr:xfrm>
          <a:off x="1879600" y="1505770"/>
          <a:ext cx="9794506" cy="2875729"/>
        </xdr:xfrm>
        <a:graphic>
          <a:graphicData uri="http://schemas.openxmlformats.org/drawingml/2006/chart">
            <c:chart xmlns:c="http://schemas.openxmlformats.org/drawingml/2006/chart" xmlns:r="http://schemas.openxmlformats.org/officeDocument/2006/relationships" r:id="rId2"/>
          </a:graphicData>
        </a:graphic>
      </xdr:graphicFrame>
      <xdr:grpSp>
        <xdr:nvGrpSpPr>
          <xdr:cNvPr id="61" name="Group 60">
            <a:extLst>
              <a:ext uri="{FF2B5EF4-FFF2-40B4-BE49-F238E27FC236}">
                <a16:creationId xmlns:a16="http://schemas.microsoft.com/office/drawing/2014/main" id="{00000000-0008-0000-0700-00003D000000}"/>
              </a:ext>
            </a:extLst>
          </xdr:cNvPr>
          <xdr:cNvGrpSpPr/>
        </xdr:nvGrpSpPr>
        <xdr:grpSpPr>
          <a:xfrm>
            <a:off x="8051800" y="4533900"/>
            <a:ext cx="520700" cy="215900"/>
            <a:chOff x="14922500" y="3492500"/>
            <a:chExt cx="520700" cy="254000"/>
          </a:xfrm>
          <a:solidFill>
            <a:srgbClr val="EB75D5"/>
          </a:solidFill>
          <a:effectLst>
            <a:glow rad="63500">
              <a:schemeClr val="accent2">
                <a:satMod val="175000"/>
                <a:alpha val="40000"/>
              </a:schemeClr>
            </a:glow>
          </a:effectLst>
          <a:scene3d>
            <a:camera prst="orthographicFront">
              <a:rot lat="0" lon="0" rev="0"/>
            </a:camera>
            <a:lightRig rig="glow" dir="t">
              <a:rot lat="0" lon="0" rev="4800000"/>
            </a:lightRig>
          </a:scene3d>
        </xdr:grpSpPr>
        <xdr:sp macro="" textlink="">
          <xdr:nvSpPr>
            <xdr:cNvPr id="62" name="Chevron 61">
              <a:extLst>
                <a:ext uri="{FF2B5EF4-FFF2-40B4-BE49-F238E27FC236}">
                  <a16:creationId xmlns:a16="http://schemas.microsoft.com/office/drawing/2014/main" id="{00000000-0008-0000-0700-00003E000000}"/>
                </a:ext>
              </a:extLst>
            </xdr:cNvPr>
            <xdr:cNvSpPr/>
          </xdr:nvSpPr>
          <xdr:spPr>
            <a:xfrm>
              <a:off x="14922500" y="3492500"/>
              <a:ext cx="165100" cy="254000"/>
            </a:xfrm>
            <a:prstGeom prst="chevron">
              <a:avLst/>
            </a:prstGeom>
            <a:grpFill/>
            <a:ln>
              <a:noFill/>
            </a:ln>
            <a:effectLst>
              <a:outerShdw blurRad="190500" dist="228600" dir="2700000" algn="ctr">
                <a:srgbClr val="000000">
                  <a:alpha val="30000"/>
                </a:srgbClr>
              </a:outerShdw>
            </a:effectLst>
            <a:sp3d prstMaterial="matte">
              <a:bevelT w="127000" h="63500"/>
            </a:sp3d>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sr-Latn-RS" sz="1100">
                <a:solidFill>
                  <a:schemeClr val="tx1"/>
                </a:solidFill>
              </a:endParaRPr>
            </a:p>
          </xdr:txBody>
        </xdr:sp>
        <xdr:sp macro="" textlink="">
          <xdr:nvSpPr>
            <xdr:cNvPr id="63" name="Chevron 62">
              <a:extLst>
                <a:ext uri="{FF2B5EF4-FFF2-40B4-BE49-F238E27FC236}">
                  <a16:creationId xmlns:a16="http://schemas.microsoft.com/office/drawing/2014/main" id="{00000000-0008-0000-0700-00003F000000}"/>
                </a:ext>
              </a:extLst>
            </xdr:cNvPr>
            <xdr:cNvSpPr/>
          </xdr:nvSpPr>
          <xdr:spPr>
            <a:xfrm>
              <a:off x="15100300" y="3492500"/>
              <a:ext cx="165100" cy="254000"/>
            </a:xfrm>
            <a:prstGeom prst="chevron">
              <a:avLst/>
            </a:prstGeom>
            <a:grpFill/>
            <a:ln>
              <a:noFill/>
            </a:ln>
            <a:effectLst>
              <a:outerShdw blurRad="190500" dist="228600" dir="2700000" algn="ctr">
                <a:srgbClr val="000000">
                  <a:alpha val="30000"/>
                </a:srgbClr>
              </a:outerShdw>
            </a:effectLst>
            <a:sp3d prstMaterial="matte">
              <a:bevelT w="127000" h="63500"/>
            </a:sp3d>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sr-Latn-RS" sz="1100">
                <a:solidFill>
                  <a:schemeClr val="tx1"/>
                </a:solidFill>
              </a:endParaRPr>
            </a:p>
          </xdr:txBody>
        </xdr:sp>
        <xdr:sp macro="" textlink="">
          <xdr:nvSpPr>
            <xdr:cNvPr id="64" name="Chevron 63">
              <a:extLst>
                <a:ext uri="{FF2B5EF4-FFF2-40B4-BE49-F238E27FC236}">
                  <a16:creationId xmlns:a16="http://schemas.microsoft.com/office/drawing/2014/main" id="{00000000-0008-0000-0700-000040000000}"/>
                </a:ext>
              </a:extLst>
            </xdr:cNvPr>
            <xdr:cNvSpPr/>
          </xdr:nvSpPr>
          <xdr:spPr>
            <a:xfrm>
              <a:off x="15278100" y="3492500"/>
              <a:ext cx="165100" cy="254000"/>
            </a:xfrm>
            <a:prstGeom prst="chevron">
              <a:avLst/>
            </a:prstGeom>
            <a:grpFill/>
            <a:ln>
              <a:noFill/>
            </a:ln>
            <a:effectLst>
              <a:outerShdw blurRad="190500" dist="228600" dir="2700000" algn="ctr">
                <a:srgbClr val="000000">
                  <a:alpha val="30000"/>
                </a:srgbClr>
              </a:outerShdw>
            </a:effectLst>
            <a:sp3d prstMaterial="matte">
              <a:bevelT w="127000" h="63500"/>
            </a:sp3d>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sr-Latn-RS" sz="1100">
                <a:solidFill>
                  <a:schemeClr val="tx1"/>
                </a:solidFill>
              </a:endParaRPr>
            </a:p>
          </xdr:txBody>
        </xdr:sp>
      </xdr:grpSp>
      <xdr:sp macro="" textlink="">
        <xdr:nvSpPr>
          <xdr:cNvPr id="89" name="TextBox 88">
            <a:extLst>
              <a:ext uri="{FF2B5EF4-FFF2-40B4-BE49-F238E27FC236}">
                <a16:creationId xmlns:a16="http://schemas.microsoft.com/office/drawing/2014/main" id="{00000000-0008-0000-0700-000059000000}"/>
              </a:ext>
            </a:extLst>
          </xdr:cNvPr>
          <xdr:cNvSpPr txBox="1"/>
        </xdr:nvSpPr>
        <xdr:spPr>
          <a:xfrm>
            <a:off x="7366000" y="4965700"/>
            <a:ext cx="1879600" cy="368300"/>
          </a:xfrm>
          <a:prstGeom prst="rect">
            <a:avLst/>
          </a:prstGeom>
          <a:noFill/>
          <a:ln>
            <a:noFill/>
          </a:ln>
        </xdr:spPr>
        <xdr:style>
          <a:lnRef idx="0">
            <a:scrgbClr r="0" g="0" b="0"/>
          </a:lnRef>
          <a:fillRef idx="0">
            <a:scrgbClr r="0" g="0" b="0"/>
          </a:fillRef>
          <a:effectRef idx="0">
            <a:scrgbClr r="0" g="0" b="0"/>
          </a:effectRef>
          <a:fontRef idx="minor">
            <a:schemeClr val="accent1"/>
          </a:fontRef>
        </xdr:style>
        <xdr:txBody>
          <a:bodyPr vertOverflow="clip" horzOverflow="clip" wrap="square" rtlCol="0" anchor="t"/>
          <a:lstStyle/>
          <a:p>
            <a:r>
              <a:rPr lang="en-US" sz="1600" b="1">
                <a:solidFill>
                  <a:schemeClr val="accent6">
                    <a:lumMod val="20000"/>
                    <a:lumOff val="80000"/>
                  </a:schemeClr>
                </a:solidFill>
                <a:latin typeface="Arial Black" panose="020B0A04020102020204" pitchFamily="34" charset="0"/>
              </a:rPr>
              <a:t>_</a:t>
            </a:r>
            <a:r>
              <a:rPr lang="en-US" sz="1600" b="1" baseline="0">
                <a:solidFill>
                  <a:schemeClr val="accent6">
                    <a:lumMod val="20000"/>
                    <a:lumOff val="80000"/>
                  </a:schemeClr>
                </a:solidFill>
                <a:latin typeface="Arial Black" panose="020B0A04020102020204" pitchFamily="34" charset="0"/>
              </a:rPr>
              <a:t> _ _ _ _ _ _ _ _ _</a:t>
            </a:r>
            <a:endParaRPr lang="sr-Latn-RS" sz="1600" b="1">
              <a:solidFill>
                <a:schemeClr val="accent6">
                  <a:lumMod val="20000"/>
                  <a:lumOff val="80000"/>
                </a:schemeClr>
              </a:solidFill>
              <a:latin typeface="Arial Black" panose="020B0A04020102020204" pitchFamily="34" charset="0"/>
            </a:endParaRPr>
          </a:p>
        </xdr:txBody>
      </xdr:sp>
      <xdr:sp macro="" textlink="">
        <xdr:nvSpPr>
          <xdr:cNvPr id="85" name="TextBox 84">
            <a:extLst>
              <a:ext uri="{FF2B5EF4-FFF2-40B4-BE49-F238E27FC236}">
                <a16:creationId xmlns:a16="http://schemas.microsoft.com/office/drawing/2014/main" id="{00000000-0008-0000-0700-000055000000}"/>
              </a:ext>
            </a:extLst>
          </xdr:cNvPr>
          <xdr:cNvSpPr txBox="1"/>
        </xdr:nvSpPr>
        <xdr:spPr>
          <a:xfrm>
            <a:off x="14262100" y="3505200"/>
            <a:ext cx="66040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bg1"/>
                </a:solidFill>
                <a:latin typeface="Arial Black" panose="020B0A04020102020204" pitchFamily="34" charset="0"/>
              </a:rPr>
              <a:t>ROI</a:t>
            </a:r>
            <a:endParaRPr lang="sr-Latn-RS" sz="1800">
              <a:solidFill>
                <a:schemeClr val="bg1"/>
              </a:solidFill>
              <a:latin typeface="Arial Black" panose="020B0A04020102020204" pitchFamily="34" charset="0"/>
            </a:endParaRPr>
          </a:p>
        </xdr:txBody>
      </xdr:sp>
      <xdr:sp macro="" textlink="">
        <xdr:nvSpPr>
          <xdr:cNvPr id="86" name="Frame 85">
            <a:extLst>
              <a:ext uri="{FF2B5EF4-FFF2-40B4-BE49-F238E27FC236}">
                <a16:creationId xmlns:a16="http://schemas.microsoft.com/office/drawing/2014/main" id="{00000000-0008-0000-0700-000056000000}"/>
              </a:ext>
            </a:extLst>
          </xdr:cNvPr>
          <xdr:cNvSpPr/>
        </xdr:nvSpPr>
        <xdr:spPr>
          <a:xfrm>
            <a:off x="14173200" y="3403600"/>
            <a:ext cx="2082800" cy="584200"/>
          </a:xfrm>
          <a:prstGeom prst="frame">
            <a:avLst>
              <a:gd name="adj1" fmla="val 5978"/>
            </a:avLst>
          </a:prstGeom>
          <a:solidFill>
            <a:srgbClr val="EB75D5"/>
          </a:solidFill>
          <a:ln>
            <a:noFill/>
          </a:ln>
          <a:effectLst>
            <a:glow rad="101600">
              <a:srgbClr val="EB75D5">
                <a:alpha val="40000"/>
              </a:srgbClr>
            </a:glow>
            <a:outerShdw blurRad="57150" dist="19050" dir="5400000" algn="ctr" rotWithShape="0">
              <a:srgbClr val="000000">
                <a:alpha val="63000"/>
              </a:srgbClr>
            </a:outerShdw>
          </a:effectLst>
        </xdr:spPr>
        <xdr:style>
          <a:lnRef idx="0">
            <a:schemeClr val="accent3"/>
          </a:lnRef>
          <a:fillRef idx="3">
            <a:schemeClr val="accent3"/>
          </a:fillRef>
          <a:effectRef idx="3">
            <a:schemeClr val="accent3"/>
          </a:effectRef>
          <a:fontRef idx="minor">
            <a:schemeClr val="lt1"/>
          </a:fontRef>
        </xdr:style>
        <xdr:txBody>
          <a:bodyPr vertOverflow="clip" horzOverflow="clip" rtlCol="0" anchor="t"/>
          <a:lstStyle/>
          <a:p>
            <a:pPr algn="l"/>
            <a:endParaRPr lang="sr-Latn-RS" sz="1100">
              <a:solidFill>
                <a:schemeClr val="tx1"/>
              </a:solidFill>
            </a:endParaRPr>
          </a:p>
        </xdr:txBody>
      </xdr:sp>
      <xdr:sp macro="" textlink="">
        <xdr:nvSpPr>
          <xdr:cNvPr id="90" name="TextBox 89">
            <a:extLst>
              <a:ext uri="{FF2B5EF4-FFF2-40B4-BE49-F238E27FC236}">
                <a16:creationId xmlns:a16="http://schemas.microsoft.com/office/drawing/2014/main" id="{00000000-0008-0000-0700-00005A000000}"/>
              </a:ext>
            </a:extLst>
          </xdr:cNvPr>
          <xdr:cNvSpPr txBox="1"/>
        </xdr:nvSpPr>
        <xdr:spPr>
          <a:xfrm>
            <a:off x="9740900" y="4978400"/>
            <a:ext cx="1879600" cy="368300"/>
          </a:xfrm>
          <a:prstGeom prst="rect">
            <a:avLst/>
          </a:prstGeom>
          <a:noFill/>
          <a:ln>
            <a:noFill/>
          </a:ln>
        </xdr:spPr>
        <xdr:style>
          <a:lnRef idx="0">
            <a:scrgbClr r="0" g="0" b="0"/>
          </a:lnRef>
          <a:fillRef idx="0">
            <a:scrgbClr r="0" g="0" b="0"/>
          </a:fillRef>
          <a:effectRef idx="0">
            <a:scrgbClr r="0" g="0" b="0"/>
          </a:effectRef>
          <a:fontRef idx="minor">
            <a:schemeClr val="accent1"/>
          </a:fontRef>
        </xdr:style>
        <xdr:txBody>
          <a:bodyPr vertOverflow="clip" horzOverflow="clip" wrap="square" rtlCol="0" anchor="t"/>
          <a:lstStyle/>
          <a:p>
            <a:r>
              <a:rPr lang="en-US" sz="1600" b="1">
                <a:solidFill>
                  <a:schemeClr val="accent6">
                    <a:lumMod val="20000"/>
                    <a:lumOff val="80000"/>
                  </a:schemeClr>
                </a:solidFill>
                <a:latin typeface="Arial Black" panose="020B0A04020102020204" pitchFamily="34" charset="0"/>
              </a:rPr>
              <a:t>_</a:t>
            </a:r>
            <a:r>
              <a:rPr lang="en-US" sz="1600" b="1" baseline="0">
                <a:solidFill>
                  <a:schemeClr val="accent6">
                    <a:lumMod val="20000"/>
                    <a:lumOff val="80000"/>
                  </a:schemeClr>
                </a:solidFill>
                <a:latin typeface="Arial Black" panose="020B0A04020102020204" pitchFamily="34" charset="0"/>
              </a:rPr>
              <a:t> _ _ _ _ _ _ _ _ _</a:t>
            </a:r>
            <a:endParaRPr lang="sr-Latn-RS" sz="1600" b="1">
              <a:solidFill>
                <a:schemeClr val="accent6">
                  <a:lumMod val="20000"/>
                  <a:lumOff val="80000"/>
                </a:schemeClr>
              </a:solidFill>
              <a:latin typeface="Arial Black" panose="020B0A04020102020204" pitchFamily="34" charset="0"/>
            </a:endParaRPr>
          </a:p>
        </xdr:txBody>
      </xdr:sp>
      <xdr:sp macro="" textlink="">
        <xdr:nvSpPr>
          <xdr:cNvPr id="91" name="TextBox 90">
            <a:extLst>
              <a:ext uri="{FF2B5EF4-FFF2-40B4-BE49-F238E27FC236}">
                <a16:creationId xmlns:a16="http://schemas.microsoft.com/office/drawing/2014/main" id="{00000000-0008-0000-0700-00005B000000}"/>
              </a:ext>
            </a:extLst>
          </xdr:cNvPr>
          <xdr:cNvSpPr txBox="1"/>
        </xdr:nvSpPr>
        <xdr:spPr>
          <a:xfrm>
            <a:off x="12103100" y="4978400"/>
            <a:ext cx="1879600" cy="368300"/>
          </a:xfrm>
          <a:prstGeom prst="rect">
            <a:avLst/>
          </a:prstGeom>
          <a:noFill/>
          <a:ln>
            <a:noFill/>
          </a:ln>
        </xdr:spPr>
        <xdr:style>
          <a:lnRef idx="0">
            <a:scrgbClr r="0" g="0" b="0"/>
          </a:lnRef>
          <a:fillRef idx="0">
            <a:scrgbClr r="0" g="0" b="0"/>
          </a:fillRef>
          <a:effectRef idx="0">
            <a:scrgbClr r="0" g="0" b="0"/>
          </a:effectRef>
          <a:fontRef idx="minor">
            <a:schemeClr val="accent1"/>
          </a:fontRef>
        </xdr:style>
        <xdr:txBody>
          <a:bodyPr vertOverflow="clip" horzOverflow="clip" wrap="square" rtlCol="0" anchor="t"/>
          <a:lstStyle/>
          <a:p>
            <a:r>
              <a:rPr lang="en-US" sz="1600" b="1">
                <a:solidFill>
                  <a:schemeClr val="accent6">
                    <a:lumMod val="20000"/>
                    <a:lumOff val="80000"/>
                  </a:schemeClr>
                </a:solidFill>
                <a:latin typeface="Arial Black" panose="020B0A04020102020204" pitchFamily="34" charset="0"/>
              </a:rPr>
              <a:t>_</a:t>
            </a:r>
            <a:r>
              <a:rPr lang="en-US" sz="1600" b="1" baseline="0">
                <a:solidFill>
                  <a:schemeClr val="accent6">
                    <a:lumMod val="20000"/>
                    <a:lumOff val="80000"/>
                  </a:schemeClr>
                </a:solidFill>
                <a:latin typeface="Arial Black" panose="020B0A04020102020204" pitchFamily="34" charset="0"/>
              </a:rPr>
              <a:t> _ _ _ _ _ _ _ _ _</a:t>
            </a:r>
            <a:endParaRPr lang="sr-Latn-RS" sz="1600" b="1">
              <a:solidFill>
                <a:schemeClr val="accent6">
                  <a:lumMod val="20000"/>
                  <a:lumOff val="80000"/>
                </a:schemeClr>
              </a:solidFill>
              <a:latin typeface="Arial Black" panose="020B0A04020102020204" pitchFamily="34" charset="0"/>
            </a:endParaRPr>
          </a:p>
        </xdr:txBody>
      </xdr:sp>
      <xdr:sp macro="" textlink="">
        <xdr:nvSpPr>
          <xdr:cNvPr id="92" name="TextBox 91">
            <a:extLst>
              <a:ext uri="{FF2B5EF4-FFF2-40B4-BE49-F238E27FC236}">
                <a16:creationId xmlns:a16="http://schemas.microsoft.com/office/drawing/2014/main" id="{00000000-0008-0000-0700-00005C000000}"/>
              </a:ext>
            </a:extLst>
          </xdr:cNvPr>
          <xdr:cNvSpPr txBox="1"/>
        </xdr:nvSpPr>
        <xdr:spPr>
          <a:xfrm>
            <a:off x="14528800" y="4978400"/>
            <a:ext cx="1879600" cy="368300"/>
          </a:xfrm>
          <a:prstGeom prst="rect">
            <a:avLst/>
          </a:prstGeom>
          <a:noFill/>
          <a:ln>
            <a:noFill/>
          </a:ln>
        </xdr:spPr>
        <xdr:style>
          <a:lnRef idx="0">
            <a:scrgbClr r="0" g="0" b="0"/>
          </a:lnRef>
          <a:fillRef idx="0">
            <a:scrgbClr r="0" g="0" b="0"/>
          </a:fillRef>
          <a:effectRef idx="0">
            <a:scrgbClr r="0" g="0" b="0"/>
          </a:effectRef>
          <a:fontRef idx="minor">
            <a:schemeClr val="accent1"/>
          </a:fontRef>
        </xdr:style>
        <xdr:txBody>
          <a:bodyPr vertOverflow="clip" horzOverflow="clip" wrap="square" rtlCol="0" anchor="t"/>
          <a:lstStyle/>
          <a:p>
            <a:r>
              <a:rPr lang="en-US" sz="1600" b="1">
                <a:solidFill>
                  <a:schemeClr val="accent6">
                    <a:lumMod val="20000"/>
                    <a:lumOff val="80000"/>
                  </a:schemeClr>
                </a:solidFill>
                <a:latin typeface="Arial Black" panose="020B0A04020102020204" pitchFamily="34" charset="0"/>
              </a:rPr>
              <a:t>_</a:t>
            </a:r>
            <a:r>
              <a:rPr lang="en-US" sz="1600" b="1" baseline="0">
                <a:solidFill>
                  <a:schemeClr val="accent6">
                    <a:lumMod val="20000"/>
                    <a:lumOff val="80000"/>
                  </a:schemeClr>
                </a:solidFill>
                <a:latin typeface="Arial Black" panose="020B0A04020102020204" pitchFamily="34" charset="0"/>
              </a:rPr>
              <a:t> _ _ _ _ _ _ _ _ _</a:t>
            </a:r>
            <a:endParaRPr lang="sr-Latn-RS" sz="1600" b="1">
              <a:solidFill>
                <a:schemeClr val="accent6">
                  <a:lumMod val="20000"/>
                  <a:lumOff val="80000"/>
                </a:schemeClr>
              </a:solidFill>
              <a:latin typeface="Arial Black" panose="020B0A04020102020204" pitchFamily="34" charset="0"/>
            </a:endParaRPr>
          </a:p>
        </xdr:txBody>
      </xdr:sp>
      <xdr:sp macro="" textlink="'Country - C+R+I'!$C$8">
        <xdr:nvSpPr>
          <xdr:cNvPr id="93" name="TextBox 92">
            <a:extLst>
              <a:ext uri="{FF2B5EF4-FFF2-40B4-BE49-F238E27FC236}">
                <a16:creationId xmlns:a16="http://schemas.microsoft.com/office/drawing/2014/main" id="{00000000-0008-0000-0700-00005D000000}"/>
              </a:ext>
            </a:extLst>
          </xdr:cNvPr>
          <xdr:cNvSpPr txBox="1"/>
        </xdr:nvSpPr>
        <xdr:spPr>
          <a:xfrm>
            <a:off x="9715500" y="5372100"/>
            <a:ext cx="18923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prstTxWarp prst="textCanUp">
              <a:avLst>
                <a:gd name="adj" fmla="val 88417"/>
              </a:avLst>
            </a:prstTxWarp>
          </a:bodyPr>
          <a:lstStyle/>
          <a:p>
            <a:pPr algn="ctr"/>
            <a:fld id="{184C50DC-8A3E-4659-BFE6-4C5E1859F112}" type="TxLink">
              <a:rPr lang="en-US" sz="1400" b="1" i="0" u="none" strike="noStrike">
                <a:solidFill>
                  <a:srgbClr val="E33DC3"/>
                </a:solidFill>
                <a:effectLst>
                  <a:glow rad="50800">
                    <a:schemeClr val="accent4">
                      <a:lumMod val="40000"/>
                      <a:lumOff val="60000"/>
                    </a:schemeClr>
                  </a:glow>
                </a:effectLst>
                <a:latin typeface="Arial" panose="020B0604020202020204" pitchFamily="34" charset="0"/>
                <a:cs typeface="Arial" panose="020B0604020202020204" pitchFamily="34" charset="0"/>
              </a:rPr>
              <a:pPr algn="ctr"/>
              <a:t> $229,733.68 </a:t>
            </a:fld>
            <a:endParaRPr lang="sr-Latn-RS" sz="1400" b="1">
              <a:solidFill>
                <a:srgbClr val="E33DC3"/>
              </a:solidFill>
              <a:effectLst>
                <a:glow rad="50800">
                  <a:schemeClr val="accent4">
                    <a:lumMod val="40000"/>
                    <a:lumOff val="60000"/>
                  </a:schemeClr>
                </a:glow>
              </a:effectLst>
              <a:latin typeface="Arial" panose="020B0604020202020204" pitchFamily="34" charset="0"/>
              <a:cs typeface="Arial" panose="020B0604020202020204" pitchFamily="34" charset="0"/>
            </a:endParaRPr>
          </a:p>
        </xdr:txBody>
      </xdr:sp>
      <xdr:sp macro="" textlink="'Country - C+R+I'!D8">
        <xdr:nvSpPr>
          <xdr:cNvPr id="94" name="TextBox 93">
            <a:extLst>
              <a:ext uri="{FF2B5EF4-FFF2-40B4-BE49-F238E27FC236}">
                <a16:creationId xmlns:a16="http://schemas.microsoft.com/office/drawing/2014/main" id="{00000000-0008-0000-0700-00005E000000}"/>
              </a:ext>
            </a:extLst>
          </xdr:cNvPr>
          <xdr:cNvSpPr txBox="1"/>
        </xdr:nvSpPr>
        <xdr:spPr>
          <a:xfrm>
            <a:off x="12052300" y="5359400"/>
            <a:ext cx="19050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prstTxWarp prst="textCanUp">
              <a:avLst/>
            </a:prstTxWarp>
          </a:bodyPr>
          <a:lstStyle/>
          <a:p>
            <a:pPr algn="ctr"/>
            <a:fld id="{67CF33E4-3EA1-4881-8F4B-13491B98BCE3}" type="TxLink">
              <a:rPr lang="en-US" sz="1100" b="1" i="0" u="none" strike="noStrike">
                <a:solidFill>
                  <a:srgbClr val="E33DC3"/>
                </a:solidFill>
                <a:effectLst>
                  <a:glow rad="50800">
                    <a:schemeClr val="accent4">
                      <a:lumMod val="40000"/>
                      <a:lumOff val="60000"/>
                    </a:schemeClr>
                  </a:glow>
                </a:effectLst>
                <a:latin typeface="Arial" panose="020B0604020202020204" pitchFamily="34" charset="0"/>
                <a:cs typeface="Arial" panose="020B0604020202020204" pitchFamily="34" charset="0"/>
              </a:rPr>
              <a:pPr algn="ctr"/>
              <a:t> $177,459.48 </a:t>
            </a:fld>
            <a:endParaRPr lang="sr-Latn-RS" sz="1100" b="1">
              <a:solidFill>
                <a:srgbClr val="E33DC3"/>
              </a:solidFill>
              <a:effectLst>
                <a:glow rad="50800">
                  <a:schemeClr val="accent4">
                    <a:lumMod val="40000"/>
                    <a:lumOff val="60000"/>
                  </a:schemeClr>
                </a:glow>
              </a:effectLst>
              <a:latin typeface="Arial" panose="020B0604020202020204" pitchFamily="34" charset="0"/>
              <a:cs typeface="Arial" panose="020B0604020202020204" pitchFamily="34" charset="0"/>
            </a:endParaRPr>
          </a:p>
        </xdr:txBody>
      </xdr:sp>
      <xdr:sp macro="" textlink="'Country - C+R+I'!E8">
        <xdr:nvSpPr>
          <xdr:cNvPr id="95" name="TextBox 94">
            <a:extLst>
              <a:ext uri="{FF2B5EF4-FFF2-40B4-BE49-F238E27FC236}">
                <a16:creationId xmlns:a16="http://schemas.microsoft.com/office/drawing/2014/main" id="{00000000-0008-0000-0700-00005F000000}"/>
              </a:ext>
            </a:extLst>
          </xdr:cNvPr>
          <xdr:cNvSpPr txBox="1"/>
        </xdr:nvSpPr>
        <xdr:spPr>
          <a:xfrm>
            <a:off x="14795500" y="5346700"/>
            <a:ext cx="15113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prstTxWarp prst="textCanDown">
              <a:avLst/>
            </a:prstTxWarp>
          </a:bodyPr>
          <a:lstStyle/>
          <a:p>
            <a:pPr algn="ctr"/>
            <a:fld id="{9F86EB80-3389-4B30-8635-CF8F71A515B4}" type="TxLink">
              <a:rPr lang="en-US" sz="1100" b="1" i="0" u="none" strike="noStrike">
                <a:solidFill>
                  <a:srgbClr val="E33DC3"/>
                </a:solidFill>
                <a:effectLst>
                  <a:glow rad="50800">
                    <a:schemeClr val="accent4">
                      <a:lumMod val="40000"/>
                      <a:lumOff val="60000"/>
                    </a:schemeClr>
                  </a:glow>
                </a:effectLst>
                <a:latin typeface="Arial" panose="020B0604020202020204" pitchFamily="34" charset="0"/>
                <a:cs typeface="Arial" panose="020B0604020202020204" pitchFamily="34" charset="0"/>
              </a:rPr>
              <a:pPr algn="ctr"/>
              <a:t>29.46%</a:t>
            </a:fld>
            <a:endParaRPr lang="sr-Latn-RS" sz="1100" b="1">
              <a:solidFill>
                <a:srgbClr val="E33DC3"/>
              </a:solidFill>
              <a:effectLst>
                <a:glow rad="50800">
                  <a:schemeClr val="accent4">
                    <a:lumMod val="40000"/>
                    <a:lumOff val="60000"/>
                  </a:schemeClr>
                </a:glow>
              </a:effectLst>
              <a:latin typeface="Arial" panose="020B0604020202020204" pitchFamily="34" charset="0"/>
              <a:cs typeface="Arial" panose="020B0604020202020204" pitchFamily="34" charset="0"/>
            </a:endParaRPr>
          </a:p>
        </xdr:txBody>
      </xdr:sp>
      <xdr:sp macro="" textlink="">
        <xdr:nvSpPr>
          <xdr:cNvPr id="74" name="TextBox 73">
            <a:extLst>
              <a:ext uri="{FF2B5EF4-FFF2-40B4-BE49-F238E27FC236}">
                <a16:creationId xmlns:a16="http://schemas.microsoft.com/office/drawing/2014/main" id="{00000000-0008-0000-0700-00004A000000}"/>
              </a:ext>
            </a:extLst>
          </xdr:cNvPr>
          <xdr:cNvSpPr txBox="1"/>
        </xdr:nvSpPr>
        <xdr:spPr>
          <a:xfrm>
            <a:off x="4330700" y="4445000"/>
            <a:ext cx="2692400"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400">
                <a:solidFill>
                  <a:schemeClr val="accent6">
                    <a:lumMod val="20000"/>
                    <a:lumOff val="80000"/>
                  </a:schemeClr>
                </a:solidFill>
                <a:latin typeface="Arial Black" panose="020B0A04020102020204" pitchFamily="34" charset="0"/>
              </a:rPr>
              <a:t>Installs by Media Source</a:t>
            </a:r>
            <a:endParaRPr lang="sr-Latn-RS" sz="1400">
              <a:solidFill>
                <a:schemeClr val="accent6">
                  <a:lumMod val="20000"/>
                  <a:lumOff val="80000"/>
                </a:schemeClr>
              </a:solidFill>
              <a:latin typeface="Arial Black" panose="020B0A04020102020204" pitchFamily="34" charset="0"/>
            </a:endParaRPr>
          </a:p>
        </xdr:txBody>
      </xdr:sp>
      <xdr:graphicFrame macro="">
        <xdr:nvGraphicFramePr>
          <xdr:cNvPr id="3" name="Chart 3">
            <a:extLst>
              <a:ext uri="{FF2B5EF4-FFF2-40B4-BE49-F238E27FC236}">
                <a16:creationId xmlns:a16="http://schemas.microsoft.com/office/drawing/2014/main" id="{00000000-0008-0000-0700-000003000000}"/>
              </a:ext>
            </a:extLst>
          </xdr:cNvPr>
          <xdr:cNvGraphicFramePr/>
        </xdr:nvGraphicFramePr>
        <xdr:xfrm>
          <a:off x="88900" y="3327400"/>
          <a:ext cx="2249648" cy="2425700"/>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8" name="Donut 7">
            <a:extLst>
              <a:ext uri="{FF2B5EF4-FFF2-40B4-BE49-F238E27FC236}">
                <a16:creationId xmlns:a16="http://schemas.microsoft.com/office/drawing/2014/main" id="{00000000-0008-0000-0700-000008000000}"/>
              </a:ext>
            </a:extLst>
          </xdr:cNvPr>
          <xdr:cNvSpPr/>
        </xdr:nvSpPr>
        <xdr:spPr>
          <a:xfrm>
            <a:off x="12179299" y="2713063"/>
            <a:ext cx="1190333" cy="1125782"/>
          </a:xfrm>
          <a:prstGeom prst="donut">
            <a:avLst>
              <a:gd name="adj" fmla="val 8656"/>
            </a:avLst>
          </a:prstGeom>
          <a:gradFill flip="none" rotWithShape="1">
            <a:gsLst>
              <a:gs pos="7000">
                <a:srgbClr val="002060"/>
              </a:gs>
              <a:gs pos="100000">
                <a:schemeClr val="bg1"/>
              </a:gs>
              <a:gs pos="51000">
                <a:srgbClr val="E33DC3"/>
              </a:gs>
            </a:gsLst>
            <a:lin ang="16200000" scaled="1"/>
            <a:tileRect/>
          </a:gradFill>
          <a:ln>
            <a:noFill/>
          </a:ln>
          <a:effectLst>
            <a:glow rad="88900">
              <a:schemeClr val="bg1">
                <a:alpha val="40000"/>
              </a:schemeClr>
            </a:glow>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sr-Latn-RS" sz="1100">
              <a:solidFill>
                <a:schemeClr val="tx1"/>
              </a:solidFill>
            </a:endParaRPr>
          </a:p>
        </xdr:txBody>
      </xdr:sp>
      <xdr:sp macro="" textlink="">
        <xdr:nvSpPr>
          <xdr:cNvPr id="79" name="Donut 78">
            <a:extLst>
              <a:ext uri="{FF2B5EF4-FFF2-40B4-BE49-F238E27FC236}">
                <a16:creationId xmlns:a16="http://schemas.microsoft.com/office/drawing/2014/main" id="{00000000-0008-0000-0700-00004F000000}"/>
              </a:ext>
            </a:extLst>
          </xdr:cNvPr>
          <xdr:cNvSpPr/>
        </xdr:nvSpPr>
        <xdr:spPr>
          <a:xfrm>
            <a:off x="11899901" y="2499183"/>
            <a:ext cx="1727902" cy="1584135"/>
          </a:xfrm>
          <a:prstGeom prst="donut">
            <a:avLst>
              <a:gd name="adj" fmla="val 5184"/>
            </a:avLst>
          </a:prstGeom>
          <a:gradFill flip="none" rotWithShape="1">
            <a:gsLst>
              <a:gs pos="7000">
                <a:srgbClr val="002060"/>
              </a:gs>
              <a:gs pos="100000">
                <a:schemeClr val="bg1"/>
              </a:gs>
              <a:gs pos="51000">
                <a:srgbClr val="E33DC3"/>
              </a:gs>
            </a:gsLst>
            <a:lin ang="16200000" scaled="1"/>
            <a:tileRect/>
          </a:gradFill>
          <a:ln>
            <a:noFill/>
          </a:ln>
          <a:effectLst>
            <a:glow rad="152400">
              <a:schemeClr val="bg1">
                <a:alpha val="40000"/>
              </a:schemeClr>
            </a:glow>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sr-Latn-RS" sz="1100">
              <a:solidFill>
                <a:schemeClr val="tx1"/>
              </a:solidFill>
            </a:endParaRPr>
          </a:p>
        </xdr:txBody>
      </xdr:sp>
      <xdr:graphicFrame macro="">
        <xdr:nvGraphicFramePr>
          <xdr:cNvPr id="73" name="Chart 72">
            <a:extLst>
              <a:ext uri="{FF2B5EF4-FFF2-40B4-BE49-F238E27FC236}">
                <a16:creationId xmlns:a16="http://schemas.microsoft.com/office/drawing/2014/main" id="{00000000-0008-0000-0700-000049000000}"/>
              </a:ext>
            </a:extLst>
          </xdr:cNvPr>
          <xdr:cNvGraphicFramePr>
            <a:graphicFrameLocks/>
          </xdr:cNvGraphicFramePr>
        </xdr:nvGraphicFramePr>
        <xdr:xfrm>
          <a:off x="11195462" y="1696347"/>
          <a:ext cx="3225800" cy="2887238"/>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26" name="Equal 25">
            <a:extLst>
              <a:ext uri="{FF2B5EF4-FFF2-40B4-BE49-F238E27FC236}">
                <a16:creationId xmlns:a16="http://schemas.microsoft.com/office/drawing/2014/main" id="{00000000-0008-0000-0700-00001A000000}"/>
              </a:ext>
            </a:extLst>
          </xdr:cNvPr>
          <xdr:cNvSpPr/>
        </xdr:nvSpPr>
        <xdr:spPr>
          <a:xfrm>
            <a:off x="14922500" y="3581400"/>
            <a:ext cx="330200" cy="190500"/>
          </a:xfrm>
          <a:prstGeom prst="mathEqual">
            <a:avLst/>
          </a:prstGeom>
          <a:solidFill>
            <a:schemeClr val="accent6">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sr-Latn-RS" sz="1100">
              <a:solidFill>
                <a:schemeClr val="tx1"/>
              </a:solidFill>
            </a:endParaRPr>
          </a:p>
        </xdr:txBody>
      </xdr:sp>
      <xdr:grpSp>
        <xdr:nvGrpSpPr>
          <xdr:cNvPr id="80" name="Group 79">
            <a:extLst>
              <a:ext uri="{FF2B5EF4-FFF2-40B4-BE49-F238E27FC236}">
                <a16:creationId xmlns:a16="http://schemas.microsoft.com/office/drawing/2014/main" id="{00000000-0008-0000-0700-000050000000}"/>
              </a:ext>
            </a:extLst>
          </xdr:cNvPr>
          <xdr:cNvGrpSpPr/>
        </xdr:nvGrpSpPr>
        <xdr:grpSpPr>
          <a:xfrm rot="10800000">
            <a:off x="15824200" y="4546600"/>
            <a:ext cx="520700" cy="215900"/>
            <a:chOff x="14922500" y="3492500"/>
            <a:chExt cx="520700" cy="254000"/>
          </a:xfrm>
          <a:solidFill>
            <a:srgbClr val="EB75D5"/>
          </a:solidFill>
          <a:effectLst>
            <a:glow rad="63500">
              <a:schemeClr val="accent2">
                <a:satMod val="175000"/>
                <a:alpha val="40000"/>
              </a:schemeClr>
            </a:glow>
          </a:effectLst>
          <a:scene3d>
            <a:camera prst="orthographicFront">
              <a:rot lat="0" lon="0" rev="0"/>
            </a:camera>
            <a:lightRig rig="glow" dir="t">
              <a:rot lat="0" lon="0" rev="4800000"/>
            </a:lightRig>
          </a:scene3d>
        </xdr:grpSpPr>
        <xdr:sp macro="" textlink="">
          <xdr:nvSpPr>
            <xdr:cNvPr id="81" name="Chevron 80">
              <a:extLst>
                <a:ext uri="{FF2B5EF4-FFF2-40B4-BE49-F238E27FC236}">
                  <a16:creationId xmlns:a16="http://schemas.microsoft.com/office/drawing/2014/main" id="{00000000-0008-0000-0700-000051000000}"/>
                </a:ext>
              </a:extLst>
            </xdr:cNvPr>
            <xdr:cNvSpPr/>
          </xdr:nvSpPr>
          <xdr:spPr>
            <a:xfrm>
              <a:off x="14922500" y="3492500"/>
              <a:ext cx="165100" cy="254000"/>
            </a:xfrm>
            <a:prstGeom prst="chevron">
              <a:avLst/>
            </a:prstGeom>
            <a:grpFill/>
            <a:ln>
              <a:noFill/>
            </a:ln>
            <a:effectLst>
              <a:outerShdw blurRad="190500" dist="228600" dir="2700000" algn="ctr">
                <a:srgbClr val="000000">
                  <a:alpha val="30000"/>
                </a:srgbClr>
              </a:outerShdw>
            </a:effectLst>
            <a:sp3d prstMaterial="matte">
              <a:bevelT w="127000" h="63500"/>
            </a:sp3d>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sr-Latn-RS" sz="1100">
                <a:solidFill>
                  <a:schemeClr val="tx1"/>
                </a:solidFill>
              </a:endParaRPr>
            </a:p>
          </xdr:txBody>
        </xdr:sp>
        <xdr:sp macro="" textlink="">
          <xdr:nvSpPr>
            <xdr:cNvPr id="82" name="Chevron 81">
              <a:extLst>
                <a:ext uri="{FF2B5EF4-FFF2-40B4-BE49-F238E27FC236}">
                  <a16:creationId xmlns:a16="http://schemas.microsoft.com/office/drawing/2014/main" id="{00000000-0008-0000-0700-000052000000}"/>
                </a:ext>
              </a:extLst>
            </xdr:cNvPr>
            <xdr:cNvSpPr/>
          </xdr:nvSpPr>
          <xdr:spPr>
            <a:xfrm>
              <a:off x="15100300" y="3492500"/>
              <a:ext cx="165100" cy="254000"/>
            </a:xfrm>
            <a:prstGeom prst="chevron">
              <a:avLst/>
            </a:prstGeom>
            <a:grpFill/>
            <a:ln>
              <a:noFill/>
            </a:ln>
            <a:effectLst>
              <a:outerShdw blurRad="190500" dist="228600" dir="2700000" algn="ctr">
                <a:srgbClr val="000000">
                  <a:alpha val="30000"/>
                </a:srgbClr>
              </a:outerShdw>
            </a:effectLst>
            <a:sp3d prstMaterial="matte">
              <a:bevelT w="127000" h="63500"/>
            </a:sp3d>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sr-Latn-RS" sz="1100">
                <a:solidFill>
                  <a:schemeClr val="tx1"/>
                </a:solidFill>
              </a:endParaRPr>
            </a:p>
          </xdr:txBody>
        </xdr:sp>
        <xdr:sp macro="" textlink="">
          <xdr:nvSpPr>
            <xdr:cNvPr id="83" name="Chevron 82">
              <a:extLst>
                <a:ext uri="{FF2B5EF4-FFF2-40B4-BE49-F238E27FC236}">
                  <a16:creationId xmlns:a16="http://schemas.microsoft.com/office/drawing/2014/main" id="{00000000-0008-0000-0700-000053000000}"/>
                </a:ext>
              </a:extLst>
            </xdr:cNvPr>
            <xdr:cNvSpPr/>
          </xdr:nvSpPr>
          <xdr:spPr>
            <a:xfrm>
              <a:off x="15278100" y="3492500"/>
              <a:ext cx="165100" cy="254000"/>
            </a:xfrm>
            <a:prstGeom prst="chevron">
              <a:avLst/>
            </a:prstGeom>
            <a:grpFill/>
            <a:ln>
              <a:noFill/>
            </a:ln>
            <a:effectLst>
              <a:outerShdw blurRad="190500" dist="228600" dir="2700000" algn="ctr">
                <a:srgbClr val="000000">
                  <a:alpha val="30000"/>
                </a:srgbClr>
              </a:outerShdw>
            </a:effectLst>
            <a:sp3d prstMaterial="matte">
              <a:bevelT w="127000" h="63500"/>
            </a:sp3d>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sr-Latn-RS" sz="1100">
                <a:solidFill>
                  <a:schemeClr val="tx1"/>
                </a:solidFill>
              </a:endParaRPr>
            </a:p>
          </xdr:txBody>
        </xdr:sp>
      </xdr:grpSp>
      <xdr:grpSp>
        <xdr:nvGrpSpPr>
          <xdr:cNvPr id="87" name="Group 86">
            <a:extLst>
              <a:ext uri="{FF2B5EF4-FFF2-40B4-BE49-F238E27FC236}">
                <a16:creationId xmlns:a16="http://schemas.microsoft.com/office/drawing/2014/main" id="{00000000-0008-0000-0700-000057000000}"/>
              </a:ext>
            </a:extLst>
          </xdr:cNvPr>
          <xdr:cNvGrpSpPr/>
        </xdr:nvGrpSpPr>
        <xdr:grpSpPr>
          <a:xfrm rot="10800000">
            <a:off x="15113000" y="4546600"/>
            <a:ext cx="520700" cy="215900"/>
            <a:chOff x="14922500" y="3492500"/>
            <a:chExt cx="520700" cy="254000"/>
          </a:xfrm>
          <a:solidFill>
            <a:srgbClr val="EB75D5"/>
          </a:solidFill>
          <a:effectLst>
            <a:glow rad="63500">
              <a:schemeClr val="accent2">
                <a:satMod val="175000"/>
                <a:alpha val="40000"/>
              </a:schemeClr>
            </a:glow>
          </a:effectLst>
          <a:scene3d>
            <a:camera prst="orthographicFront">
              <a:rot lat="0" lon="0" rev="0"/>
            </a:camera>
            <a:lightRig rig="glow" dir="t">
              <a:rot lat="0" lon="0" rev="4800000"/>
            </a:lightRig>
          </a:scene3d>
        </xdr:grpSpPr>
        <xdr:sp macro="" textlink="">
          <xdr:nvSpPr>
            <xdr:cNvPr id="88" name="Chevron 87">
              <a:extLst>
                <a:ext uri="{FF2B5EF4-FFF2-40B4-BE49-F238E27FC236}">
                  <a16:creationId xmlns:a16="http://schemas.microsoft.com/office/drawing/2014/main" id="{00000000-0008-0000-0700-000058000000}"/>
                </a:ext>
              </a:extLst>
            </xdr:cNvPr>
            <xdr:cNvSpPr/>
          </xdr:nvSpPr>
          <xdr:spPr>
            <a:xfrm>
              <a:off x="14922500" y="3492500"/>
              <a:ext cx="165100" cy="254000"/>
            </a:xfrm>
            <a:prstGeom prst="chevron">
              <a:avLst/>
            </a:prstGeom>
            <a:grpFill/>
            <a:ln>
              <a:noFill/>
            </a:ln>
            <a:effectLst>
              <a:outerShdw blurRad="190500" dist="228600" dir="2700000" algn="ctr">
                <a:srgbClr val="000000">
                  <a:alpha val="30000"/>
                </a:srgbClr>
              </a:outerShdw>
            </a:effectLst>
            <a:sp3d prstMaterial="matte">
              <a:bevelT w="127000" h="63500"/>
            </a:sp3d>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sr-Latn-RS" sz="1100">
                <a:solidFill>
                  <a:schemeClr val="tx1"/>
                </a:solidFill>
              </a:endParaRPr>
            </a:p>
          </xdr:txBody>
        </xdr:sp>
        <xdr:sp macro="" textlink="">
          <xdr:nvSpPr>
            <xdr:cNvPr id="96" name="Chevron 95">
              <a:extLst>
                <a:ext uri="{FF2B5EF4-FFF2-40B4-BE49-F238E27FC236}">
                  <a16:creationId xmlns:a16="http://schemas.microsoft.com/office/drawing/2014/main" id="{00000000-0008-0000-0700-000060000000}"/>
                </a:ext>
              </a:extLst>
            </xdr:cNvPr>
            <xdr:cNvSpPr/>
          </xdr:nvSpPr>
          <xdr:spPr>
            <a:xfrm>
              <a:off x="15100300" y="3492500"/>
              <a:ext cx="165100" cy="254000"/>
            </a:xfrm>
            <a:prstGeom prst="chevron">
              <a:avLst/>
            </a:prstGeom>
            <a:grpFill/>
            <a:ln>
              <a:noFill/>
            </a:ln>
            <a:effectLst>
              <a:outerShdw blurRad="190500" dist="228600" dir="2700000" algn="ctr">
                <a:srgbClr val="000000">
                  <a:alpha val="30000"/>
                </a:srgbClr>
              </a:outerShdw>
            </a:effectLst>
            <a:sp3d prstMaterial="matte">
              <a:bevelT w="127000" h="63500"/>
            </a:sp3d>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sr-Latn-RS" sz="1100">
                <a:solidFill>
                  <a:schemeClr val="tx1"/>
                </a:solidFill>
              </a:endParaRPr>
            </a:p>
          </xdr:txBody>
        </xdr:sp>
        <xdr:sp macro="" textlink="">
          <xdr:nvSpPr>
            <xdr:cNvPr id="97" name="Chevron 96">
              <a:extLst>
                <a:ext uri="{FF2B5EF4-FFF2-40B4-BE49-F238E27FC236}">
                  <a16:creationId xmlns:a16="http://schemas.microsoft.com/office/drawing/2014/main" id="{00000000-0008-0000-0700-000061000000}"/>
                </a:ext>
              </a:extLst>
            </xdr:cNvPr>
            <xdr:cNvSpPr/>
          </xdr:nvSpPr>
          <xdr:spPr>
            <a:xfrm>
              <a:off x="15278100" y="3492500"/>
              <a:ext cx="165100" cy="254000"/>
            </a:xfrm>
            <a:prstGeom prst="chevron">
              <a:avLst/>
            </a:prstGeom>
            <a:grpFill/>
            <a:ln>
              <a:noFill/>
            </a:ln>
            <a:effectLst>
              <a:outerShdw blurRad="190500" dist="228600" dir="2700000" algn="ctr">
                <a:srgbClr val="000000">
                  <a:alpha val="30000"/>
                </a:srgbClr>
              </a:outerShdw>
            </a:effectLst>
            <a:sp3d prstMaterial="matte">
              <a:bevelT w="127000" h="63500"/>
            </a:sp3d>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sr-Latn-RS" sz="1100">
                <a:solidFill>
                  <a:schemeClr val="tx1"/>
                </a:solidFill>
              </a:endParaRPr>
            </a:p>
          </xdr:txBody>
        </xdr:sp>
      </xdr:grp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 refreshedDate="45093.644087499997" createdVersion="6" refreshedVersion="6" minRefreshableVersion="3" recordCount="362" xr:uid="{00000000-000A-0000-FFFF-FFFF00000000}">
  <cacheSource type="worksheet">
    <worksheetSource ref="A1:I363" sheet="Data"/>
  </cacheSource>
  <cacheFields count="9">
    <cacheField name="Country" numFmtId="0">
      <sharedItems count="44">
        <s v="Argentina"/>
        <s v="Austria"/>
        <s v="Australia"/>
        <s v="Belgium"/>
        <s v="Brazil"/>
        <s v="Canada"/>
        <s v="Switzerland"/>
        <s v="Chile"/>
        <s v="Colombia"/>
        <s v="Czech Republic"/>
        <s v="Germany"/>
        <s v="Denmark"/>
        <s v="Egypt"/>
        <s v="Spain"/>
        <s v="Finland"/>
        <s v="France"/>
        <s v="Greece"/>
        <s v="Hong Kong"/>
        <s v="Croatia"/>
        <s v="Hungary"/>
        <s v="Indonesia"/>
        <s v="Ireland"/>
        <s v="Israel"/>
        <s v="India"/>
        <s v="Italy"/>
        <s v="Japan"/>
        <s v="Republic of Korea"/>
        <s v="Mexico"/>
        <s v="Malaysia"/>
        <s v="Netherlands"/>
        <s v="Norway"/>
        <s v="Poland"/>
        <s v="Portugal"/>
        <s v="Romania"/>
        <s v="Serbia"/>
        <s v="Saudi Arabia"/>
        <s v="Sweden"/>
        <s v="Singapore"/>
        <s v="Thailand"/>
        <s v="Turkey"/>
        <s v="Taiwan, Province Of China"/>
        <s v="Ukraine"/>
        <s v="United Kingdom"/>
        <s v="United States"/>
      </sharedItems>
    </cacheField>
    <cacheField name="Media Source (Acquisition Channel)" numFmtId="0">
      <sharedItems count="5">
        <s v="Facebook Ads"/>
        <s v="TikTok Ads"/>
        <s v="googleadwords_int"/>
        <s v="snapchat_int"/>
        <s v="unityads_int"/>
      </sharedItems>
    </cacheField>
    <cacheField name="Campaign Name" numFmtId="0">
      <sharedItems/>
    </cacheField>
    <cacheField name="Installs" numFmtId="0">
      <sharedItems containsSemiMixedTypes="0" containsString="0" containsNumber="1" containsInteger="1" minValue="0" maxValue="133027"/>
    </cacheField>
    <cacheField name="Revenue" numFmtId="165">
      <sharedItems containsSemiMixedTypes="0" containsString="0" containsNumber="1" minValue="0" maxValue="137625.7813"/>
    </cacheField>
    <cacheField name="Cost" numFmtId="165">
      <sharedItems containsSemiMixedTypes="0" containsString="0" containsNumber="1" minValue="11.539199999999999" maxValue="101598.9823"/>
    </cacheField>
    <cacheField name="ROI" numFmtId="10">
      <sharedItems containsSemiMixedTypes="0" containsString="0" containsNumber="1" minValue="0" maxValue="59.035623965574317"/>
    </cacheField>
    <cacheField name="ARPU (Average Revenue Per User)" numFmtId="166">
      <sharedItems containsMixedTypes="1" containsNumber="1" minValue="0" maxValue="162.1332909090909"/>
    </cacheField>
    <cacheField name="CPI _x000a_(Cost Per Install)" numFmtId="2">
      <sharedItems containsMixedTypes="1" containsNumber="1" minValue="6.0731405979738078E-2" maxValue="48.924999999999997"/>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62">
  <r>
    <x v="0"/>
    <x v="0"/>
    <s v="Reactivation_Android_28/03/2022"/>
    <n v="1578"/>
    <n v="2657.4555999999998"/>
    <n v="1759.2832000000001"/>
    <n v="1.5105331535025173"/>
    <n v="1.6840656527249682"/>
    <n v="1.1148816223067175"/>
  </r>
  <r>
    <x v="0"/>
    <x v="0"/>
    <s v="httpoolmpu_Android_26/07/22_AAA_AEO_LATAM+BR_DLO"/>
    <n v="2869"/>
    <n v="1403.1143999999999"/>
    <n v="1251.0382"/>
    <n v="1.1215599971287846"/>
    <n v="0.48906043917741371"/>
    <n v="0.43605374695015686"/>
  </r>
  <r>
    <x v="0"/>
    <x v="1"/>
    <s v="httpoolmpu_Android_WW_Reactivation_MAI"/>
    <n v="55"/>
    <n v="86.659099999999995"/>
    <n v="39.76"/>
    <n v="2.1795548289738429"/>
    <n v="1.57562"/>
    <n v="0.72290909090909083"/>
  </r>
  <r>
    <x v="0"/>
    <x v="1"/>
    <s v="httpoolmpu_Android_WW_VO"/>
    <n v="1339"/>
    <n v="148.03800000000001"/>
    <n v="140.52000000000001"/>
    <n v="1.0535012809564475"/>
    <n v="0.11055862584017925"/>
    <n v="0.10494398805078417"/>
  </r>
  <r>
    <x v="0"/>
    <x v="2"/>
    <s v="Android_LATAM_tCPA_11/02/22"/>
    <n v="18260"/>
    <n v="4649.2138999999997"/>
    <n v="5081.3788000000004"/>
    <n v="0.91495125299456115"/>
    <n v="0.25461193318729464"/>
    <n v="0.27827923329682369"/>
  </r>
  <r>
    <x v="1"/>
    <x v="0"/>
    <s v="Reactivation_Android_28/03/2022"/>
    <n v="149"/>
    <n v="4104.7431999999999"/>
    <n v="651.88130000000001"/>
    <n v="6.2967647637691089"/>
    <n v="27.548612080536913"/>
    <n v="4.3750422818791943"/>
  </r>
  <r>
    <x v="1"/>
    <x v="0"/>
    <s v="httpoolmpu_Android_05/08/22_AAA_MAI+P_EU_T1_DLO"/>
    <n v="131"/>
    <n v="28.4407"/>
    <n v="161.05869999999999"/>
    <n v="0.17658592798774608"/>
    <n v="0.21710458015267176"/>
    <n v="1.2294557251908396"/>
  </r>
  <r>
    <x v="1"/>
    <x v="0"/>
    <s v="httpoolmpu_Android_15/07/22_AAA_VO_DACH"/>
    <n v="263"/>
    <n v="8790.2109"/>
    <n v="6757.9277000000002"/>
    <n v="1.3007257979395073"/>
    <n v="33.42285513307985"/>
    <n v="25.69554258555133"/>
  </r>
  <r>
    <x v="1"/>
    <x v="0"/>
    <s v="httpoolmpu_Android_15/08/2022_RTG_Video_T1_AEO"/>
    <n v="12"/>
    <n v="14.8467"/>
    <n v="63.998699999999999"/>
    <n v="0.23198439968311857"/>
    <n v="1.237225"/>
    <n v="5.3332249999999997"/>
  </r>
  <r>
    <x v="1"/>
    <x v="0"/>
    <s v="httpoolmpu_Android_23/08/22_AAA_MAI+P_T1_DLO"/>
    <n v="30"/>
    <n v="0.21479999999999999"/>
    <n v="22.0093"/>
    <n v="9.7595107522729027E-3"/>
    <n v="7.1599999999999997E-3"/>
    <n v="0.73364333333333331"/>
  </r>
  <r>
    <x v="1"/>
    <x v="1"/>
    <s v="httpoolmpu_Android_CE_Reactivation_MAI"/>
    <n v="29"/>
    <n v="191.72970000000001"/>
    <n v="255.85"/>
    <n v="0.74938323236271254"/>
    <n v="6.6113689655172418"/>
    <n v="8.8224137931034488"/>
  </r>
  <r>
    <x v="1"/>
    <x v="1"/>
    <s v="httpoolmpu_Android_CE_VO"/>
    <n v="15"/>
    <n v="0.15620000000000001"/>
    <n v="51.33"/>
    <n v="3.0430547438145337E-3"/>
    <n v="1.0413333333333333E-2"/>
    <n v="3.4219999999999997"/>
  </r>
  <r>
    <x v="1"/>
    <x v="1"/>
    <s v="httpoolmpu_Android_T1+T2_VO"/>
    <n v="191"/>
    <n v="693.13649999999996"/>
    <n v="396.96"/>
    <n v="1.7461116989117291"/>
    <n v="3.6289869109947643"/>
    <n v="2.0783246073298427"/>
  </r>
  <r>
    <x v="1"/>
    <x v="1"/>
    <s v="httpoolmpu_Android_T1_VO"/>
    <n v="22"/>
    <n v="156.8322"/>
    <n v="146.22999999999999"/>
    <n v="1.0725035902345621"/>
    <n v="7.1287363636363636"/>
    <n v="6.6468181818181815"/>
  </r>
  <r>
    <x v="1"/>
    <x v="1"/>
    <s v="httpoolmpu_Android_WW_VO"/>
    <n v="101"/>
    <n v="294.88310000000001"/>
    <n v="259.52"/>
    <n v="1.1362634864364982"/>
    <n v="2.9196346534653466"/>
    <n v="2.5695049504950491"/>
  </r>
  <r>
    <x v="1"/>
    <x v="2"/>
    <s v="Android_DACH_tCPA_22/02/22"/>
    <n v="2720"/>
    <n v="18048.636699999999"/>
    <n v="12342.8832"/>
    <n v="1.4622707196969991"/>
    <n v="6.6355281985294114"/>
    <n v="4.5378247058823531"/>
  </r>
  <r>
    <x v="1"/>
    <x v="3"/>
    <s v="Android_T1+T2_VO_19/08/2022"/>
    <n v="5"/>
    <n v="58.757599999999996"/>
    <n v="88.644900000000007"/>
    <n v="0.66284241958646228"/>
    <n v="11.751519999999999"/>
    <n v="17.72898"/>
  </r>
  <r>
    <x v="1"/>
    <x v="3"/>
    <s v="Android_WW(T1&amp;T2)_Purchase_6/04/2022"/>
    <n v="46"/>
    <n v="547.75630000000001"/>
    <n v="562.62239999999997"/>
    <n v="0.97357712739485669"/>
    <n v="11.907745652173913"/>
    <n v="12.230921739130434"/>
  </r>
  <r>
    <x v="2"/>
    <x v="0"/>
    <s v="Reactivation_Android_28/03/2022"/>
    <n v="72"/>
    <n v="525.82590000000005"/>
    <n v="691.66240000000005"/>
    <n v="0.76023490650930281"/>
    <n v="7.3031375000000009"/>
    <n v="9.6064222222222231"/>
  </r>
  <r>
    <x v="2"/>
    <x v="0"/>
    <s v="httpoolmpu_Android_15/08/2022_RTG_Video_T1_AEO"/>
    <n v="4"/>
    <n v="40.458300000000001"/>
    <n v="51.289299999999997"/>
    <n v="0.78882534953684302"/>
    <n v="10.114575"/>
    <n v="12.822324999999999"/>
  </r>
  <r>
    <x v="2"/>
    <x v="0"/>
    <s v="httpoolmpu_Android_23/08/22_AAA_MAI+P_T1_DLO"/>
    <n v="28"/>
    <n v="0"/>
    <n v="24.909400000000002"/>
    <n v="0"/>
    <n v="0"/>
    <n v="0.88962142857142867"/>
  </r>
  <r>
    <x v="2"/>
    <x v="0"/>
    <s v="httpoolmpu_Android_25/07/22_AAA_AEO_SG/HK/AU_DLO"/>
    <n v="347"/>
    <n v="5024.1229999999996"/>
    <n v="6775.98"/>
    <n v="0.74146071859716234"/>
    <n v="14.478740634005762"/>
    <n v="19.527319884726225"/>
  </r>
  <r>
    <x v="2"/>
    <x v="1"/>
    <s v="httpoolmpu_Android_CE_VO"/>
    <n v="8"/>
    <n v="38.155299999999997"/>
    <n v="208.37"/>
    <n v="0.18311321207467485"/>
    <n v="4.7694124999999996"/>
    <n v="26.046250000000001"/>
  </r>
  <r>
    <x v="2"/>
    <x v="1"/>
    <s v="httpoolmpu_Android_T1+T2_VO"/>
    <n v="63"/>
    <n v="65.441400000000002"/>
    <n v="1064.01"/>
    <n v="6.1504497138184795E-2"/>
    <n v="1.0387523809523809"/>
    <n v="16.88904761904762"/>
  </r>
  <r>
    <x v="2"/>
    <x v="1"/>
    <s v="httpoolmpu_Android_T1_VO"/>
    <n v="21"/>
    <n v="0.1686"/>
    <n v="358"/>
    <n v="4.7094972067039106E-4"/>
    <n v="8.0285714285714283E-3"/>
    <n v="17.047619047619047"/>
  </r>
  <r>
    <x v="2"/>
    <x v="1"/>
    <s v="httpoolmpu_Android_WW_VO"/>
    <n v="24"/>
    <n v="18.561299999999999"/>
    <n v="389.54"/>
    <n v="4.7649278636340296E-2"/>
    <n v="0.77338750000000001"/>
    <n v="16.230833333333333"/>
  </r>
  <r>
    <x v="2"/>
    <x v="2"/>
    <s v="(UAC)(Android)(US,CA,AU,NZ)(tROAS)(8.4.21.)"/>
    <n v="1243"/>
    <n v="5238.9603999999999"/>
    <n v="8166.9985999999999"/>
    <n v="0.64147928224207118"/>
    <n v="4.2147710378117456"/>
    <n v="6.5703930812550277"/>
  </r>
  <r>
    <x v="2"/>
    <x v="3"/>
    <s v="Android_T1+T2_VO_19/08/2022"/>
    <n v="3"/>
    <n v="2.0799999999999999E-2"/>
    <n v="81.6785"/>
    <n v="2.5465697827457655E-4"/>
    <n v="6.933333333333333E-3"/>
    <n v="27.226166666666668"/>
  </r>
  <r>
    <x v="3"/>
    <x v="0"/>
    <s v="Reactivation_Android_28/03/2022"/>
    <n v="332"/>
    <n v="2381.4490000000001"/>
    <n v="1397.9386999999999"/>
    <n v="1.7035432240340727"/>
    <n v="7.1730391566265066"/>
    <n v="4.2106587349397584"/>
  </r>
  <r>
    <x v="3"/>
    <x v="0"/>
    <s v="httpoolmpu_Android_05/08/22_AAA_MAI+P_EU_T1_DLO"/>
    <n v="516"/>
    <n v="68.667599999999993"/>
    <n v="769.37649999999996"/>
    <n v="8.9250971403467605E-2"/>
    <n v="0.13307674418604651"/>
    <n v="1.4910397286821704"/>
  </r>
  <r>
    <x v="3"/>
    <x v="0"/>
    <s v="httpoolmpu_Android_15/08/2022_RTG_Video_T1_AEO"/>
    <n v="43"/>
    <n v="143.1438"/>
    <n v="250.97329999999999"/>
    <n v="0.57035469510103265"/>
    <n v="3.3289255813953487"/>
    <n v="5.8365883720930229"/>
  </r>
  <r>
    <x v="3"/>
    <x v="0"/>
    <s v="httpoolmpu_Android_23/08/22_AAA_MAI+P_T1_DLO"/>
    <n v="64"/>
    <n v="0.58609999999999995"/>
    <n v="69.167400000000001"/>
    <n v="8.4736450987025671E-3"/>
    <n v="9.1578124999999993E-3"/>
    <n v="1.080740625"/>
  </r>
  <r>
    <x v="3"/>
    <x v="0"/>
    <s v="httpoolmpu_Android_26/04/22_AAA_VO_FR"/>
    <n v="202"/>
    <n v="929.22770000000003"/>
    <n v="2334.1021000000001"/>
    <n v="0.39810927722484807"/>
    <n v="4.6001371287128716"/>
    <n v="11.55496089108911"/>
  </r>
  <r>
    <x v="3"/>
    <x v="1"/>
    <s v="httpoolmpu_Android_CE_Reactivation_MAI"/>
    <n v="23"/>
    <n v="303.75790000000001"/>
    <n v="211.17"/>
    <n v="1.4384519581379931"/>
    <n v="13.206865217391305"/>
    <n v="9.181304347826087"/>
  </r>
  <r>
    <x v="3"/>
    <x v="1"/>
    <s v="httpoolmpu_Android_CE_VO"/>
    <n v="44"/>
    <n v="14.8626"/>
    <n v="196.99"/>
    <n v="7.5448499923853996E-2"/>
    <n v="0.33778636363636366"/>
    <n v="4.477045454545455"/>
  </r>
  <r>
    <x v="3"/>
    <x v="1"/>
    <s v="httpoolmpu_Android_T1+T2_VO"/>
    <n v="370"/>
    <n v="478.77120000000002"/>
    <n v="431.66"/>
    <n v="1.1091396006115923"/>
    <n v="1.2939762162162163"/>
    <n v="1.1666486486486487"/>
  </r>
  <r>
    <x v="3"/>
    <x v="1"/>
    <s v="httpoolmpu_Android_WW_VO"/>
    <n v="196"/>
    <n v="50.8093"/>
    <n v="248.72"/>
    <n v="0.2042831296236732"/>
    <n v="0.25923112244897961"/>
    <n v="1.2689795918367346"/>
  </r>
  <r>
    <x v="3"/>
    <x v="2"/>
    <s v="(UAC)(Android)(NordicNL)(tCPA)(20201229)"/>
    <n v="4113"/>
    <n v="15314.356400000001"/>
    <n v="11566.0062"/>
    <n v="1.3240833642299104"/>
    <n v="3.7234029662047168"/>
    <n v="2.812060831509847"/>
  </r>
  <r>
    <x v="3"/>
    <x v="3"/>
    <s v="Android_T1+T2_VO_19/08/2022"/>
    <n v="12"/>
    <n v="8.9999999999999993E-3"/>
    <n v="271.12709999999998"/>
    <n v="3.3194763636685523E-5"/>
    <n v="7.4999999999999991E-4"/>
    <n v="22.593924999999999"/>
  </r>
  <r>
    <x v="3"/>
    <x v="3"/>
    <s v="Android_WW(T1&amp;T2)_Purchase_6/04/2022"/>
    <n v="73"/>
    <n v="333.3125"/>
    <n v="943.39430000000004"/>
    <n v="0.35331197146304572"/>
    <n v="4.5659246575342465"/>
    <n v="12.923209589041097"/>
  </r>
  <r>
    <x v="4"/>
    <x v="0"/>
    <s v="Reactivation_Android_28/03/2022"/>
    <n v="4562"/>
    <n v="9037.2275000000009"/>
    <n v="7936.7367999999997"/>
    <n v="1.1386578297518952"/>
    <n v="1.9809792854011401"/>
    <n v="1.7397494081543181"/>
  </r>
  <r>
    <x v="4"/>
    <x v="0"/>
    <s v="httpoolmpu_Android_01/08/22_AAA_VO_BR"/>
    <n v="6157"/>
    <n v="9542.5488000000005"/>
    <n v="10348.31"/>
    <n v="0.92213596229722539"/>
    <n v="1.5498698716907586"/>
    <n v="1.6807389962644144"/>
  </r>
  <r>
    <x v="4"/>
    <x v="0"/>
    <s v="httpoolmpu_Android_22/07/22_AAA_VO_BR"/>
    <n v="37"/>
    <n v="19.6889"/>
    <n v="216.28"/>
    <n v="9.1034307379323096E-2"/>
    <n v="0.53213243243243247"/>
    <n v="5.8454054054054057"/>
  </r>
  <r>
    <x v="4"/>
    <x v="0"/>
    <s v="httpoolmpu_Android_26/07/22_AAA_AEO_LATAM+BR_DLO"/>
    <n v="11495"/>
    <n v="3545.8604"/>
    <n v="5680.6971999999996"/>
    <n v="0.62419457949633372"/>
    <n v="0.30846980426272291"/>
    <n v="0.49418853414528052"/>
  </r>
  <r>
    <x v="4"/>
    <x v="1"/>
    <s v="httpoolmpu_Android_ROW_AEO"/>
    <n v="59"/>
    <n v="1.8499999999999999E-2"/>
    <n v="56.18"/>
    <n v="3.2929868280526876E-4"/>
    <n v="3.1355932203389828E-4"/>
    <n v="0.95220338983050845"/>
  </r>
  <r>
    <x v="4"/>
    <x v="1"/>
    <s v="httpoolmpu_Android_WW_Reactivation_MAI"/>
    <n v="176"/>
    <n v="219.32990000000001"/>
    <n v="509.97"/>
    <n v="0.43008392650548072"/>
    <n v="1.2461926136363637"/>
    <n v="2.8975568181818185"/>
  </r>
  <r>
    <x v="4"/>
    <x v="1"/>
    <s v="httpoolmpu_Android_WW_VO"/>
    <n v="2677"/>
    <n v="809.59010000000001"/>
    <n v="2485.69"/>
    <n v="0.32570034879651122"/>
    <n v="0.3024243929772133"/>
    <n v="0.92853567426223382"/>
  </r>
  <r>
    <x v="4"/>
    <x v="2"/>
    <s v="(UAC)(Android)(BR-Search)(IAP)(20200207)"/>
    <n v="78819"/>
    <n v="37543.578099999999"/>
    <n v="36384.597099999999"/>
    <n v="1.0318536164304537"/>
    <n v="0.47632649614940559"/>
    <n v="0.46162216090029051"/>
  </r>
  <r>
    <x v="5"/>
    <x v="0"/>
    <s v="Reactivation_Android_28/03/2022"/>
    <n v="96"/>
    <n v="1072.6277"/>
    <n v="454.15940000000001"/>
    <n v="2.3617868528098285"/>
    <n v="11.173205208333334"/>
    <n v="4.7308270833333337"/>
  </r>
  <r>
    <x v="5"/>
    <x v="0"/>
    <s v="httpoolmpu_Android_01/04/22_AAA_VO_US/CA"/>
    <n v="308"/>
    <n v="11407.918"/>
    <n v="8497.3091000000004"/>
    <n v="1.3425330143633352"/>
    <n v="37.038694805194801"/>
    <n v="27.58866590909091"/>
  </r>
  <r>
    <x v="5"/>
    <x v="0"/>
    <s v="httpoolmpu_Android_15/08/2022_RTG_Video_T1_AEO"/>
    <n v="32"/>
    <n v="47.499400000000001"/>
    <n v="111.97750000000001"/>
    <n v="0.4241870018530508"/>
    <n v="1.48435625"/>
    <n v="3.4992968750000002"/>
  </r>
  <r>
    <x v="5"/>
    <x v="0"/>
    <s v="httpoolmpu_Android_17/06/22_VO_US/CA_FB/IG"/>
    <n v="208"/>
    <n v="2400.8953000000001"/>
    <n v="2488.0916999999999"/>
    <n v="0.96495450710277286"/>
    <n v="11.542765865384617"/>
    <n v="11.961979326923077"/>
  </r>
  <r>
    <x v="5"/>
    <x v="0"/>
    <s v="httpoolmpu_Android_23/08/22_AAA_MAI+P_T1_DLO"/>
    <n v="65"/>
    <n v="5.0995999999999997"/>
    <n v="48.3489"/>
    <n v="0.1054749952946189"/>
    <n v="7.8455384615384607E-2"/>
    <n v="0.7438292307692308"/>
  </r>
  <r>
    <x v="5"/>
    <x v="1"/>
    <s v="httpoolmpu_Android_T1+T2_VO"/>
    <n v="102"/>
    <n v="332.38679999999999"/>
    <n v="631.63"/>
    <n v="0.52623656254452766"/>
    <n v="3.258694117647059"/>
    <n v="6.1924509803921568"/>
  </r>
  <r>
    <x v="5"/>
    <x v="1"/>
    <s v="httpoolmpu_Android_T1_VO"/>
    <n v="20"/>
    <n v="69.895799999999994"/>
    <n v="217.89"/>
    <n v="0.32078479966955803"/>
    <n v="3.4947899999999996"/>
    <n v="10.894499999999999"/>
  </r>
  <r>
    <x v="5"/>
    <x v="1"/>
    <s v="httpoolmpu_Android_WW_Reactivation_MAI"/>
    <n v="7"/>
    <n v="2.3699999999999999E-2"/>
    <n v="15.9"/>
    <n v="1.490566037735849E-3"/>
    <n v="3.3857142857142857E-3"/>
    <n v="2.2714285714285714"/>
  </r>
  <r>
    <x v="5"/>
    <x v="1"/>
    <s v="httpoolmpu_Android_WW_VO"/>
    <n v="63"/>
    <n v="5854.5586000000003"/>
    <n v="435.34"/>
    <n v="13.448244131024028"/>
    <n v="92.929501587301587"/>
    <n v="6.9101587301587299"/>
  </r>
  <r>
    <x v="5"/>
    <x v="2"/>
    <s v="(UAC)(Android)(US,CA,AU,NZ)(tROAS)(8.4.21.)"/>
    <n v="1335"/>
    <n v="14644.502"/>
    <n v="6729.3335999999999"/>
    <n v="2.1762187566388449"/>
    <n v="10.969664419475656"/>
    <n v="5.0406993258426969"/>
  </r>
  <r>
    <x v="6"/>
    <x v="0"/>
    <s v="Reactivation_Android_28/03/2022"/>
    <n v="85"/>
    <n v="1820.4290000000001"/>
    <n v="533.61389999999994"/>
    <n v="3.4115097076744072"/>
    <n v="21.416811764705884"/>
    <n v="6.277810588235293"/>
  </r>
  <r>
    <x v="6"/>
    <x v="0"/>
    <s v="httpoolmpu_Android_05/08/22_AAA_MAI+P_EU_T1_DLO"/>
    <n v="51"/>
    <n v="0.63260000000000005"/>
    <n v="81.181399999999996"/>
    <n v="7.7924253585180854E-3"/>
    <n v="1.2403921568627452E-2"/>
    <n v="1.5917921568627451"/>
  </r>
  <r>
    <x v="6"/>
    <x v="0"/>
    <s v="httpoolmpu_Android_15/07/22_AAA_VO_DACH"/>
    <n v="273"/>
    <n v="8080.0565999999999"/>
    <n v="9850.8806000000004"/>
    <n v="0.82023698470165196"/>
    <n v="29.597276923076922"/>
    <n v="36.083811721611724"/>
  </r>
  <r>
    <x v="6"/>
    <x v="0"/>
    <s v="httpoolmpu_Android_15/08/2022_RTG_Video_T1_AEO"/>
    <n v="8"/>
    <n v="32.467599999999997"/>
    <n v="58.668599999999998"/>
    <n v="0.55340676273168266"/>
    <n v="4.0584499999999997"/>
    <n v="7.3335749999999997"/>
  </r>
  <r>
    <x v="6"/>
    <x v="1"/>
    <s v="httpoolmpu_Android_CE_Reactivation_MAI"/>
    <n v="14"/>
    <n v="118.1602"/>
    <n v="212.29"/>
    <n v="0.55659804983748651"/>
    <n v="8.4400142857142857"/>
    <n v="15.163571428571428"/>
  </r>
  <r>
    <x v="6"/>
    <x v="1"/>
    <s v="httpoolmpu_Android_CE_VO"/>
    <n v="13"/>
    <n v="167.9461"/>
    <n v="104.02"/>
    <n v="1.6145558546433378"/>
    <n v="12.918930769230769"/>
    <n v="8.0015384615384608"/>
  </r>
  <r>
    <x v="6"/>
    <x v="1"/>
    <s v="httpoolmpu_Android_T1+T2_VO"/>
    <n v="77"/>
    <n v="10.261699999999999"/>
    <n v="259.94"/>
    <n v="3.9477187043163803E-2"/>
    <n v="0.13326883116883115"/>
    <n v="3.3758441558441556"/>
  </r>
  <r>
    <x v="6"/>
    <x v="1"/>
    <s v="httpoolmpu_Android_T1_VO"/>
    <n v="10"/>
    <n v="5.0156000000000001"/>
    <n v="73.739999999999995"/>
    <n v="6.8017358285869273E-2"/>
    <n v="0.50156000000000001"/>
    <n v="7.3739999999999997"/>
  </r>
  <r>
    <x v="6"/>
    <x v="1"/>
    <s v="httpoolmpu_Android_WW_VO"/>
    <n v="55"/>
    <n v="45.8371"/>
    <n v="228.56"/>
    <n v="0.20054733986699336"/>
    <n v="0.83340181818181813"/>
    <n v="4.155636363636364"/>
  </r>
  <r>
    <x v="6"/>
    <x v="2"/>
    <s v="Android_DACH_tCPA_22/02/22"/>
    <n v="1524"/>
    <n v="22408.123"/>
    <n v="9784.4688999999998"/>
    <n v="2.2901726428912252"/>
    <n v="14.70349278215223"/>
    <n v="6.4202551837270336"/>
  </r>
  <r>
    <x v="6"/>
    <x v="3"/>
    <s v="Android_T1+T2_VO_19/08/2022"/>
    <n v="0"/>
    <n v="0"/>
    <n v="50.699100000000001"/>
    <n v="0"/>
    <e v="#DIV/0!"/>
    <e v="#DIV/0!"/>
  </r>
  <r>
    <x v="6"/>
    <x v="3"/>
    <s v="Android_WW(T1&amp;T2)_Purchase_6/04/2022"/>
    <n v="28"/>
    <n v="726.65170000000001"/>
    <n v="376.88459999999998"/>
    <n v="1.9280482672945514"/>
    <n v="25.951846428571429"/>
    <n v="13.460164285714285"/>
  </r>
  <r>
    <x v="7"/>
    <x v="0"/>
    <s v="Reactivation_Android_28/03/2022"/>
    <n v="846"/>
    <n v="2461.5675999999999"/>
    <n v="2398.4670999999998"/>
    <n v="1.0263086785722431"/>
    <n v="2.9096543735224585"/>
    <n v="2.8350674940898344"/>
  </r>
  <r>
    <x v="7"/>
    <x v="0"/>
    <s v="httpoolmpu_Android_26/07/22_AAA_AEO_LATAM+BR_DLO"/>
    <n v="1283"/>
    <n v="1253.3915999999999"/>
    <n v="1647.9196999999999"/>
    <n v="0.76059021565189133"/>
    <n v="0.97692252533125479"/>
    <n v="1.2844268901013249"/>
  </r>
  <r>
    <x v="7"/>
    <x v="1"/>
    <s v="httpoolmpu_Android_WW_Reactivation_MAI"/>
    <n v="22"/>
    <n v="31.5687"/>
    <n v="37.67"/>
    <n v="0.83803291744093433"/>
    <n v="1.4349409090909091"/>
    <n v="1.7122727272727274"/>
  </r>
  <r>
    <x v="7"/>
    <x v="1"/>
    <s v="httpoolmpu_Android_WW_VO"/>
    <n v="1629"/>
    <n v="213.29390000000001"/>
    <n v="1177.19"/>
    <n v="0.18118901791554465"/>
    <n v="0.13093548189073051"/>
    <n v="0.72264579496623704"/>
  </r>
  <r>
    <x v="7"/>
    <x v="2"/>
    <s v="Android_LATAM_tCPA_11/02/22"/>
    <n v="7655"/>
    <n v="6840.8086000000003"/>
    <n v="7449.9123"/>
    <n v="0.91824015163238903"/>
    <n v="0.89363926845199215"/>
    <n v="0.97320866100587855"/>
  </r>
  <r>
    <x v="8"/>
    <x v="0"/>
    <s v="Reactivation_Android_28/03/2022"/>
    <n v="834"/>
    <n v="585.42380000000003"/>
    <n v="1041.2924"/>
    <n v="0.56220884739003185"/>
    <n v="0.70194700239808161"/>
    <n v="1.2485520383693045"/>
  </r>
  <r>
    <x v="8"/>
    <x v="0"/>
    <s v="httpoolmpu_Android_26/07/22_AAA_AEO_LATAM+BR_DLO"/>
    <n v="1484"/>
    <n v="167.39109999999999"/>
    <n v="879.96590000000003"/>
    <n v="0.19022453029145786"/>
    <n v="0.1127972371967655"/>
    <n v="0.59296893530997308"/>
  </r>
  <r>
    <x v="8"/>
    <x v="1"/>
    <s v="httpoolmpu_Android_WW_Reactivation_MAI"/>
    <n v="25"/>
    <n v="7.0057"/>
    <n v="14.18"/>
    <n v="0.49405500705218619"/>
    <n v="0.28022799999999998"/>
    <n v="0.56720000000000004"/>
  </r>
  <r>
    <x v="8"/>
    <x v="1"/>
    <s v="httpoolmpu_Android_WW_VO"/>
    <n v="1660"/>
    <n v="99.874899999999997"/>
    <n v="271.16000000000003"/>
    <n v="0.36832460539902634"/>
    <n v="6.0165602409638551E-2"/>
    <n v="0.16334939759036146"/>
  </r>
  <r>
    <x v="8"/>
    <x v="2"/>
    <s v="Android_LATAM_tCPA_11/02/22"/>
    <n v="10656"/>
    <n v="3146.7017000000001"/>
    <n v="4019.0464000000002"/>
    <n v="0.7829473429318955"/>
    <n v="0.29529858295795797"/>
    <n v="0.37716276276276278"/>
  </r>
  <r>
    <x v="9"/>
    <x v="0"/>
    <s v="Reactivation_Android_28/03/2022"/>
    <n v="326"/>
    <n v="4112.3231999999998"/>
    <n v="1047.2343000000001"/>
    <n v="3.9268415864530026"/>
    <n v="12.614488343558282"/>
    <n v="3.2123751533742335"/>
  </r>
  <r>
    <x v="9"/>
    <x v="0"/>
    <s v="httpoolmpu_Android_11/02/22_AAA_VO_CEE"/>
    <n v="394"/>
    <n v="4223.3690999999999"/>
    <n v="6133.6814999999997"/>
    <n v="0.68855370139450511"/>
    <n v="10.719210913705583"/>
    <n v="15.567719543147208"/>
  </r>
  <r>
    <x v="9"/>
    <x v="0"/>
    <s v="httpoolmpu_Android_23/05/22_AAA_AEO_CEE"/>
    <n v="151"/>
    <n v="969.56709999999998"/>
    <n v="672.83"/>
    <n v="1.4410283429692492"/>
    <n v="6.4209741721854305"/>
    <n v="4.4558278145695365"/>
  </r>
  <r>
    <x v="9"/>
    <x v="1"/>
    <s v="httpoolmpu_Android_T1+T2_VO"/>
    <n v="278"/>
    <n v="600.851"/>
    <n v="135.28"/>
    <n v="4.4415360733293907"/>
    <n v="2.1613345323741009"/>
    <n v="0.48661870503597121"/>
  </r>
  <r>
    <x v="9"/>
    <x v="1"/>
    <s v="httpoolmpu_Android_WW_Reactivation_MAI"/>
    <n v="28"/>
    <n v="12.988099999999999"/>
    <n v="38.840000000000003"/>
    <n v="0.33440010298661171"/>
    <n v="0.46386071428571424"/>
    <n v="1.3871428571428572"/>
  </r>
  <r>
    <x v="9"/>
    <x v="1"/>
    <s v="httpoolmpu_Android_WW_VO"/>
    <n v="124"/>
    <n v="206.37450000000001"/>
    <n v="57.47"/>
    <n v="3.5909953018966418"/>
    <n v="1.6643104838709679"/>
    <n v="0.46346774193548385"/>
  </r>
  <r>
    <x v="9"/>
    <x v="2"/>
    <s v="(UAC)(Android)(T3+ROW)(Prediction)(20190531)"/>
    <n v="4684"/>
    <n v="11887.531300000001"/>
    <n v="3434.1082000000001"/>
    <n v="3.4616065096609363"/>
    <n v="2.5379016438941076"/>
    <n v="0.73315717335610597"/>
  </r>
  <r>
    <x v="10"/>
    <x v="0"/>
    <s v="Reactivation_Android_28/03/2022"/>
    <n v="910"/>
    <n v="10157.9609"/>
    <n v="4325.2743"/>
    <n v="2.3485125324884017"/>
    <n v="11.162594395604396"/>
    <n v="4.7530486813186812"/>
  </r>
  <r>
    <x v="10"/>
    <x v="0"/>
    <s v="httpoolmpu_Android_05/08/22_AAA_MAI+P_EU_T1_DLO"/>
    <n v="621"/>
    <n v="352.89319999999998"/>
    <n v="1018.698"/>
    <n v="0.3464159152172675"/>
    <n v="0.56826602254428338"/>
    <n v="1.640415458937198"/>
  </r>
  <r>
    <x v="10"/>
    <x v="0"/>
    <s v="httpoolmpu_Android_15/07/22_AAA_VO_DACH"/>
    <n v="1825"/>
    <n v="47957.898399999998"/>
    <n v="39471.4018"/>
    <n v="1.2150036789420537"/>
    <n v="26.278300493150685"/>
    <n v="21.628165369863012"/>
  </r>
  <r>
    <x v="10"/>
    <x v="0"/>
    <s v="httpoolmpu_Android_15/08/2022_RTG_Video_T1_AEO"/>
    <n v="68"/>
    <n v="3387.0203000000001"/>
    <n v="373.5797"/>
    <n v="9.0663927938268589"/>
    <n v="49.809122058823533"/>
    <n v="5.4938191176470585"/>
  </r>
  <r>
    <x v="10"/>
    <x v="0"/>
    <s v="httpoolmpu_Android_23/08/22_AAA_MAI+P_T1_DLO"/>
    <n v="100"/>
    <n v="14.7851"/>
    <n v="130.6172"/>
    <n v="0.11319412757278521"/>
    <n v="0.14785100000000001"/>
    <n v="1.3061719999999999"/>
  </r>
  <r>
    <x v="10"/>
    <x v="1"/>
    <s v="httpoolmpu_Android_CE_Reactivation_MAI"/>
    <n v="229"/>
    <n v="2171.4263000000001"/>
    <n v="2904.2"/>
    <n v="0.74768483575511335"/>
    <n v="9.4822109170305673"/>
    <n v="12.682096069868996"/>
  </r>
  <r>
    <x v="10"/>
    <x v="1"/>
    <s v="httpoolmpu_Android_CE_VO"/>
    <n v="156"/>
    <n v="1145.1862000000001"/>
    <n v="1193"/>
    <n v="0.95992137468566652"/>
    <n v="7.3409371794871801"/>
    <n v="7.6474358974358978"/>
  </r>
  <r>
    <x v="10"/>
    <x v="1"/>
    <s v="httpoolmpu_Android_T1+T2_VO"/>
    <n v="756"/>
    <n v="3592.3110000000001"/>
    <n v="3005.51"/>
    <n v="1.1952417393387478"/>
    <n v="4.7517341269841271"/>
    <n v="3.9755423280423283"/>
  </r>
  <r>
    <x v="10"/>
    <x v="1"/>
    <s v="httpoolmpu_Android_T1_VO"/>
    <n v="103"/>
    <n v="761.61440000000005"/>
    <n v="922.36"/>
    <n v="0.82572357864608181"/>
    <n v="7.3943145631067964"/>
    <n v="8.9549514563106793"/>
  </r>
  <r>
    <x v="10"/>
    <x v="1"/>
    <s v="httpoolmpu_Android_WW_VO"/>
    <n v="473"/>
    <n v="1576.7318"/>
    <n v="2063.12"/>
    <n v="0.76424628717670329"/>
    <n v="3.3334710359408035"/>
    <n v="4.3617758985200847"/>
  </r>
  <r>
    <x v="10"/>
    <x v="2"/>
    <s v="Android_DACH_tCPA_22/02/22"/>
    <n v="21178"/>
    <n v="137625.7813"/>
    <n v="101598.9823"/>
    <n v="1.354598030259994"/>
    <n v="6.4985258900746059"/>
    <n v="4.7973832420436304"/>
  </r>
  <r>
    <x v="10"/>
    <x v="3"/>
    <s v="Android_WW(T1&amp;T2)_Purchase_6/04/2022"/>
    <n v="78"/>
    <n v="649.81759999999997"/>
    <n v="1056.4170999999999"/>
    <n v="0.61511461713370608"/>
    <n v="8.3309948717948714"/>
    <n v="13.543808974358972"/>
  </r>
  <r>
    <x v="10"/>
    <x v="4"/>
    <s v="And_DE_ROAS_20/01/22"/>
    <n v="6260"/>
    <n v="20340.257799999999"/>
    <n v="19396.3164"/>
    <n v="1.0486660137179449"/>
    <n v="3.2492424600638978"/>
    <n v="3.0984530990415333"/>
  </r>
  <r>
    <x v="11"/>
    <x v="0"/>
    <s v="Reactivation_Android_28/03/2022"/>
    <n v="57"/>
    <n v="458.11290000000002"/>
    <n v="328.37419999999997"/>
    <n v="1.3950940725550305"/>
    <n v="8.0370684210526324"/>
    <n v="5.7609508771929816"/>
  </r>
  <r>
    <x v="11"/>
    <x v="0"/>
    <s v="httpoolmpu_Android_15/08/2022_RTG_Video_T1_AEO"/>
    <n v="2"/>
    <n v="4.7374999999999998"/>
    <n v="32.078800000000001"/>
    <n v="0.14768320510742297"/>
    <n v="2.3687499999999999"/>
    <n v="16.039400000000001"/>
  </r>
  <r>
    <x v="11"/>
    <x v="0"/>
    <s v="httpoolmpu_Android_15/08/22_AAA_VO_NORDICNL"/>
    <n v="92"/>
    <n v="3550.7341000000001"/>
    <n v="1746.2965999999999"/>
    <n v="2.0332938287802889"/>
    <n v="38.594935869565219"/>
    <n v="18.981484782608696"/>
  </r>
  <r>
    <x v="11"/>
    <x v="0"/>
    <s v="httpoolmpu_Android_23/05/22_AAA_AEO_NORDICNL"/>
    <n v="242"/>
    <n v="4532.8701000000001"/>
    <n v="3190.7905000000001"/>
    <n v="1.4206103785253215"/>
    <n v="18.730868181818181"/>
    <n v="13.185084710743801"/>
  </r>
  <r>
    <x v="11"/>
    <x v="1"/>
    <s v="httpoolmpu_Android_CE_Reactivation_MAI"/>
    <n v="5"/>
    <n v="16.862500000000001"/>
    <n v="120.75"/>
    <n v="0.13964803312629401"/>
    <n v="3.3725000000000001"/>
    <n v="24.15"/>
  </r>
  <r>
    <x v="11"/>
    <x v="1"/>
    <s v="httpoolmpu_Android_CE_VO"/>
    <n v="6"/>
    <n v="0"/>
    <n v="53.76"/>
    <n v="0"/>
    <n v="0"/>
    <n v="8.9599999999999991"/>
  </r>
  <r>
    <x v="11"/>
    <x v="1"/>
    <s v="httpoolmpu_Android_T1+T2_VO"/>
    <n v="46"/>
    <n v="11.0215"/>
    <n v="106.66"/>
    <n v="0.10333302081380086"/>
    <n v="0.23959782608695651"/>
    <n v="2.318695652173913"/>
  </r>
  <r>
    <x v="11"/>
    <x v="1"/>
    <s v="httpoolmpu_Android_T1_VO"/>
    <n v="4"/>
    <n v="0.18490000000000001"/>
    <n v="26.59"/>
    <n v="6.9537420082737876E-3"/>
    <n v="4.6225000000000002E-2"/>
    <n v="6.6475"/>
  </r>
  <r>
    <x v="11"/>
    <x v="1"/>
    <s v="httpoolmpu_Android_WW_VO"/>
    <n v="33"/>
    <n v="188.4152"/>
    <n v="90.18"/>
    <n v="2.0893235750720778"/>
    <n v="5.7095515151515155"/>
    <n v="2.7327272727272729"/>
  </r>
  <r>
    <x v="11"/>
    <x v="2"/>
    <s v="(UAC)(Android)(NordicNL)(tCPA)(20201229)"/>
    <n v="1136"/>
    <n v="9409.2294999999995"/>
    <n v="5060.2542000000003"/>
    <n v="1.8594381088602228"/>
    <n v="8.2827724471830972"/>
    <n v="4.4544491197183103"/>
  </r>
  <r>
    <x v="11"/>
    <x v="3"/>
    <s v="Android_T1+T2_VO_19/08/2022"/>
    <n v="4"/>
    <n v="7.6700000000000004E-2"/>
    <n v="11.539199999999999"/>
    <n v="6.6469079312257359E-3"/>
    <n v="1.9175000000000001E-2"/>
    <n v="2.8847999999999998"/>
  </r>
  <r>
    <x v="11"/>
    <x v="3"/>
    <s v="Android_WW(T1&amp;T2)_Purchase_6/04/2022"/>
    <n v="18"/>
    <n v="198.53360000000001"/>
    <n v="207.93190000000001"/>
    <n v="0.95480106708013535"/>
    <n v="11.029644444444445"/>
    <n v="11.551772222222223"/>
  </r>
  <r>
    <x v="12"/>
    <x v="0"/>
    <s v="Reactivation_Android_28/03/2022"/>
    <n v="521"/>
    <n v="2949.1201000000001"/>
    <n v="422.24810000000002"/>
    <n v="6.9843300656651861"/>
    <n v="5.660499232245682"/>
    <n v="0.81045700575815738"/>
  </r>
  <r>
    <x v="12"/>
    <x v="0"/>
    <s v="httpoolmpu_Android_01/07/22_AAA_VO_ROW_DLO"/>
    <n v="3405"/>
    <n v="4104.8413"/>
    <n v="3696.2248"/>
    <n v="1.1105496884280415"/>
    <n v="1.2055334214390603"/>
    <n v="1.0855285756240822"/>
  </r>
  <r>
    <x v="12"/>
    <x v="0"/>
    <s v="httpoolmpu_Android_16/08/2022_LAL_VO_MEA(L)"/>
    <n v="3594"/>
    <n v="1579.9010000000001"/>
    <n v="1439.1665"/>
    <n v="1.0977888937798372"/>
    <n v="0.43959404563160825"/>
    <n v="0.40043586533110742"/>
  </r>
  <r>
    <x v="12"/>
    <x v="0"/>
    <s v="httpoolmpu_Android_29/08/2022_LAL_VO_MEA"/>
    <n v="241"/>
    <n v="77.02"/>
    <n v="153.66"/>
    <n v="0.50123649616035404"/>
    <n v="0.31958506224066391"/>
    <n v="0.63759336099585062"/>
  </r>
  <r>
    <x v="12"/>
    <x v="1"/>
    <s v="httpoolmpu_Android_WW_Reactivation_MAI"/>
    <n v="84"/>
    <n v="44.610300000000002"/>
    <n v="51.94"/>
    <n v="0.85888140161725079"/>
    <n v="0.53107500000000007"/>
    <n v="0.61833333333333329"/>
  </r>
  <r>
    <x v="12"/>
    <x v="1"/>
    <s v="httpoolmpu_Android_WW_VO"/>
    <n v="4047"/>
    <n v="540.79639999999995"/>
    <n v="245.78"/>
    <n v="2.2003271218162581"/>
    <n v="0.13362895972325178"/>
    <n v="6.0731405979738078E-2"/>
  </r>
  <r>
    <x v="13"/>
    <x v="0"/>
    <s v="Reactivation_Android_28/03/2022"/>
    <n v="1981"/>
    <n v="4986.6117999999997"/>
    <n v="4429.7352000000001"/>
    <n v="1.1257132932009117"/>
    <n v="2.517219485108531"/>
    <n v="2.2361106511862694"/>
  </r>
  <r>
    <x v="13"/>
    <x v="0"/>
    <s v="httpoolmpu_Android_15/07/22_AAA_AEO_ES/IT/PT_DLO"/>
    <n v="2928"/>
    <n v="6442.3339999999998"/>
    <n v="9261.9372999999996"/>
    <n v="0.69557089314348952"/>
    <n v="2.2002506830601094"/>
    <n v="3.1632299521857923"/>
  </r>
  <r>
    <x v="13"/>
    <x v="1"/>
    <s v="httpoolmpu_Android_CE_VO"/>
    <n v="186"/>
    <n v="79.321899999999999"/>
    <n v="351.06"/>
    <n v="0.22594969520879621"/>
    <n v="0.42646182795698923"/>
    <n v="1.8874193548387097"/>
  </r>
  <r>
    <x v="13"/>
    <x v="1"/>
    <s v="httpoolmpu_Android_T1+T2_VO"/>
    <n v="1424"/>
    <n v="912.51030000000003"/>
    <n v="1536.11"/>
    <n v="0.59403968465799983"/>
    <n v="0.64080779494382023"/>
    <n v="1.0787289325842695"/>
  </r>
  <r>
    <x v="13"/>
    <x v="1"/>
    <s v="httpoolmpu_Android_WW_Reactivation_MAI"/>
    <n v="128"/>
    <n v="137.22130000000001"/>
    <n v="247.82"/>
    <n v="0.55371358243886704"/>
    <n v="1.0720414062500001"/>
    <n v="1.9360937499999999"/>
  </r>
  <r>
    <x v="13"/>
    <x v="1"/>
    <s v="httpoolmpu_Android_WW_VO"/>
    <n v="677"/>
    <n v="166.59030000000001"/>
    <n v="725.46"/>
    <n v="0.22963402530808039"/>
    <n v="0.24607134416543577"/>
    <n v="1.0715805022156573"/>
  </r>
  <r>
    <x v="13"/>
    <x v="2"/>
    <s v="Android_LATAM_tCPA_11/02/22"/>
    <n v="10696"/>
    <n v="23844.8652"/>
    <n v="12358.576800000001"/>
    <n v="1.929418377688926"/>
    <n v="2.2293254674644727"/>
    <n v="1.1554391174270755"/>
  </r>
  <r>
    <x v="14"/>
    <x v="0"/>
    <s v="Reactivation_Android_28/03/2022"/>
    <n v="33"/>
    <n v="123.2418"/>
    <n v="176.7208"/>
    <n v="0.69738140615026645"/>
    <n v="3.7345999999999999"/>
    <n v="5.3551757575757577"/>
  </r>
  <r>
    <x v="14"/>
    <x v="0"/>
    <s v="httpoolmpu_Android_15/08/2022_RTG_Video_T1_AEO"/>
    <n v="3"/>
    <n v="0.18840000000000001"/>
    <n v="18.939599999999999"/>
    <n v="9.9474117721599208E-3"/>
    <n v="6.2800000000000009E-2"/>
    <n v="6.3131999999999993"/>
  </r>
  <r>
    <x v="14"/>
    <x v="0"/>
    <s v="httpoolmpu_Android_15/08/22_AAA_VO_NORDICNL"/>
    <n v="32"/>
    <n v="1089.6135999999999"/>
    <n v="809.79039999999998"/>
    <n v="1.3455501571764743"/>
    <n v="34.050424999999997"/>
    <n v="25.305949999999999"/>
  </r>
  <r>
    <x v="14"/>
    <x v="0"/>
    <s v="httpoolmpu_Android_23/05/22_AAA_AEO_NORDICNL"/>
    <n v="62"/>
    <n v="1273.5436999999999"/>
    <n v="1241.2056"/>
    <n v="1.0260537819036588"/>
    <n v="20.541027419354837"/>
    <n v="20.019445161290324"/>
  </r>
  <r>
    <x v="14"/>
    <x v="1"/>
    <s v="httpoolmpu_Android_CE_Reactivation_MAI"/>
    <n v="8"/>
    <n v="43.302999999999997"/>
    <n v="99.47"/>
    <n v="0.43533728762440937"/>
    <n v="5.4128749999999997"/>
    <n v="12.43375"/>
  </r>
  <r>
    <x v="14"/>
    <x v="1"/>
    <s v="httpoolmpu_Android_CE_VO"/>
    <n v="18"/>
    <n v="8.2829999999999995"/>
    <n v="54.28"/>
    <n v="0.15259764185703756"/>
    <n v="0.46016666666666661"/>
    <n v="3.0155555555555558"/>
  </r>
  <r>
    <x v="14"/>
    <x v="1"/>
    <s v="httpoolmpu_Android_T1+T2_VO"/>
    <n v="92"/>
    <n v="108.61960000000001"/>
    <n v="146.22999999999999"/>
    <n v="0.74279969910415111"/>
    <n v="1.1806478260869566"/>
    <n v="1.5894565217391303"/>
  </r>
  <r>
    <x v="14"/>
    <x v="1"/>
    <s v="httpoolmpu_Android_T1_VO"/>
    <n v="11"/>
    <n v="1783.4662000000001"/>
    <n v="30.21"/>
    <n v="59.035623965574317"/>
    <n v="162.1332909090909"/>
    <n v="2.7463636363636366"/>
  </r>
  <r>
    <x v="14"/>
    <x v="1"/>
    <s v="httpoolmpu_Android_WW_VO"/>
    <n v="53"/>
    <n v="14.3561"/>
    <n v="100.34"/>
    <n v="0.14307454654175802"/>
    <n v="0.27086981132075472"/>
    <n v="1.8932075471698113"/>
  </r>
  <r>
    <x v="14"/>
    <x v="2"/>
    <s v="(UAC)(Android)(NordicNL)(tCPA)(20201229)"/>
    <n v="1012"/>
    <n v="3938.4616999999998"/>
    <n v="3586.6224000000002"/>
    <n v="1.0980976698299769"/>
    <n v="3.8917605731225295"/>
    <n v="3.5440932806324112"/>
  </r>
  <r>
    <x v="14"/>
    <x v="3"/>
    <s v="Android_T1+T2_VO_19/08/2022"/>
    <n v="5"/>
    <n v="1.9039999999999999"/>
    <n v="244.625"/>
    <n v="7.7833418497700556E-3"/>
    <n v="0.38079999999999997"/>
    <n v="48.924999999999997"/>
  </r>
  <r>
    <x v="14"/>
    <x v="3"/>
    <s v="Android_WW(T1&amp;T2)_Purchase_6/04/2022"/>
    <n v="29"/>
    <n v="143.72640000000001"/>
    <n v="722.86360000000002"/>
    <n v="0.19882921203944978"/>
    <n v="4.9560827586206901"/>
    <n v="24.926331034482761"/>
  </r>
  <r>
    <x v="15"/>
    <x v="0"/>
    <s v="Reactivation_Android_28/03/2022"/>
    <n v="1545"/>
    <n v="10547.271500000001"/>
    <n v="5830.0245000000004"/>
    <n v="1.8091298758693037"/>
    <n v="6.8267129449838189"/>
    <n v="3.7734786407766991"/>
  </r>
  <r>
    <x v="15"/>
    <x v="0"/>
    <s v="httpoolmpu_Android_05/08/22_AAA_MAI+P_EU_T1_DLO"/>
    <n v="3621"/>
    <n v="3121.2006999999999"/>
    <n v="4749.6365999999998"/>
    <n v="0.65714515927386952"/>
    <n v="0.86197202430267883"/>
    <n v="1.3116919635459818"/>
  </r>
  <r>
    <x v="15"/>
    <x v="0"/>
    <s v="httpoolmpu_Android_15/08/2022_RTG_Video_T1_AEO"/>
    <n v="183"/>
    <n v="6197.7212"/>
    <n v="830.33230000000003"/>
    <n v="7.4641456197717462"/>
    <n v="33.867328961748633"/>
    <n v="4.5373349726775958"/>
  </r>
  <r>
    <x v="15"/>
    <x v="0"/>
    <s v="httpoolmpu_Android_23/08/22_AAA_MAI+P_T1_DLO"/>
    <n v="507"/>
    <n v="76.659800000000004"/>
    <n v="483.42239999999998"/>
    <n v="0.15857726079718276"/>
    <n v="0.15120276134122287"/>
    <n v="0.95349585798816561"/>
  </r>
  <r>
    <x v="15"/>
    <x v="0"/>
    <s v="httpoolmpu_Android_26/04/22_AAA_VO_FR"/>
    <n v="1626"/>
    <n v="20294.050800000001"/>
    <n v="23679.671699999999"/>
    <n v="0.85702416220576239"/>
    <n v="12.480966051660516"/>
    <n v="14.563143726937268"/>
  </r>
  <r>
    <x v="15"/>
    <x v="1"/>
    <s v="httpoolmpu_Android_CE_Reactivation_MAI"/>
    <n v="124"/>
    <n v="1658.9127000000001"/>
    <n v="1618.64"/>
    <n v="1.0248805787574753"/>
    <n v="13.378328225806452"/>
    <n v="13.053548387096775"/>
  </r>
  <r>
    <x v="15"/>
    <x v="1"/>
    <s v="httpoolmpu_Android_CE_VO"/>
    <n v="107"/>
    <n v="667.69349999999997"/>
    <n v="576.9"/>
    <n v="1.1573816952678107"/>
    <n v="6.2401261682242986"/>
    <n v="5.3915887850467286"/>
  </r>
  <r>
    <x v="15"/>
    <x v="1"/>
    <s v="httpoolmpu_Android_T1+T2_VO"/>
    <n v="675"/>
    <n v="2576.4436000000001"/>
    <n v="1749.51"/>
    <n v="1.472665832147287"/>
    <n v="3.8169534814814816"/>
    <n v="2.5918666666666668"/>
  </r>
  <r>
    <x v="15"/>
    <x v="1"/>
    <s v="httpoolmpu_Android_T1_VO"/>
    <n v="44"/>
    <n v="345.60509999999999"/>
    <n v="338.87"/>
    <n v="1.0198751733703191"/>
    <n v="7.8546613636363638"/>
    <n v="7.7015909090909096"/>
  </r>
  <r>
    <x v="15"/>
    <x v="1"/>
    <s v="httpoolmpu_Android_WW_VO"/>
    <n v="382"/>
    <n v="865.25409999999999"/>
    <n v="1090.47"/>
    <n v="0.79346896292424363"/>
    <n v="2.2650630890052357"/>
    <n v="2.8546335078534031"/>
  </r>
  <r>
    <x v="15"/>
    <x v="2"/>
    <s v="Android_FR_tCPA_29/10/21"/>
    <n v="19031"/>
    <n v="80775.328099999999"/>
    <n v="62899.608899999999"/>
    <n v="1.2841944411517636"/>
    <n v="4.2444079712048763"/>
    <n v="3.3051131784982397"/>
  </r>
  <r>
    <x v="15"/>
    <x v="3"/>
    <s v="Android_WW_FR_Video_Purchase_May/2022"/>
    <n v="911"/>
    <n v="5594.9291999999996"/>
    <n v="6639.6404000000002"/>
    <n v="0.84265545465383929"/>
    <n v="6.1415249176728866"/>
    <n v="7.2882990120746438"/>
  </r>
  <r>
    <x v="15"/>
    <x v="4"/>
    <s v="And_FR_CPI_01/08/22"/>
    <n v="9312"/>
    <n v="2784.5752000000002"/>
    <n v="9650.4500000000007"/>
    <n v="0.28854356014486371"/>
    <n v="0.29903084192439866"/>
    <n v="1.0363455756013746"/>
  </r>
  <r>
    <x v="16"/>
    <x v="0"/>
    <s v="Reactivation_Android_28/03/2022"/>
    <n v="958"/>
    <n v="5911.3257000000003"/>
    <n v="2117.3038999999999"/>
    <n v="2.791911779881953"/>
    <n v="6.1704861169102303"/>
    <n v="2.2101293319415447"/>
  </r>
  <r>
    <x v="16"/>
    <x v="0"/>
    <s v="httpoolmpu_Android_06/12/21_AAA_VO_EU"/>
    <n v="1000"/>
    <n v="13471.4648"/>
    <n v="8132.7109"/>
    <n v="1.6564544056275257"/>
    <n v="13.4714648"/>
    <n v="8.1327108999999993"/>
  </r>
  <r>
    <x v="16"/>
    <x v="1"/>
    <s v="httpoolmpu_Android_CE_Reactivation_MAI"/>
    <n v="86"/>
    <n v="312.59100000000001"/>
    <n v="280.95"/>
    <n v="1.1126214628937534"/>
    <n v="3.634779069767442"/>
    <n v="3.2668604651162791"/>
  </r>
  <r>
    <x v="16"/>
    <x v="1"/>
    <s v="httpoolmpu_Android_CE_VO"/>
    <n v="88"/>
    <n v="66.244500000000002"/>
    <n v="86.73"/>
    <n v="0.76380145278450362"/>
    <n v="0.7527784090909091"/>
    <n v="0.98556818181818184"/>
  </r>
  <r>
    <x v="16"/>
    <x v="1"/>
    <s v="httpoolmpu_Android_T1+T2_VO"/>
    <n v="641"/>
    <n v="976.13419999999996"/>
    <n v="219.19"/>
    <n v="4.4533701354988819"/>
    <n v="1.5228302652106083"/>
    <n v="0.34195007800312011"/>
  </r>
  <r>
    <x v="16"/>
    <x v="1"/>
    <s v="httpoolmpu_Android_WW_VO"/>
    <n v="273"/>
    <n v="825.89520000000005"/>
    <n v="93.74"/>
    <n v="8.8104885854491162"/>
    <n v="3.0252571428571429"/>
    <n v="0.34336996336996334"/>
  </r>
  <r>
    <x v="16"/>
    <x v="2"/>
    <s v="(UAC)(Android)(T3+ROW)(Prediction)(20190531)"/>
    <n v="15315"/>
    <n v="16971.828099999999"/>
    <n v="10077.4383"/>
    <n v="1.6841411075669894"/>
    <n v="1.1081833561867449"/>
    <n v="0.65801098922624879"/>
  </r>
  <r>
    <x v="17"/>
    <x v="0"/>
    <s v="Reactivation_Android_28/03/2022"/>
    <n v="40"/>
    <n v="287.56060000000002"/>
    <n v="294.94240000000002"/>
    <n v="0.974972062341664"/>
    <n v="7.1890150000000004"/>
    <n v="7.3735600000000003"/>
  </r>
  <r>
    <x v="17"/>
    <x v="0"/>
    <s v="httpoolmpu_Android_15/08/2022_RTG_Video_T1_AEO"/>
    <n v="13"/>
    <n v="64.850999999999999"/>
    <n v="72.716800000000006"/>
    <n v="0.89182967347298003"/>
    <n v="4.9885384615384618"/>
    <n v="5.5936000000000003"/>
  </r>
  <r>
    <x v="17"/>
    <x v="0"/>
    <s v="httpoolmpu_Android_23/08/22_AAA_MAI+P_T1_DLO"/>
    <n v="43"/>
    <n v="31.439900000000002"/>
    <n v="44.209800000000001"/>
    <n v="0.71115227845409845"/>
    <n v="0.73116046511627908"/>
    <n v="1.0281348837209303"/>
  </r>
  <r>
    <x v="17"/>
    <x v="0"/>
    <s v="httpoolmpu_Android_25/07/22_AAA_AEO_SG/HK/AU_DLO"/>
    <n v="335"/>
    <n v="8082.1841000000004"/>
    <n v="4713.6401999999998"/>
    <n v="1.7146374685110672"/>
    <n v="24.125922686567165"/>
    <n v="14.070567761194029"/>
  </r>
  <r>
    <x v="17"/>
    <x v="2"/>
    <s v="Android_SGHKTW_tCPA_27/06/22"/>
    <n v="1556"/>
    <n v="12572.1553"/>
    <n v="12468.3938"/>
    <n v="1.0083219620477499"/>
    <n v="8.0797913239074557"/>
    <n v="8.013106555269923"/>
  </r>
  <r>
    <x v="18"/>
    <x v="0"/>
    <s v="Reactivation_Android_28/03/2022"/>
    <n v="365"/>
    <n v="1437.4799"/>
    <n v="819.12670000000003"/>
    <n v="1.754893229582188"/>
    <n v="3.9383010958904112"/>
    <n v="2.2441827397260274"/>
  </r>
  <r>
    <x v="18"/>
    <x v="0"/>
    <s v="httpoolmpu_Android_11/02/22_AAA_VO_CEE"/>
    <n v="197"/>
    <n v="1218.8149000000001"/>
    <n v="2142.1574999999998"/>
    <n v="0.56896605408332501"/>
    <n v="6.1868776649746193"/>
    <n v="10.873895939086294"/>
  </r>
  <r>
    <x v="18"/>
    <x v="0"/>
    <s v="httpoolmpu_Android_23/05/22_AAA_AEO_CEE"/>
    <n v="171"/>
    <n v="980.44690000000003"/>
    <n v="623.76990000000001"/>
    <n v="1.5718086108355021"/>
    <n v="5.7336076023391813"/>
    <n v="3.6477771929824563"/>
  </r>
  <r>
    <x v="18"/>
    <x v="2"/>
    <s v="Android_Balkan_tCPA_22/07/22"/>
    <n v="5864"/>
    <n v="10368.8652"/>
    <n v="9872.2850999999991"/>
    <n v="1.0503004213279863"/>
    <n v="1.7682239427012278"/>
    <n v="1.6835411152796724"/>
  </r>
  <r>
    <x v="19"/>
    <x v="0"/>
    <s v="Reactivation_Android_28/03/2022"/>
    <n v="177"/>
    <n v="261.35570000000001"/>
    <n v="445.60809999999998"/>
    <n v="0.5865146975559915"/>
    <n v="1.4765858757062147"/>
    <n v="2.5175598870056497"/>
  </r>
  <r>
    <x v="19"/>
    <x v="0"/>
    <s v="httpoolmpu_Android_11/02/22_AAA_VO_CEE"/>
    <n v="405"/>
    <n v="4489.6464999999998"/>
    <n v="3218.7730999999999"/>
    <n v="1.3948316207812226"/>
    <n v="11.085546913580247"/>
    <n v="7.9475879012345674"/>
  </r>
  <r>
    <x v="19"/>
    <x v="0"/>
    <s v="httpoolmpu_Android_23/05/22_AAA_AEO_CEE"/>
    <n v="298"/>
    <n v="626.68970000000002"/>
    <n v="1046.5001"/>
    <n v="0.59884342103741794"/>
    <n v="2.1029855704697988"/>
    <n v="3.5117453020134226"/>
  </r>
  <r>
    <x v="19"/>
    <x v="1"/>
    <s v="httpoolmpu_Android_CE_Reactivation_MAI"/>
    <n v="14"/>
    <n v="26.8584"/>
    <n v="77.81"/>
    <n v="0.34517928286852589"/>
    <n v="1.9184571428571429"/>
    <n v="5.5578571428571433"/>
  </r>
  <r>
    <x v="19"/>
    <x v="1"/>
    <s v="httpoolmpu_Android_CE_VO"/>
    <n v="65"/>
    <n v="327.68110000000001"/>
    <n v="77.95"/>
    <n v="4.2037344451571519"/>
    <n v="5.0412476923076923"/>
    <n v="1.1992307692307693"/>
  </r>
  <r>
    <x v="19"/>
    <x v="1"/>
    <s v="httpoolmpu_Android_T1+T2_VO"/>
    <n v="342"/>
    <n v="25.557200000000002"/>
    <n v="146.96"/>
    <n v="0.17390582471420796"/>
    <n v="7.4728654970760242E-2"/>
    <n v="0.42970760233918132"/>
  </r>
  <r>
    <x v="19"/>
    <x v="1"/>
    <s v="httpoolmpu_Android_WW_VO"/>
    <n v="118"/>
    <n v="48.691200000000002"/>
    <n v="53.95"/>
    <n v="0.90252455977757184"/>
    <n v="0.41263728813559325"/>
    <n v="0.45720338983050851"/>
  </r>
  <r>
    <x v="19"/>
    <x v="2"/>
    <s v="(UAC)(Android)(T3+ROW)(Prediction)(20190531)"/>
    <n v="5043"/>
    <n v="3252.3833"/>
    <n v="2728.0672"/>
    <n v="1.1921932494918013"/>
    <n v="0.64493025976601226"/>
    <n v="0.540961173904422"/>
  </r>
  <r>
    <x v="20"/>
    <x v="0"/>
    <s v="Reactivation_Android_28/03/2022"/>
    <n v="7423"/>
    <n v="14937.2363"/>
    <n v="8757.9555"/>
    <n v="1.7055620230086805"/>
    <n v="2.0122910278862993"/>
    <n v="1.1798404283982218"/>
  </r>
  <r>
    <x v="20"/>
    <x v="0"/>
    <s v="httpoolmpu_Android_11/07/22_AAA_VO_ID"/>
    <n v="3716"/>
    <n v="7726.7803000000004"/>
    <n v="10811.07"/>
    <n v="0.71471004257672932"/>
    <n v="2.0793273143164694"/>
    <n v="2.9093299246501614"/>
  </r>
  <r>
    <x v="20"/>
    <x v="0"/>
    <s v="httpoolmpu_Android_15/08/22_AAA_VO_ID"/>
    <n v="6181"/>
    <n v="10330.747100000001"/>
    <n v="8176.77"/>
    <n v="1.2634264018677301"/>
    <n v="1.6713714771072643"/>
    <n v="1.3228878822197057"/>
  </r>
  <r>
    <x v="20"/>
    <x v="0"/>
    <s v="httpoolmpu_Android_19/07/22_AAA_AEO_ASIA_DLO"/>
    <n v="2352"/>
    <n v="2141.3209999999999"/>
    <n v="3018.4630000000002"/>
    <n v="0.70940773499625465"/>
    <n v="0.91042559523809519"/>
    <n v="1.2833601190476192"/>
  </r>
  <r>
    <x v="20"/>
    <x v="0"/>
    <s v="httpoolmpu_Android_20/06/22_VO_ASIA_FB/IG"/>
    <n v="5004"/>
    <n v="3648.1206000000002"/>
    <n v="3835.9774000000002"/>
    <n v="0.95102765725366367"/>
    <n v="0.72904088729016792"/>
    <n v="0.76658221422861716"/>
  </r>
  <r>
    <x v="20"/>
    <x v="1"/>
    <s v="httpoolmpu_Android_ROW_AEO"/>
    <n v="4257"/>
    <n v="507.38339999999999"/>
    <n v="1338.58"/>
    <n v="0.37904600397436089"/>
    <n v="0.11918801973220577"/>
    <n v="0.31444209537232792"/>
  </r>
  <r>
    <x v="20"/>
    <x v="1"/>
    <s v="httpoolmpu_Android_WW_Reactivation_MAI"/>
    <n v="525"/>
    <n v="1181.4603999999999"/>
    <n v="771.66"/>
    <n v="1.5310634217142265"/>
    <n v="2.2504007619047619"/>
    <n v="1.4698285714285713"/>
  </r>
  <r>
    <x v="20"/>
    <x v="1"/>
    <s v="httpoolmpu_Android_WW_VO"/>
    <n v="6741"/>
    <n v="4200.1576999999997"/>
    <n v="5873.66"/>
    <n v="0.71508355948420577"/>
    <n v="0.62307635365672742"/>
    <n v="0.8713336300252188"/>
  </r>
  <r>
    <x v="20"/>
    <x v="2"/>
    <s v="Android_ID_tCPA_03/12/21"/>
    <n v="133027"/>
    <n v="98084.421900000001"/>
    <n v="59281.589"/>
    <n v="1.6545511609008996"/>
    <n v="0.73732717343095766"/>
    <n v="0.44563576567163055"/>
  </r>
  <r>
    <x v="20"/>
    <x v="4"/>
    <s v="And_ID_CPI_01/08/22"/>
    <n v="33172"/>
    <n v="783.10519999999997"/>
    <n v="6218.89"/>
    <n v="0.12592362945799007"/>
    <n v="2.360741589292174E-2"/>
    <n v="0.1874740745206801"/>
  </r>
  <r>
    <x v="21"/>
    <x v="0"/>
    <s v="Reactivation_Android_28/03/2022"/>
    <n v="47"/>
    <n v="142.24279999999999"/>
    <n v="196.7499"/>
    <n v="0.72296250214104296"/>
    <n v="3.0264425531914889"/>
    <n v="4.1861680851063827"/>
  </r>
  <r>
    <x v="21"/>
    <x v="0"/>
    <s v="httpoolmpu_Android_03/12/21_AAA_VO_UK/IE"/>
    <n v="193"/>
    <n v="2746.2815000000001"/>
    <n v="2919.8957"/>
    <n v="0.94054095836368401"/>
    <n v="14.229437823834196"/>
    <n v="15.128993264248704"/>
  </r>
  <r>
    <x v="21"/>
    <x v="0"/>
    <s v="httpoolmpu_Android_15/08/2022_RTG_Video_T1_AEO"/>
    <n v="5"/>
    <n v="4.4976000000000003"/>
    <n v="47.778799999999997"/>
    <n v="9.4133799928001555E-2"/>
    <n v="0.8995200000000001"/>
    <n v="9.5557599999999994"/>
  </r>
  <r>
    <x v="21"/>
    <x v="0"/>
    <s v="httpoolmpu_Android_23/08/22_AAA_MAI+P_T1_DLO"/>
    <n v="31"/>
    <n v="6.8400000000000002E-2"/>
    <n v="23.209"/>
    <n v="2.9471325778792712E-3"/>
    <n v="2.2064516129032259E-3"/>
    <n v="0.74867741935483867"/>
  </r>
  <r>
    <x v="21"/>
    <x v="1"/>
    <s v="httpoolmpu_Android_CE_Reactivation_MAI"/>
    <n v="4"/>
    <n v="0.32469999999999999"/>
    <n v="67.88"/>
    <n v="4.7834413671184444E-3"/>
    <n v="8.1174999999999997E-2"/>
    <n v="16.97"/>
  </r>
  <r>
    <x v="21"/>
    <x v="1"/>
    <s v="httpoolmpu_Android_CE_VO"/>
    <n v="23"/>
    <n v="7.5014000000000003"/>
    <n v="67.89"/>
    <n v="0.11049344527912801"/>
    <n v="0.32614782608695653"/>
    <n v="2.9517391304347824"/>
  </r>
  <r>
    <x v="21"/>
    <x v="1"/>
    <s v="httpoolmpu_Android_T1+T2_VO"/>
    <n v="180"/>
    <n v="394.37060000000002"/>
    <n v="208.59"/>
    <n v="1.890649599693178"/>
    <n v="2.1909477777777777"/>
    <n v="1.1588333333333334"/>
  </r>
  <r>
    <x v="21"/>
    <x v="1"/>
    <s v="httpoolmpu_Android_WW_VO"/>
    <n v="121"/>
    <n v="73.076099999999997"/>
    <n v="203.13"/>
    <n v="0.35975040614384873"/>
    <n v="0.60393471074380167"/>
    <n v="1.6787603305785124"/>
  </r>
  <r>
    <x v="21"/>
    <x v="2"/>
    <s v="(UAC)(Android)(T3+ROW)(Prediction)(20190531)"/>
    <n v="1400"/>
    <n v="3295.2267999999999"/>
    <n v="771.50570000000005"/>
    <n v="4.2711632590660056"/>
    <n v="2.3537334285714286"/>
    <n v="0.55107550000000005"/>
  </r>
  <r>
    <x v="21"/>
    <x v="3"/>
    <s v="Android_T1+T2_VO_19/08/2022"/>
    <n v="25"/>
    <n v="271.68380000000002"/>
    <n v="439.98020000000002"/>
    <n v="0.6174909689117829"/>
    <n v="10.867352"/>
    <n v="17.599208000000001"/>
  </r>
  <r>
    <x v="21"/>
    <x v="3"/>
    <s v="Android_WW(T1&amp;T2)_Purchase_6/04/2022"/>
    <n v="91"/>
    <n v="262.64609999999999"/>
    <n v="1248.0451"/>
    <n v="0.21044600070942948"/>
    <n v="2.886220879120879"/>
    <n v="13.71478131868132"/>
  </r>
  <r>
    <x v="22"/>
    <x v="0"/>
    <s v="Reactivation_Android_28/03/2022"/>
    <n v="327"/>
    <n v="4580.4994999999999"/>
    <n v="1075.7012999999999"/>
    <n v="4.2581518679953252"/>
    <n v="14.00764373088685"/>
    <n v="3.2896064220183483"/>
  </r>
  <r>
    <x v="22"/>
    <x v="0"/>
    <s v="httpoolmpu_Android_06/12/21_AAA_VO_EU"/>
    <n v="1033"/>
    <n v="26378.027300000002"/>
    <n v="14169.0064"/>
    <n v="1.8616709284569171"/>
    <n v="25.535360406582772"/>
    <n v="13.716366311713456"/>
  </r>
  <r>
    <x v="22"/>
    <x v="0"/>
    <s v="httpoolmpu_Android_23/08/22_AAA_MAI+P_T1_DLO"/>
    <n v="985"/>
    <n v="662.9316"/>
    <n v="803.26760000000002"/>
    <n v="0.82529358833843169"/>
    <n v="0.6730270050761421"/>
    <n v="0.81550010152284269"/>
  </r>
  <r>
    <x v="22"/>
    <x v="1"/>
    <s v="httpoolmpu_Android_CE_Reactivation_MAI"/>
    <n v="41"/>
    <n v="2307.8894"/>
    <n v="204.3"/>
    <n v="11.296570729319628"/>
    <n v="56.28998536585366"/>
    <n v="4.9829268292682931"/>
  </r>
  <r>
    <x v="22"/>
    <x v="1"/>
    <s v="httpoolmpu_Android_CE_VO"/>
    <n v="170"/>
    <n v="292.80880000000002"/>
    <n v="313.41000000000003"/>
    <n v="0.93426757282792505"/>
    <n v="1.7224047058823531"/>
    <n v="1.8435882352941177"/>
  </r>
  <r>
    <x v="22"/>
    <x v="1"/>
    <s v="httpoolmpu_Android_WW_VO"/>
    <n v="153"/>
    <n v="124.3807"/>
    <n v="258.81"/>
    <n v="0.4805869170433909"/>
    <n v="0.81294575163398697"/>
    <n v="1.6915686274509805"/>
  </r>
  <r>
    <x v="22"/>
    <x v="2"/>
    <s v="(UAC)(Android)(T3+ROW)(Prediction)(20190531)"/>
    <n v="10142"/>
    <n v="12368.546899999999"/>
    <n v="4206.2605999999996"/>
    <n v="2.9405089404113478"/>
    <n v="1.2195372608952868"/>
    <n v="0.41473679747584297"/>
  </r>
  <r>
    <x v="22"/>
    <x v="3"/>
    <s v="Android_T1+T2_VO_19/08/2022"/>
    <n v="3"/>
    <n v="0"/>
    <n v="19.725100000000001"/>
    <n v="0"/>
    <n v="0"/>
    <n v="6.5750333333333337"/>
  </r>
  <r>
    <x v="22"/>
    <x v="3"/>
    <s v="Android_WW(T1&amp;T2)_Purchase_6/04/2022"/>
    <n v="3"/>
    <n v="3.5316999999999998"/>
    <n v="33.070399999999999"/>
    <n v="0.10679338623058687"/>
    <n v="1.1772333333333334"/>
    <n v="11.023466666666666"/>
  </r>
  <r>
    <x v="23"/>
    <x v="0"/>
    <s v="Reactivation_Android_28/03/2022"/>
    <n v="344"/>
    <n v="829.93589999999995"/>
    <n v="355.90780000000001"/>
    <n v="2.3318845498749954"/>
    <n v="2.4126043604651159"/>
    <n v="1.0346156976744185"/>
  </r>
  <r>
    <x v="23"/>
    <x v="0"/>
    <s v="httpoolmpu_Android_15/08/22_AAA_VO_India"/>
    <n v="4000"/>
    <n v="1093.9038"/>
    <n v="2130.27"/>
    <n v="0.51350476700136605"/>
    <n v="0.27347595000000002"/>
    <n v="0.53256749999999997"/>
  </r>
  <r>
    <x v="23"/>
    <x v="0"/>
    <s v="httpoolmpu_Android_19/07/22_AAA_VO_India"/>
    <n v="1636"/>
    <n v="1333.3988999999999"/>
    <n v="2938.07"/>
    <n v="0.45383496649160837"/>
    <n v="0.81503600244498775"/>
    <n v="1.7958863080684597"/>
  </r>
  <r>
    <x v="23"/>
    <x v="2"/>
    <s v="Android_IN_tCPA_27/06/22"/>
    <n v="17962"/>
    <n v="7815.8734999999997"/>
    <n v="5056.2786999999998"/>
    <n v="1.5457758489459847"/>
    <n v="0.43513381026611736"/>
    <n v="0.2814986471439706"/>
  </r>
  <r>
    <x v="24"/>
    <x v="0"/>
    <s v="Reactivation_Android_28/03/2022"/>
    <n v="2234"/>
    <n v="13185.2852"/>
    <n v="5782.6241"/>
    <n v="2.2801560281257087"/>
    <n v="5.902097224709042"/>
    <n v="2.5884619964189794"/>
  </r>
  <r>
    <x v="24"/>
    <x v="0"/>
    <s v="httpoolmpu_Android_15/07/22_AAA_AEO_ES/IT/PT_DLO"/>
    <n v="3090"/>
    <n v="8046.6309000000001"/>
    <n v="8906.3016000000007"/>
    <n v="0.90347612975513869"/>
    <n v="2.6040876699029125"/>
    <n v="2.8822982524271845"/>
  </r>
  <r>
    <x v="24"/>
    <x v="1"/>
    <s v="httpoolmpu_Android_CE_Reactivation_MAI"/>
    <n v="136"/>
    <n v="423.58800000000002"/>
    <n v="963.98"/>
    <n v="0.4394157555135999"/>
    <n v="3.1146176470588238"/>
    <n v="7.0880882352941175"/>
  </r>
  <r>
    <x v="24"/>
    <x v="1"/>
    <s v="httpoolmpu_Android_T1+T2_VO"/>
    <n v="2751"/>
    <n v="575.89419999999996"/>
    <n v="2517.29"/>
    <n v="0.22877546885738234"/>
    <n v="0.20933994910941475"/>
    <n v="0.91504543802253724"/>
  </r>
  <r>
    <x v="24"/>
    <x v="1"/>
    <s v="httpoolmpu_Android_WW_VO"/>
    <n v="1101"/>
    <n v="303.96890000000002"/>
    <n v="993.02"/>
    <n v="0.30610551650520634"/>
    <n v="0.27608437783832879"/>
    <n v="0.90192552225249767"/>
  </r>
  <r>
    <x v="24"/>
    <x v="2"/>
    <s v="Android_IT_tROAS_23.7.21."/>
    <n v="20849"/>
    <n v="52862.4375"/>
    <n v="41319.5573"/>
    <n v="1.2793563376343338"/>
    <n v="2.5354903112859128"/>
    <n v="1.9818484004028971"/>
  </r>
  <r>
    <x v="24"/>
    <x v="3"/>
    <s v="Android_T1+T2_VO_19/08/2022"/>
    <n v="3"/>
    <n v="7.9399999999999998E-2"/>
    <n v="25.527899999999999"/>
    <n v="3.1103224315356926E-3"/>
    <n v="2.6466666666666666E-2"/>
    <n v="8.5092999999999996"/>
  </r>
  <r>
    <x v="24"/>
    <x v="3"/>
    <s v="Android_WW(T1&amp;T2)_Purchase_6/04/2022"/>
    <n v="16"/>
    <n v="317.51150000000001"/>
    <n v="98.846299999999999"/>
    <n v="3.2121738497040355"/>
    <n v="19.844468750000001"/>
    <n v="6.17789375"/>
  </r>
  <r>
    <x v="25"/>
    <x v="0"/>
    <s v="Reactivation_Android_28/03/2022"/>
    <n v="98"/>
    <n v="823.95330000000001"/>
    <n v="603.79909999999995"/>
    <n v="1.3646149853486036"/>
    <n v="8.4076867346938773"/>
    <n v="6.1612153061224486"/>
  </r>
  <r>
    <x v="25"/>
    <x v="0"/>
    <s v="httpoolmpu_Android_15/08/2022_RTG_Video_T1_AEO"/>
    <n v="67"/>
    <n v="852.83849999999995"/>
    <n v="448.76310000000001"/>
    <n v="1.9004202885665062"/>
    <n v="12.728932835820896"/>
    <n v="6.6979567164179104"/>
  </r>
  <r>
    <x v="25"/>
    <x v="0"/>
    <s v="httpoolmpu_Android_19/07/22_AAA_AEO_ASIA_DLO"/>
    <n v="245"/>
    <n v="2040.7699"/>
    <n v="1245.509"/>
    <n v="1.638502732617749"/>
    <n v="8.32967306122449"/>
    <n v="5.0837102040816324"/>
  </r>
  <r>
    <x v="25"/>
    <x v="0"/>
    <s v="httpoolmpu_Android_23/08/22_AAA_MAI+P_T1_DLO"/>
    <n v="47"/>
    <n v="19.4894"/>
    <n v="59.099600000000002"/>
    <n v="0.32977211351684271"/>
    <n v="0.41466808510638298"/>
    <n v="1.2574382978723404"/>
  </r>
  <r>
    <x v="25"/>
    <x v="0"/>
    <s v="httpoolmpu_Android_23/08/22_AAA_VO_JP/KR_DLO"/>
    <n v="52"/>
    <n v="2181.4391999999998"/>
    <n v="621.21879999999999"/>
    <n v="3.5115473002426838"/>
    <n v="41.950753846153845"/>
    <n v="11.946515384615385"/>
  </r>
  <r>
    <x v="25"/>
    <x v="1"/>
    <s v="httpoolmpu_Android_WW_VO"/>
    <n v="76"/>
    <n v="372.91649999999998"/>
    <n v="651.63"/>
    <n v="0.57228258367478479"/>
    <n v="4.906796052631579"/>
    <n v="8.5740789473684202"/>
  </r>
  <r>
    <x v="25"/>
    <x v="2"/>
    <s v="Android_JP_tCPA_22/08/22"/>
    <n v="1178"/>
    <n v="4328.3500999999997"/>
    <n v="10959.1564"/>
    <n v="0.39495285421786658"/>
    <n v="3.6743209677419353"/>
    <n v="9.3031887945670633"/>
  </r>
  <r>
    <x v="26"/>
    <x v="0"/>
    <s v="Reactivation_Android_28/03/2022"/>
    <n v="229"/>
    <n v="1806.577"/>
    <n v="1752.8678"/>
    <n v="1.0306407591034532"/>
    <n v="7.8889825327510916"/>
    <n v="7.6544445414847164"/>
  </r>
  <r>
    <x v="26"/>
    <x v="0"/>
    <s v="httpoolmpu_Android_15/08/2022_RTG_Video_T1_AEO"/>
    <n v="322"/>
    <n v="1654.0291"/>
    <n v="2160.6536000000001"/>
    <n v="0.76552257150336356"/>
    <n v="5.136736335403727"/>
    <n v="6.7101043478260873"/>
  </r>
  <r>
    <x v="26"/>
    <x v="0"/>
    <s v="httpoolmpu_Android_19/07/22_AAA_AEO_ASIA_DLO"/>
    <n v="1356"/>
    <n v="9350.1708999999992"/>
    <n v="8782.5794999999998"/>
    <n v="1.0646269584010026"/>
    <n v="6.8954062684365773"/>
    <n v="6.4768285398230088"/>
  </r>
  <r>
    <x v="26"/>
    <x v="0"/>
    <s v="httpoolmpu_Android_23/08/22_AAA_VO_JP/KR_DLO"/>
    <n v="273"/>
    <n v="3152.5875999999998"/>
    <n v="3604.7411999999999"/>
    <n v="0.87456697307423903"/>
    <n v="11.547939926739927"/>
    <n v="13.20418021978022"/>
  </r>
  <r>
    <x v="26"/>
    <x v="1"/>
    <s v="httpoolmpu_Android_WW_Reactivation_MAI"/>
    <n v="5"/>
    <n v="48.545099999999998"/>
    <n v="14.32"/>
    <n v="3.3900209497206704"/>
    <n v="9.7090199999999989"/>
    <n v="2.8639999999999999"/>
  </r>
  <r>
    <x v="26"/>
    <x v="1"/>
    <s v="httpoolmpu_Android_WW_VO"/>
    <n v="179"/>
    <n v="52.8003"/>
    <n v="981.92"/>
    <n v="5.3772506925207755E-2"/>
    <n v="0.29497374301675977"/>
    <n v="5.4855865921787705"/>
  </r>
  <r>
    <x v="26"/>
    <x v="2"/>
    <s v="Android_Korea_tCPA_07/04/22"/>
    <n v="9017"/>
    <n v="36853.539100000002"/>
    <n v="42744.993699999999"/>
    <n v="0.86217205595236768"/>
    <n v="4.0871175668182325"/>
    <n v="4.7404894865254521"/>
  </r>
  <r>
    <x v="27"/>
    <x v="0"/>
    <s v="Reactivation_Android_28/03/2022"/>
    <n v="1164"/>
    <n v="2384.4097000000002"/>
    <n v="1939.7944"/>
    <n v="1.2292074355921432"/>
    <n v="2.0484619415807561"/>
    <n v="1.6664900343642612"/>
  </r>
  <r>
    <x v="27"/>
    <x v="0"/>
    <s v="httpoolmpu_Android_23/08/22_AAA_VO_MX"/>
    <n v="584"/>
    <n v="266.81229999999999"/>
    <n v="607.37"/>
    <n v="0.43929120634868363"/>
    <n v="0.45687037671232877"/>
    <n v="1.0400171232876712"/>
  </r>
  <r>
    <x v="27"/>
    <x v="0"/>
    <s v="httpoolmpu_Android_26/07/22_AAA_AEO_LATAM+BR_DLO"/>
    <n v="833"/>
    <n v="283.56779999999998"/>
    <n v="428.55239999999998"/>
    <n v="0.66168757892850438"/>
    <n v="0.3404175270108043"/>
    <n v="0.51446866746698672"/>
  </r>
  <r>
    <x v="27"/>
    <x v="1"/>
    <s v="httpoolmpu_Android_WW_VO"/>
    <n v="1985"/>
    <n v="319.66059999999999"/>
    <n v="861.69"/>
    <n v="0.37096937413687053"/>
    <n v="0.16103808564231736"/>
    <n v="0.43410075566750633"/>
  </r>
  <r>
    <x v="27"/>
    <x v="2"/>
    <s v="Android_LATAM_tCPA_11/02/22"/>
    <n v="16554"/>
    <n v="6526"/>
    <n v="7820.6057000000001"/>
    <n v="0.83446222074589438"/>
    <n v="0.39422496073456564"/>
    <n v="0.47242996858765252"/>
  </r>
  <r>
    <x v="28"/>
    <x v="0"/>
    <s v="Reactivation_Android_28/03/2022"/>
    <n v="1635"/>
    <n v="9572.1630999999998"/>
    <n v="4596.1841999999997"/>
    <n v="2.0826326107643816"/>
    <n v="5.8545340061162081"/>
    <n v="2.811121834862385"/>
  </r>
  <r>
    <x v="28"/>
    <x v="0"/>
    <s v="httpoolmpu_Android_19/07/22_AAA_AEO_ASIA_DLO"/>
    <n v="831"/>
    <n v="3058.2039"/>
    <n v="2682.5693999999999"/>
    <n v="1.140027877750339"/>
    <n v="3.6801490974729241"/>
    <n v="3.2281220216606497"/>
  </r>
  <r>
    <x v="28"/>
    <x v="0"/>
    <s v="httpoolmpu_Android_20/06/22_VO_ASIA_FB/IG"/>
    <n v="1003"/>
    <n v="9719.5985999999994"/>
    <n v="4326.598"/>
    <n v="2.2464760072463399"/>
    <n v="9.69052701894317"/>
    <n v="4.3136570289132603"/>
  </r>
  <r>
    <x v="28"/>
    <x v="1"/>
    <s v="httpoolmpu_Android_WW_Reactivation_MAI"/>
    <n v="161"/>
    <n v="2014.3051"/>
    <n v="360.88"/>
    <n v="5.5816479162048331"/>
    <n v="12.511211801242236"/>
    <n v="2.2414906832298138"/>
  </r>
  <r>
    <x v="28"/>
    <x v="1"/>
    <s v="httpoolmpu_Android_WW_VO"/>
    <n v="868"/>
    <n v="1669.8490999999999"/>
    <n v="2637.56"/>
    <n v="0.63310373982013679"/>
    <n v="1.9237892857142855"/>
    <n v="3.0386635944700462"/>
  </r>
  <r>
    <x v="28"/>
    <x v="2"/>
    <s v="(UAC)(Android)(T3+ROW)(Prediction)(20190531)"/>
    <n v="24163"/>
    <n v="27241.410199999998"/>
    <n v="12133.3624"/>
    <n v="2.2451657918006305"/>
    <n v="1.1274018209659395"/>
    <n v="0.50214635599884117"/>
  </r>
  <r>
    <x v="29"/>
    <x v="0"/>
    <s v="Reactivation_Android_28/03/2022"/>
    <n v="254"/>
    <n v="2532.7431999999999"/>
    <n v="1420.1894"/>
    <n v="1.7833841035568918"/>
    <n v="9.9714299212598423"/>
    <n v="5.5912968503937011"/>
  </r>
  <r>
    <x v="29"/>
    <x v="0"/>
    <s v="httpoolmpu_Android_05/08/22_AAA_MAI+P_EU_T1_DLO"/>
    <n v="284"/>
    <n v="51.914900000000003"/>
    <n v="395.2432"/>
    <n v="0.13134925534455749"/>
    <n v="0.18279894366197183"/>
    <n v="1.3917014084507042"/>
  </r>
  <r>
    <x v="29"/>
    <x v="0"/>
    <s v="httpoolmpu_Android_15/08/2022_RTG_Video_T1_AEO"/>
    <n v="19"/>
    <n v="11.1625"/>
    <n v="125.6555"/>
    <n v="8.8834153698007637E-2"/>
    <n v="0.58750000000000002"/>
    <n v="6.6134473684210526"/>
  </r>
  <r>
    <x v="29"/>
    <x v="0"/>
    <s v="httpoolmpu_Android_15/08/22_AAA_VO_NORDICNL"/>
    <n v="410"/>
    <n v="4495.5087999999996"/>
    <n v="7060.5690999999997"/>
    <n v="0.63670629609729334"/>
    <n v="10.964655609756097"/>
    <n v="17.220900243902438"/>
  </r>
  <r>
    <x v="29"/>
    <x v="0"/>
    <s v="httpoolmpu_Android_23/05/22_AAA_AEO_NORDICNL"/>
    <n v="572"/>
    <n v="5593.7749000000003"/>
    <n v="10125.1957"/>
    <n v="0.55246091687887078"/>
    <n v="9.7793267482517496"/>
    <n v="17.701391083916086"/>
  </r>
  <r>
    <x v="29"/>
    <x v="0"/>
    <s v="httpoolmpu_Android_23/08/22_AAA_MAI+P_T1_DLO"/>
    <n v="35"/>
    <n v="0.18260000000000001"/>
    <n v="36.608699999999999"/>
    <n v="4.9878853933627808E-3"/>
    <n v="5.2171428571428577E-3"/>
    <n v="1.0459628571428572"/>
  </r>
  <r>
    <x v="29"/>
    <x v="1"/>
    <s v="httpoolmpu_Android_CE_Reactivation_MAI"/>
    <n v="27"/>
    <n v="992.81349999999998"/>
    <n v="330.34"/>
    <n v="3.0054292547072716"/>
    <n v="36.770870370370368"/>
    <n v="12.234814814814813"/>
  </r>
  <r>
    <x v="29"/>
    <x v="1"/>
    <s v="httpoolmpu_Android_T1+T2_VO"/>
    <n v="531"/>
    <n v="489.48230000000001"/>
    <n v="1157"/>
    <n v="0.42306162489196197"/>
    <n v="0.9218122410546139"/>
    <n v="2.1789077212806025"/>
  </r>
  <r>
    <x v="29"/>
    <x v="1"/>
    <s v="httpoolmpu_Android_T1_VO"/>
    <n v="36"/>
    <n v="281.27210000000002"/>
    <n v="361.07"/>
    <n v="0.778996039549118"/>
    <n v="7.8131138888888891"/>
    <n v="10.029722222222222"/>
  </r>
  <r>
    <x v="29"/>
    <x v="1"/>
    <s v="httpoolmpu_Android_WW_VO"/>
    <n v="314"/>
    <n v="1801.8804"/>
    <n v="926.83"/>
    <n v="1.9441325809479624"/>
    <n v="5.7384726114649682"/>
    <n v="2.9516878980891721"/>
  </r>
  <r>
    <x v="29"/>
    <x v="2"/>
    <s v="(UAC)(Android)(NordicNL)(tCPA)(20201229)"/>
    <n v="4723"/>
    <n v="19831.4941"/>
    <n v="19139.422699999999"/>
    <n v="1.0361594709959565"/>
    <n v="4.1989189286470463"/>
    <n v="4.0523867668854541"/>
  </r>
  <r>
    <x v="29"/>
    <x v="3"/>
    <s v="Android_T1+T2_VO_19/08/2022"/>
    <n v="5"/>
    <n v="4.1300000000000003E-2"/>
    <n v="179.85050000000001"/>
    <n v="2.2963516920998273E-4"/>
    <n v="8.26E-3"/>
    <n v="35.970100000000002"/>
  </r>
  <r>
    <x v="29"/>
    <x v="3"/>
    <s v="Android_WW(T1&amp;T2)_Purchase_6/04/2022"/>
    <n v="95"/>
    <n v="1095.771"/>
    <n v="1681.9501"/>
    <n v="0.65148841217108633"/>
    <n v="11.534431578947368"/>
    <n v="17.704737894736841"/>
  </r>
  <r>
    <x v="30"/>
    <x v="0"/>
    <s v="Reactivation_Android_28/03/2022"/>
    <n v="40"/>
    <n v="724.23019999999997"/>
    <n v="323.12509999999997"/>
    <n v="2.2413306796655537"/>
    <n v="18.105754999999998"/>
    <n v="8.078127499999999"/>
  </r>
  <r>
    <x v="30"/>
    <x v="0"/>
    <s v="httpoolmpu_Android_15/08/2022_RTG_Video_T1_AEO"/>
    <n v="2"/>
    <n v="5.4800000000000001E-2"/>
    <n v="13.329700000000001"/>
    <n v="4.1111202802763753E-3"/>
    <n v="2.7400000000000001E-2"/>
    <n v="6.6648500000000004"/>
  </r>
  <r>
    <x v="30"/>
    <x v="0"/>
    <s v="httpoolmpu_Android_15/08/22_AAA_VO_NORDICNL"/>
    <n v="68"/>
    <n v="566.82600000000002"/>
    <n v="2113.8939"/>
    <n v="0.26814306999987086"/>
    <n v="8.3356764705882362"/>
    <n v="31.086675"/>
  </r>
  <r>
    <x v="30"/>
    <x v="0"/>
    <s v="httpoolmpu_Android_23/05/22_AAA_AEO_NORDICNL"/>
    <n v="106"/>
    <n v="547.05949999999996"/>
    <n v="2247.9182999999998"/>
    <n v="0.24336271473923229"/>
    <n v="5.1609386792452829"/>
    <n v="21.206776415094339"/>
  </r>
  <r>
    <x v="30"/>
    <x v="1"/>
    <s v="httpoolmpu_Android_CE_Reactivation_MAI"/>
    <n v="10"/>
    <n v="355.64789999999999"/>
    <n v="105.39"/>
    <n v="3.3745886706518644"/>
    <n v="35.564790000000002"/>
    <n v="10.539"/>
  </r>
  <r>
    <x v="30"/>
    <x v="1"/>
    <s v="httpoolmpu_Android_CE_VO"/>
    <n v="5"/>
    <n v="5.4428999999999998"/>
    <n v="65.790000000000006"/>
    <n v="8.2731418148654798E-2"/>
    <n v="1.0885799999999999"/>
    <n v="13.158000000000001"/>
  </r>
  <r>
    <x v="30"/>
    <x v="1"/>
    <s v="httpoolmpu_Android_T1+T2_VO"/>
    <n v="50"/>
    <n v="3.3824000000000001"/>
    <n v="127.11"/>
    <n v="2.6610022814884747E-2"/>
    <n v="6.7648E-2"/>
    <n v="2.5421999999999998"/>
  </r>
  <r>
    <x v="30"/>
    <x v="1"/>
    <s v="httpoolmpu_Android_T1_VO"/>
    <n v="2"/>
    <n v="1.1188"/>
    <n v="40.71"/>
    <n v="2.7482191107835913E-2"/>
    <n v="0.55940000000000001"/>
    <n v="20.355"/>
  </r>
  <r>
    <x v="30"/>
    <x v="1"/>
    <s v="httpoolmpu_Android_WW_VO"/>
    <n v="38"/>
    <n v="0.29699999999999999"/>
    <n v="144.37"/>
    <n v="2.0572141026529056E-3"/>
    <n v="7.81578947368421E-3"/>
    <n v="3.7992105263157896"/>
  </r>
  <r>
    <x v="30"/>
    <x v="2"/>
    <s v="(UAC)(Android)(NordicNL)(tCPA)(20201229)"/>
    <n v="778"/>
    <n v="4246.5312999999996"/>
    <n v="3850.1293000000001"/>
    <n v="1.1029581006539182"/>
    <n v="5.4582664524421594"/>
    <n v="4.9487523136246789"/>
  </r>
  <r>
    <x v="30"/>
    <x v="3"/>
    <s v="Android_T1+T2_VO_19/08/2022"/>
    <n v="3"/>
    <n v="28.493099999999998"/>
    <n v="11.563700000000001"/>
    <n v="2.4640123835796497"/>
    <n v="9.4977"/>
    <n v="3.8545666666666669"/>
  </r>
  <r>
    <x v="30"/>
    <x v="3"/>
    <s v="Android_WW(T1&amp;T2)_Purchase_6/04/2022"/>
    <n v="41"/>
    <n v="257.04989999999998"/>
    <n v="806.53380000000004"/>
    <n v="0.31870939568806661"/>
    <n v="6.2695097560975608"/>
    <n v="19.671556097560977"/>
  </r>
  <r>
    <x v="31"/>
    <x v="0"/>
    <s v="Reactivation_Android_28/03/2022"/>
    <n v="1417"/>
    <n v="6144.1768000000002"/>
    <n v="3972.1131999999998"/>
    <n v="1.5468282223175314"/>
    <n v="4.3360457304163731"/>
    <n v="2.8031850388143966"/>
  </r>
  <r>
    <x v="31"/>
    <x v="0"/>
    <s v="httpoolmpu_Android_23/05/22_AAA_AEO_CEE"/>
    <n v="1196"/>
    <n v="4538.8008"/>
    <n v="6129.2587999999996"/>
    <n v="0.74051381220841916"/>
    <n v="3.7949839464882942"/>
    <n v="5.1247983277591969"/>
  </r>
  <r>
    <x v="31"/>
    <x v="1"/>
    <s v="httpoolmpu_Android_T1+T2_VO"/>
    <n v="1911"/>
    <n v="1729.0844999999999"/>
    <n v="1556.2"/>
    <n v="1.1110940110525638"/>
    <n v="0.90480612244897951"/>
    <n v="0.81433804290947154"/>
  </r>
  <r>
    <x v="31"/>
    <x v="1"/>
    <s v="httpoolmpu_Android_WW_Reactivation_MAI"/>
    <n v="125"/>
    <n v="782.79740000000004"/>
    <n v="261.07"/>
    <n v="2.9984195809552996"/>
    <n v="6.2623792000000007"/>
    <n v="2.0885599999999998"/>
  </r>
  <r>
    <x v="31"/>
    <x v="1"/>
    <s v="httpoolmpu_Android_WW_VO"/>
    <n v="600"/>
    <n v="453.19420000000002"/>
    <n v="421.84"/>
    <n v="1.0743272330741516"/>
    <n v="0.75532366666666673"/>
    <n v="0.70306666666666662"/>
  </r>
  <r>
    <x v="31"/>
    <x v="2"/>
    <s v="Android_PL_tROAS_30/03/22"/>
    <n v="15487"/>
    <n v="37993.324200000003"/>
    <n v="33685.680899999999"/>
    <n v="1.1278775783926638"/>
    <n v="2.4532397623813522"/>
    <n v="2.1750940078775747"/>
  </r>
  <r>
    <x v="31"/>
    <x v="3"/>
    <s v="Android_WW(T1&amp;T2)_Purchase_6/04/2022"/>
    <n v="64"/>
    <n v="6554.9652999999998"/>
    <n v="297.43060000000003"/>
    <n v="22.038637920913313"/>
    <n v="102.4213328125"/>
    <n v="4.6473531250000004"/>
  </r>
  <r>
    <x v="32"/>
    <x v="0"/>
    <s v="Reactivation_Android_28/03/2022"/>
    <n v="836"/>
    <n v="3218.5646999999999"/>
    <n v="2179.1215999999999"/>
    <n v="1.4770009622225764"/>
    <n v="3.8499577751196172"/>
    <n v="2.606604784688995"/>
  </r>
  <r>
    <x v="32"/>
    <x v="0"/>
    <s v="httpoolmpu_Android_15/07/22_AAA_AEO_ES/IT/PT_DLO"/>
    <n v="1003"/>
    <n v="5087.3227999999999"/>
    <n v="3208.9011999999998"/>
    <n v="1.5853784466782586"/>
    <n v="5.0721064805583254"/>
    <n v="3.199303290129611"/>
  </r>
  <r>
    <x v="32"/>
    <x v="1"/>
    <s v="httpoolmpu_Android_CE_Reactivation_MAI"/>
    <n v="35"/>
    <n v="142.8819"/>
    <n v="205.82"/>
    <n v="0.69420804586531926"/>
    <n v="4.0823400000000003"/>
    <n v="5.8805714285714288"/>
  </r>
  <r>
    <x v="32"/>
    <x v="1"/>
    <s v="httpoolmpu_Android_CE_VO"/>
    <n v="81"/>
    <n v="47.036000000000001"/>
    <n v="74.31"/>
    <n v="0.63296999058000269"/>
    <n v="0.58069135802469141"/>
    <n v="0.91740740740740745"/>
  </r>
  <r>
    <x v="32"/>
    <x v="1"/>
    <s v="httpoolmpu_Android_T1+T2_VO"/>
    <n v="417"/>
    <n v="148.7047"/>
    <n v="188.78"/>
    <n v="0.7877142705795106"/>
    <n v="0.35660599520383696"/>
    <n v="0.45270983213429256"/>
  </r>
  <r>
    <x v="32"/>
    <x v="1"/>
    <s v="httpoolmpu_Android_WW_VO"/>
    <n v="202"/>
    <n v="38.9238"/>
    <n v="97.83"/>
    <n v="0.39787181846059494"/>
    <n v="0.19269207920792078"/>
    <n v="0.48430693069306929"/>
  </r>
  <r>
    <x v="32"/>
    <x v="2"/>
    <s v="(UAC)(Android)(T3+ROW)(Prediction)(20190531)"/>
    <n v="11788"/>
    <n v="6719.0815000000002"/>
    <n v="5910.9525999999996"/>
    <n v="1.1367172018939893"/>
    <n v="0.56999334068544283"/>
    <n v="0.50143812351543937"/>
  </r>
  <r>
    <x v="32"/>
    <x v="3"/>
    <s v="Android_WW(T1&amp;T2)_Purchase_6/04/2022"/>
    <n v="38"/>
    <n v="574.13430000000005"/>
    <n v="195.6814"/>
    <n v="2.9340259217278701"/>
    <n v="15.108797368421055"/>
    <n v="5.1495105263157894"/>
  </r>
  <r>
    <x v="33"/>
    <x v="0"/>
    <s v="Reactivation_Android_28/03/2022"/>
    <n v="887"/>
    <n v="4870.1426000000001"/>
    <n v="2395.5900999999999"/>
    <n v="2.0329615655032138"/>
    <n v="5.4905779030439685"/>
    <n v="2.7007780157835399"/>
  </r>
  <r>
    <x v="33"/>
    <x v="0"/>
    <s v="httpoolmpu_Android_11/02/22_AAA_VO_CEE"/>
    <n v="408"/>
    <n v="1646.7673"/>
    <n v="4416.7479999999996"/>
    <n v="0.37284610758866027"/>
    <n v="4.036194362745098"/>
    <n v="10.825362745098039"/>
  </r>
  <r>
    <x v="33"/>
    <x v="0"/>
    <s v="httpoolmpu_Android_23/05/22_AAA_AEO_CEE"/>
    <n v="334"/>
    <n v="1427.473"/>
    <n v="1309.7606000000001"/>
    <n v="1.089873218052215"/>
    <n v="4.2738712574850295"/>
    <n v="3.9214389221556889"/>
  </r>
  <r>
    <x v="33"/>
    <x v="1"/>
    <s v="httpoolmpu_Android_CE_Reactivation_MAI"/>
    <n v="168"/>
    <n v="934.33270000000005"/>
    <n v="631.84"/>
    <n v="1.4787488921245886"/>
    <n v="5.5615041666666674"/>
    <n v="3.7609523809523813"/>
  </r>
  <r>
    <x v="33"/>
    <x v="1"/>
    <s v="httpoolmpu_Android_CE_VO"/>
    <n v="152"/>
    <n v="361.37619999999998"/>
    <n v="245.63"/>
    <n v="1.4712217563001262"/>
    <n v="2.377475"/>
    <n v="1.6159868421052632"/>
  </r>
  <r>
    <x v="33"/>
    <x v="1"/>
    <s v="httpoolmpu_Android_T1+T2_VO"/>
    <n v="760"/>
    <n v="1211.4224999999999"/>
    <n v="559.02"/>
    <n v="2.1670467961790276"/>
    <n v="1.5939769736842104"/>
    <n v="0.73555263157894735"/>
  </r>
  <r>
    <x v="33"/>
    <x v="1"/>
    <s v="httpoolmpu_Android_WW_VO"/>
    <n v="383"/>
    <n v="374.29880000000003"/>
    <n v="256.27"/>
    <n v="1.4605642486440085"/>
    <n v="0.97728146214099221"/>
    <n v="0.66911227154046993"/>
  </r>
  <r>
    <x v="33"/>
    <x v="2"/>
    <s v="(UAC)(Android)(T3+ROW)(Prediction)(20190531)"/>
    <n v="12312"/>
    <n v="8749.8701000000001"/>
    <n v="6351.9758000000002"/>
    <n v="1.3775036894819404"/>
    <n v="0.71067820825211181"/>
    <n v="0.5159174626380767"/>
  </r>
  <r>
    <x v="34"/>
    <x v="0"/>
    <s v="Reactivation_Android_28/03/2022"/>
    <n v="738"/>
    <n v="1408.9064000000001"/>
    <n v="841.12260000000003"/>
    <n v="1.6750309645704444"/>
    <n v="1.9090872628726288"/>
    <n v="1.1397325203252033"/>
  </r>
  <r>
    <x v="34"/>
    <x v="0"/>
    <s v="httpoolmpu_Android_11/02/22_AAA_VO_CEE"/>
    <n v="359"/>
    <n v="2169.0344"/>
    <n v="1839.2799"/>
    <n v="1.1792845667481062"/>
    <n v="6.041878551532033"/>
    <n v="5.1233423398328695"/>
  </r>
  <r>
    <x v="34"/>
    <x v="0"/>
    <s v="httpoolmpu_Android_23/05/22_AAA_AEO_CEE"/>
    <n v="496"/>
    <n v="720.74270000000001"/>
    <n v="900.55380000000002"/>
    <n v="0.80033275080289479"/>
    <n v="1.4531102822580646"/>
    <n v="1.8156326612903226"/>
  </r>
  <r>
    <x v="34"/>
    <x v="2"/>
    <s v="Android_Balkan_tCPA_22/07/22"/>
    <n v="12636"/>
    <n v="17260.972699999998"/>
    <n v="9539.1242000000002"/>
    <n v="1.8094923955387852"/>
    <n v="1.3660155666350109"/>
    <n v="0.75491644507755618"/>
  </r>
  <r>
    <x v="35"/>
    <x v="0"/>
    <s v="Reactivation_Android_28/03/2022"/>
    <n v="260"/>
    <n v="1103.1935000000001"/>
    <n v="770.45730000000003"/>
    <n v="1.4318684500750398"/>
    <n v="4.2430519230769237"/>
    <n v="2.9632973076923079"/>
  </r>
  <r>
    <x v="35"/>
    <x v="0"/>
    <s v="httpoolmpu_Android_16/08/2022_LAL_VO_MEA(H)"/>
    <n v="527"/>
    <n v="2772.9126000000001"/>
    <n v="1391.2706000000001"/>
    <n v="1.9930792758791855"/>
    <n v="5.2616937381404174"/>
    <n v="2.6399821631878559"/>
  </r>
  <r>
    <x v="35"/>
    <x v="0"/>
    <s v="httpoolmpu_Android_29/08/2022_LAL_VO_MEA"/>
    <n v="50"/>
    <n v="1.8104"/>
    <n v="45.46"/>
    <n v="3.9824021117465906E-2"/>
    <n v="3.6207999999999997E-2"/>
    <n v="0.90920000000000001"/>
  </r>
  <r>
    <x v="35"/>
    <x v="1"/>
    <s v="httpoolmpu_Android_WW_Reactivation_MAI"/>
    <n v="15"/>
    <n v="32.320399999999999"/>
    <n v="16.96"/>
    <n v="1.9056839622641508"/>
    <n v="2.1546933333333333"/>
    <n v="1.1306666666666667"/>
  </r>
  <r>
    <x v="35"/>
    <x v="1"/>
    <s v="httpoolmpu_Android_WW_VO"/>
    <n v="256"/>
    <n v="17.532900000000001"/>
    <n v="251.77"/>
    <n v="6.9638559002263969E-2"/>
    <n v="6.8487890625000006E-2"/>
    <n v="0.98347656250000004"/>
  </r>
  <r>
    <x v="35"/>
    <x v="3"/>
    <s v="Android_ARAB_Multi_Purchase_10/06/2022"/>
    <n v="234"/>
    <n v="814.33590000000004"/>
    <n v="2809.3811000000001"/>
    <n v="0.28986309475777422"/>
    <n v="3.4800679487179487"/>
    <n v="12.005902136752137"/>
  </r>
  <r>
    <x v="35"/>
    <x v="3"/>
    <s v="Android_ARAB_Multi_Purchase_16/08/2022"/>
    <n v="45"/>
    <n v="344.02069999999998"/>
    <n v="458.30630000000002"/>
    <n v="0.75063489199253852"/>
    <n v="7.6449044444444443"/>
    <n v="10.184584444444445"/>
  </r>
  <r>
    <x v="36"/>
    <x v="0"/>
    <s v="Reactivation_Android_28/03/2022"/>
    <n v="99"/>
    <n v="774.67960000000005"/>
    <n v="563.59479999999996"/>
    <n v="1.3745329091042007"/>
    <n v="7.8250464646464648"/>
    <n v="5.6928767676767675"/>
  </r>
  <r>
    <x v="36"/>
    <x v="0"/>
    <s v="httpoolmpu_Android_15/08/2022_RTG_Video_T1_AEO"/>
    <n v="3"/>
    <n v="51.554499999999997"/>
    <n v="28.7193"/>
    <n v="1.7951168726257254"/>
    <n v="17.184833333333334"/>
    <n v="9.5731000000000002"/>
  </r>
  <r>
    <x v="36"/>
    <x v="0"/>
    <s v="httpoolmpu_Android_15/08/22_AAA_VO_NORDICNL"/>
    <n v="185"/>
    <n v="1639.327"/>
    <n v="3422.9884999999999"/>
    <n v="0.47891688797669058"/>
    <n v="8.8612270270270272"/>
    <n v="18.50264054054054"/>
  </r>
  <r>
    <x v="36"/>
    <x v="0"/>
    <s v="httpoolmpu_Android_23/05/22_AAA_AEO_NORDICNL"/>
    <n v="269"/>
    <n v="3045.9922000000001"/>
    <n v="4230.9571999999998"/>
    <n v="0.71992980690043384"/>
    <n v="11.323391078066916"/>
    <n v="15.728465427509294"/>
  </r>
  <r>
    <x v="36"/>
    <x v="0"/>
    <s v="httpoolmpu_Android_23/08/22_AAA_MAI+P_T1_DLO"/>
    <n v="19"/>
    <n v="1.3899999999999999E-2"/>
    <n v="14.509600000000001"/>
    <n v="9.5798643656613543E-4"/>
    <n v="7.31578947368421E-4"/>
    <n v="0.76366315789473693"/>
  </r>
  <r>
    <x v="36"/>
    <x v="1"/>
    <s v="httpoolmpu_Android_CE_Reactivation_MAI"/>
    <n v="25"/>
    <n v="140.50739999999999"/>
    <n v="211.91"/>
    <n v="0.66305223915813316"/>
    <n v="5.6202959999999997"/>
    <n v="8.4763999999999999"/>
  </r>
  <r>
    <x v="36"/>
    <x v="1"/>
    <s v="httpoolmpu_Android_CE_VO"/>
    <n v="22"/>
    <n v="258.46409999999997"/>
    <n v="97.31"/>
    <n v="2.656089816051793"/>
    <n v="11.748368181818181"/>
    <n v="4.4231818181818179"/>
  </r>
  <r>
    <x v="36"/>
    <x v="1"/>
    <s v="httpoolmpu_Android_T1+T2_VO"/>
    <n v="102"/>
    <n v="16.103200000000001"/>
    <n v="188.14"/>
    <n v="8.5591580737748502E-2"/>
    <n v="0.15787450980392159"/>
    <n v="1.8445098039215686"/>
  </r>
  <r>
    <x v="36"/>
    <x v="1"/>
    <s v="httpoolmpu_Android_T1_VO"/>
    <n v="6"/>
    <n v="2.2717999999999998"/>
    <n v="36.200000000000003"/>
    <n v="6.275690607734806E-2"/>
    <n v="0.37863333333333332"/>
    <n v="6.0333333333333341"/>
  </r>
  <r>
    <x v="36"/>
    <x v="1"/>
    <s v="httpoolmpu_Android_WW_VO"/>
    <n v="80"/>
    <n v="85.630399999999995"/>
    <n v="171.17"/>
    <n v="0.50026523339370221"/>
    <n v="1.0703799999999999"/>
    <n v="2.1396249999999997"/>
  </r>
  <r>
    <x v="36"/>
    <x v="2"/>
    <s v="(UAC)(Android)(NordicNL)(tCPA)(20201229)"/>
    <n v="1648"/>
    <n v="10236.6484"/>
    <n v="7691.5740999999998"/>
    <n v="1.3308912151025107"/>
    <n v="6.2115584951456313"/>
    <n v="4.6672172936893199"/>
  </r>
  <r>
    <x v="36"/>
    <x v="3"/>
    <s v="Android_T1+T2_VO_19/08/2022"/>
    <n v="6"/>
    <n v="0.26050000000000001"/>
    <n v="145.15309999999999"/>
    <n v="1.7946568140811323E-3"/>
    <n v="4.3416666666666666E-2"/>
    <n v="24.192183333333332"/>
  </r>
  <r>
    <x v="36"/>
    <x v="3"/>
    <s v="Android_WW(T1&amp;T2)_Purchase_6/04/2022"/>
    <n v="48"/>
    <n v="464.21539999999999"/>
    <n v="793.01459999999997"/>
    <n v="0.58538064746853335"/>
    <n v="9.6711541666666658"/>
    <n v="16.521137499999998"/>
  </r>
  <r>
    <x v="37"/>
    <x v="0"/>
    <s v="Reactivation_Android_28/03/2022"/>
    <n v="108"/>
    <n v="129.01499999999999"/>
    <n v="558.30589999999995"/>
    <n v="0.23108299589884326"/>
    <n v="1.1945833333333331"/>
    <n v="5.1694990740740741"/>
  </r>
  <r>
    <x v="37"/>
    <x v="0"/>
    <s v="httpoolmpu_Android_15/08/2022_RTG_Video_T1_AEO"/>
    <n v="11"/>
    <n v="74.397999999999996"/>
    <n v="63.178699999999999"/>
    <n v="1.1775804187170675"/>
    <n v="6.7634545454545449"/>
    <n v="5.7435181818181817"/>
  </r>
  <r>
    <x v="37"/>
    <x v="0"/>
    <s v="httpoolmpu_Android_23/08/22_AAA_MAI+P_T1_DLO"/>
    <n v="54"/>
    <n v="115.0592"/>
    <n v="60.219099999999997"/>
    <n v="1.9106761808130643"/>
    <n v="2.1307259259259261"/>
    <n v="1.1151685185185185"/>
  </r>
  <r>
    <x v="37"/>
    <x v="0"/>
    <s v="httpoolmpu_Android_25/07/22_AAA_AEO_SG/HK/AU_DLO"/>
    <n v="449"/>
    <n v="4630.3608000000004"/>
    <n v="6511.5898999999999"/>
    <n v="0.71109527336787604"/>
    <n v="10.312607572383074"/>
    <n v="14.502427394209354"/>
  </r>
  <r>
    <x v="37"/>
    <x v="1"/>
    <s v="httpoolmpu_Android_T1+T2_VO"/>
    <n v="139"/>
    <n v="215.47919999999999"/>
    <n v="1092.1099999999999"/>
    <n v="0.19730539963923049"/>
    <n v="1.5502100719424461"/>
    <n v="7.8569064748201436"/>
  </r>
  <r>
    <x v="37"/>
    <x v="1"/>
    <s v="httpoolmpu_Android_T1_VO"/>
    <n v="38"/>
    <n v="43.033499999999997"/>
    <n v="360.54"/>
    <n v="0.11935846230654017"/>
    <n v="1.1324605263157894"/>
    <n v="9.4878947368421063"/>
  </r>
  <r>
    <x v="37"/>
    <x v="1"/>
    <s v="httpoolmpu_Android_WW_VO"/>
    <n v="57"/>
    <n v="90.599000000000004"/>
    <n v="149.99"/>
    <n v="0.60403360224014935"/>
    <n v="1.5894561403508773"/>
    <n v="2.6314035087719301"/>
  </r>
  <r>
    <x v="37"/>
    <x v="2"/>
    <s v="Android_SGHKTW_tCPA_27/06/22"/>
    <n v="2138"/>
    <n v="25541.267599999999"/>
    <n v="11124.234"/>
    <n v="2.2960023674439065"/>
    <n v="11.946336576239476"/>
    <n v="5.2031028999064546"/>
  </r>
  <r>
    <x v="38"/>
    <x v="0"/>
    <s v="Reactivation_Android_28/03/2022"/>
    <n v="1791"/>
    <n v="4657.9385000000002"/>
    <n v="5246.3137999999999"/>
    <n v="0.88784976987079967"/>
    <n v="2.6007473478503629"/>
    <n v="2.9292651032942492"/>
  </r>
  <r>
    <x v="38"/>
    <x v="0"/>
    <s v="httpoolmpu_Android_19/07/22_AAA_AEO_ASIA_DLO"/>
    <n v="2044"/>
    <n v="4413.7788"/>
    <n v="6356.6266999999998"/>
    <n v="0.69435866038822136"/>
    <n v="2.1593829745596871"/>
    <n v="3.1098956457925637"/>
  </r>
  <r>
    <x v="38"/>
    <x v="0"/>
    <s v="httpoolmpu_Android_20/06/22_VO_ASIA_FB/IG"/>
    <n v="2509"/>
    <n v="7848.7084999999997"/>
    <n v="5794.3383000000003"/>
    <n v="1.35454785234062"/>
    <n v="3.1282218015145475"/>
    <n v="2.3094214029493823"/>
  </r>
  <r>
    <x v="38"/>
    <x v="1"/>
    <s v="httpoolmpu_Android_WW_Reactivation_MAI"/>
    <n v="208"/>
    <n v="842.10490000000004"/>
    <n v="342.47"/>
    <n v="2.4589158174438634"/>
    <n v="4.0485812499999998"/>
    <n v="1.6464903846153847"/>
  </r>
  <r>
    <x v="38"/>
    <x v="1"/>
    <s v="httpoolmpu_Android_WW_VO"/>
    <n v="545"/>
    <n v="359.04660000000001"/>
    <n v="401.93"/>
    <n v="0.89330629711641329"/>
    <n v="0.65880110091743127"/>
    <n v="0.73748623853211015"/>
  </r>
  <r>
    <x v="38"/>
    <x v="2"/>
    <s v="(UAC)(Android)(T3+ROW)(Prediction)(20190531)"/>
    <n v="40807"/>
    <n v="26428.853500000001"/>
    <n v="23695.569899999999"/>
    <n v="1.1153499836271084"/>
    <n v="0.64765489989462599"/>
    <n v="0.58067414659249639"/>
  </r>
  <r>
    <x v="39"/>
    <x v="0"/>
    <s v="Reactivation_Android_28/03/2022"/>
    <n v="3411"/>
    <n v="11116.140600000001"/>
    <n v="7131.2633999999998"/>
    <n v="1.558789793124175"/>
    <n v="3.2589095866314866"/>
    <n v="2.0906664907651713"/>
  </r>
  <r>
    <x v="39"/>
    <x v="0"/>
    <s v="httpoolmpu_Android_04/07/22_AAA_VO_TR"/>
    <n v="7328"/>
    <n v="20286.4395"/>
    <n v="19052.8"/>
    <n v="1.0647484621682903"/>
    <n v="2.7683460016375547"/>
    <n v="2.6"/>
  </r>
  <r>
    <x v="39"/>
    <x v="1"/>
    <s v="httpoolmpu_Android_ROW_AEO"/>
    <n v="264"/>
    <n v="4.9961000000000002"/>
    <n v="104.33"/>
    <n v="4.7887472443209053E-2"/>
    <n v="1.8924621212121212E-2"/>
    <n v="0.39518939393939395"/>
  </r>
  <r>
    <x v="39"/>
    <x v="1"/>
    <s v="httpoolmpu_Android_WW_Reactivation_MAI"/>
    <n v="224"/>
    <n v="973.55719999999997"/>
    <n v="265"/>
    <n v="3.6738007547169809"/>
    <n v="4.3462375"/>
    <n v="1.1830357142857142"/>
  </r>
  <r>
    <x v="39"/>
    <x v="1"/>
    <s v="httpoolmpu_Android_WW_VO"/>
    <n v="3052"/>
    <n v="5537.52"/>
    <n v="5315.04"/>
    <n v="1.041858574911948"/>
    <n v="1.8143905635648756"/>
    <n v="1.7414941022280472"/>
  </r>
  <r>
    <x v="39"/>
    <x v="2"/>
    <s v="Android_TR_tCPA_28/03/22"/>
    <n v="78027"/>
    <n v="76210.976599999995"/>
    <n v="68535.183099999995"/>
    <n v="1.1119978550112022"/>
    <n v="0.97672570520460855"/>
    <n v="0.87835214861522282"/>
  </r>
  <r>
    <x v="40"/>
    <x v="0"/>
    <s v="Reactivation_Android_28/03/2022"/>
    <n v="68"/>
    <n v="160.37639999999999"/>
    <n v="328.47309999999999"/>
    <n v="0.48824820053757828"/>
    <n v="2.3584764705882351"/>
    <n v="4.8304867647058822"/>
  </r>
  <r>
    <x v="40"/>
    <x v="0"/>
    <s v="httpoolmpu_Android_15/08/2022_RTG_Video_T1_AEO"/>
    <n v="28"/>
    <n v="43.826099999999997"/>
    <n v="205.82820000000001"/>
    <n v="0.21292563409678555"/>
    <n v="1.565217857142857"/>
    <n v="7.3510071428571431"/>
  </r>
  <r>
    <x v="40"/>
    <x v="0"/>
    <s v="httpoolmpu_Android_19/07/22_AAA_AEO_ASIA_DLO"/>
    <n v="69"/>
    <n v="468.4187"/>
    <n v="461.47050000000002"/>
    <n v="1.0150566504251084"/>
    <n v="6.7886768115942031"/>
    <n v="6.6879782608695653"/>
  </r>
  <r>
    <x v="40"/>
    <x v="2"/>
    <s v="Android_SGHKTW_tCPA_27/06/22"/>
    <n v="867"/>
    <n v="3021.0266000000001"/>
    <n v="7010.7896000000001"/>
    <n v="0.43091103461441777"/>
    <n v="3.4844597462514417"/>
    <n v="8.0862625144175322"/>
  </r>
  <r>
    <x v="41"/>
    <x v="0"/>
    <s v="Reactivation_Android_28/03/2022"/>
    <n v="577"/>
    <n v="1732.2603999999999"/>
    <n v="1176.9281000000001"/>
    <n v="1.4718489600171836"/>
    <n v="3.0021844020797226"/>
    <n v="2.0397367417677645"/>
  </r>
  <r>
    <x v="41"/>
    <x v="0"/>
    <s v="httpoolmpu_Android_01/07/22_AAA_VO_ROW_DLO"/>
    <n v="3559"/>
    <n v="13774.4316"/>
    <n v="9550.6342999999997"/>
    <n v="1.4422530658513435"/>
    <n v="3.8703095251475133"/>
    <n v="2.6835162405169992"/>
  </r>
  <r>
    <x v="42"/>
    <x v="0"/>
    <s v="Reactivation_Android_28/03/2022"/>
    <n v="739"/>
    <n v="7282.9170000000004"/>
    <n v="4231.2843000000003"/>
    <n v="1.7212071994311515"/>
    <n v="9.855097428958052"/>
    <n v="5.725689174560217"/>
  </r>
  <r>
    <x v="42"/>
    <x v="0"/>
    <s v="httpoolmpu_Android_03/12/21_AAA_VO_UK/IE"/>
    <n v="2513"/>
    <n v="45644.078099999999"/>
    <n v="49196.774299999997"/>
    <n v="0.92778599307475329"/>
    <n v="18.163182690011936"/>
    <n v="19.576909789096696"/>
  </r>
  <r>
    <x v="42"/>
    <x v="0"/>
    <s v="httpoolmpu_Android_05/08/22_AAA_MAI+P_EU_T1_DLO"/>
    <n v="619"/>
    <n v="107.5282"/>
    <n v="892.59569999999997"/>
    <n v="0.12046685862367475"/>
    <n v="0.17371276252019385"/>
    <n v="1.4419962843295637"/>
  </r>
  <r>
    <x v="42"/>
    <x v="0"/>
    <s v="httpoolmpu_Android_15/08/2022_RTG_Video_T1_AEO"/>
    <n v="99"/>
    <n v="313.23009999999999"/>
    <n v="652.06150000000002"/>
    <n v="0.48036895292851978"/>
    <n v="3.163940404040404"/>
    <n v="6.5864797979797984"/>
  </r>
  <r>
    <x v="42"/>
    <x v="0"/>
    <s v="httpoolmpu_Android_23/08/22_AAA_MAI+P_T1_DLO"/>
    <n v="80"/>
    <n v="17.9693"/>
    <n v="112.5181"/>
    <n v="0.15970141692758766"/>
    <n v="0.22461625000000002"/>
    <n v="1.4064762500000001"/>
  </r>
  <r>
    <x v="42"/>
    <x v="1"/>
    <s v="httpoolmpu_Android_CE_Reactivation_MAI"/>
    <n v="132"/>
    <n v="2120.7887999999998"/>
    <n v="1724.73"/>
    <n v="1.2296352472560921"/>
    <n v="16.066581818181817"/>
    <n v="13.066136363636364"/>
  </r>
  <r>
    <x v="42"/>
    <x v="1"/>
    <s v="httpoolmpu_Android_T1+T2_VO"/>
    <n v="729"/>
    <n v="1596.4675"/>
    <n v="3033.02"/>
    <n v="0.52636233852727643"/>
    <n v="2.1899417009602193"/>
    <n v="4.1605212620027432"/>
  </r>
  <r>
    <x v="42"/>
    <x v="1"/>
    <s v="httpoolmpu_Android_T1_VO"/>
    <n v="109"/>
    <n v="144.3169"/>
    <n v="1102.6300000000001"/>
    <n v="0.13088424947625221"/>
    <n v="1.3240082568807341"/>
    <n v="10.115871559633028"/>
  </r>
  <r>
    <x v="42"/>
    <x v="1"/>
    <s v="httpoolmpu_Android_WW_VO"/>
    <n v="567"/>
    <n v="1278.1476"/>
    <n v="3087.58"/>
    <n v="0.4139642049760654"/>
    <n v="2.2542285714285715"/>
    <n v="5.445467372134039"/>
  </r>
  <r>
    <x v="42"/>
    <x v="2"/>
    <s v="Android_UK_tROAS_8.7.21."/>
    <n v="12205"/>
    <n v="74845.718800000002"/>
    <n v="62731.291799999999"/>
    <n v="1.1931161730037896"/>
    <n v="6.1323817124129461"/>
    <n v="5.1398026874231872"/>
  </r>
  <r>
    <x v="42"/>
    <x v="3"/>
    <s v="Android_T1+T2_VO_19/08/2022"/>
    <n v="22"/>
    <n v="299.20769999999999"/>
    <n v="227.428"/>
    <n v="1.3156150517966125"/>
    <n v="13.600349999999999"/>
    <n v="10.337636363636364"/>
  </r>
  <r>
    <x v="42"/>
    <x v="3"/>
    <s v="Android_WW(T1&amp;T2)_Purchase_6/04/2022"/>
    <n v="329"/>
    <n v="3209.1210999999998"/>
    <n v="6901.6566999999995"/>
    <n v="0.46497837251163188"/>
    <n v="9.7541674772036462"/>
    <n v="20.977679939209725"/>
  </r>
  <r>
    <x v="43"/>
    <x v="0"/>
    <s v="Reactivation_Android_28/03/2022"/>
    <n v="354"/>
    <n v="2600.7559000000001"/>
    <n v="1754.9353000000001"/>
    <n v="1.4819668280648295"/>
    <n v="7.3467680790960452"/>
    <n v="4.9574443502824863"/>
  </r>
  <r>
    <x v="43"/>
    <x v="0"/>
    <s v="httpoolmpu_Android_01/04/22_AAA_VO_US/CA"/>
    <n v="1275"/>
    <n v="30703.908200000002"/>
    <n v="47599.1711"/>
    <n v="0.6450513210722697"/>
    <n v="24.081496627450981"/>
    <n v="37.332683215686274"/>
  </r>
  <r>
    <x v="43"/>
    <x v="0"/>
    <s v="httpoolmpu_Android_15/08/2022_RTG_Video_T1_AEO"/>
    <n v="53"/>
    <n v="477.7645"/>
    <n v="375.11860000000001"/>
    <n v="1.2736358580992784"/>
    <n v="9.0144245283018876"/>
    <n v="7.0777094339622648"/>
  </r>
  <r>
    <x v="43"/>
    <x v="0"/>
    <s v="httpoolmpu_Android_17/06/22_VO_US/CA_FB/IG"/>
    <n v="1012"/>
    <n v="14316.8027"/>
    <n v="16720.318200000002"/>
    <n v="0.85625180865278028"/>
    <n v="14.147038241106719"/>
    <n v="16.522053557312255"/>
  </r>
  <r>
    <x v="43"/>
    <x v="0"/>
    <s v="httpoolmpu_Android_23/08/22_AAA_MAI+P_T1_DLO"/>
    <n v="723"/>
    <n v="93.588399999999993"/>
    <n v="579.00570000000005"/>
    <n v="0.16163640530654533"/>
    <n v="0.1294445366528354"/>
    <n v="0.80083775933609969"/>
  </r>
  <r>
    <x v="43"/>
    <x v="1"/>
    <s v="httpoolmpu_Android_CE_Reactivation_MAI"/>
    <n v="29"/>
    <n v="3128.7296999999999"/>
    <n v="549.29999999999995"/>
    <n v="5.6958487165483342"/>
    <n v="107.88723103448275"/>
    <n v="18.941379310344825"/>
  </r>
  <r>
    <x v="43"/>
    <x v="1"/>
    <s v="httpoolmpu_Android_T1+T2_VO"/>
    <n v="159"/>
    <n v="2154.2539000000002"/>
    <n v="1786.06"/>
    <n v="1.2061486736167879"/>
    <n v="13.548766666666667"/>
    <n v="11.233081761006289"/>
  </r>
  <r>
    <x v="43"/>
    <x v="1"/>
    <s v="httpoolmpu_Android_US_VO"/>
    <n v="333"/>
    <n v="2648.1057000000001"/>
    <n v="4345.3500000000004"/>
    <n v="0.60941137077565666"/>
    <n v="7.95226936936937"/>
    <n v="13.0490990990991"/>
  </r>
  <r>
    <x v="43"/>
    <x v="1"/>
    <s v="httpoolmpu_Android_WW_Reactivation_MAI"/>
    <n v="12"/>
    <n v="56.333399999999997"/>
    <n v="22.11"/>
    <n v="2.5478697421981003"/>
    <n v="4.6944499999999998"/>
    <n v="1.8425"/>
  </r>
  <r>
    <x v="43"/>
    <x v="1"/>
    <s v="httpoolmpu_Android_WW_VO"/>
    <n v="229"/>
    <n v="6761.0195000000003"/>
    <n v="2744.31"/>
    <n v="2.4636500613997692"/>
    <n v="29.524102620087337"/>
    <n v="11.983886462882095"/>
  </r>
  <r>
    <x v="43"/>
    <x v="2"/>
    <s v="(UAC)(Android)(US,CA,AU,NZ)(tROAS)(8.4.21.)"/>
    <n v="4964"/>
    <n v="50347.335899999998"/>
    <n v="33115.374900000003"/>
    <n v="1.5203613443011328"/>
    <n v="10.142493130539886"/>
    <n v="6.671106950040290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48" firstHeaderRow="1" firstDataRow="1" firstDataCol="1"/>
  <pivotFields count="9">
    <pivotField axis="axisRow" showAll="0">
      <items count="45">
        <item x="0"/>
        <item x="2"/>
        <item x="1"/>
        <item x="3"/>
        <item x="4"/>
        <item x="5"/>
        <item x="7"/>
        <item x="8"/>
        <item x="18"/>
        <item x="9"/>
        <item x="11"/>
        <item x="12"/>
        <item x="14"/>
        <item x="15"/>
        <item x="10"/>
        <item x="16"/>
        <item x="17"/>
        <item x="19"/>
        <item x="23"/>
        <item x="20"/>
        <item x="21"/>
        <item x="22"/>
        <item x="24"/>
        <item x="25"/>
        <item x="28"/>
        <item x="27"/>
        <item x="29"/>
        <item x="30"/>
        <item x="31"/>
        <item x="32"/>
        <item x="26"/>
        <item x="33"/>
        <item x="35"/>
        <item x="34"/>
        <item x="37"/>
        <item x="13"/>
        <item x="36"/>
        <item x="6"/>
        <item x="40"/>
        <item x="38"/>
        <item x="39"/>
        <item x="41"/>
        <item x="42"/>
        <item x="43"/>
        <item t="default"/>
      </items>
    </pivotField>
    <pivotField showAll="0">
      <items count="6">
        <item x="0"/>
        <item h="1" x="2"/>
        <item h="1" x="3"/>
        <item h="1" x="1"/>
        <item h="1" x="4"/>
        <item t="default"/>
      </items>
    </pivotField>
    <pivotField showAll="0"/>
    <pivotField showAll="0"/>
    <pivotField dataField="1" numFmtId="165" showAll="0"/>
    <pivotField numFmtId="165" showAll="0"/>
    <pivotField numFmtId="10" showAll="0"/>
    <pivotField showAll="0"/>
    <pivotField showAll="0"/>
  </pivotFields>
  <rowFields count="1">
    <field x="0"/>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rowItems>
  <colItems count="1">
    <i/>
  </colItems>
  <dataFields count="1">
    <dataField name="Sum of Revenue" fld="4" baseField="0" baseItem="0"/>
  </dataFields>
  <chartFormats count="1">
    <chartFormat chart="1"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B9" firstHeaderRow="1" firstDataRow="1" firstDataCol="1"/>
  <pivotFields count="9">
    <pivotField showAll="0">
      <items count="45">
        <item h="1" x="0"/>
        <item h="1" x="2"/>
        <item h="1" x="1"/>
        <item h="1" x="3"/>
        <item h="1" x="4"/>
        <item h="1" x="5"/>
        <item h="1" x="7"/>
        <item h="1" x="8"/>
        <item h="1" x="18"/>
        <item h="1" x="9"/>
        <item h="1" x="11"/>
        <item h="1" x="12"/>
        <item h="1" x="14"/>
        <item h="1" x="15"/>
        <item x="10"/>
        <item h="1" x="16"/>
        <item h="1" x="17"/>
        <item h="1" x="19"/>
        <item h="1" x="23"/>
        <item h="1" x="20"/>
        <item h="1" x="21"/>
        <item h="1" x="22"/>
        <item h="1" x="24"/>
        <item h="1" x="25"/>
        <item h="1" x="28"/>
        <item h="1" x="27"/>
        <item h="1" x="29"/>
        <item h="1" x="30"/>
        <item h="1" x="31"/>
        <item h="1" x="32"/>
        <item h="1" x="26"/>
        <item h="1" x="33"/>
        <item h="1" x="35"/>
        <item h="1" x="34"/>
        <item h="1" x="37"/>
        <item h="1" x="13"/>
        <item h="1" x="36"/>
        <item h="1" x="6"/>
        <item h="1" x="40"/>
        <item h="1" x="38"/>
        <item h="1" x="39"/>
        <item h="1" x="41"/>
        <item h="1" x="42"/>
        <item h="1" x="43"/>
        <item t="default"/>
      </items>
    </pivotField>
    <pivotField axis="axisRow" showAll="0">
      <items count="6">
        <item x="0"/>
        <item x="2"/>
        <item x="3"/>
        <item x="1"/>
        <item x="4"/>
        <item t="default"/>
      </items>
    </pivotField>
    <pivotField showAll="0"/>
    <pivotField dataField="1" showAll="0"/>
    <pivotField numFmtId="165" showAll="0"/>
    <pivotField numFmtId="165" showAll="0"/>
    <pivotField numFmtId="10" showAll="0"/>
    <pivotField showAll="0"/>
    <pivotField showAll="0"/>
  </pivotFields>
  <rowFields count="1">
    <field x="1"/>
  </rowFields>
  <rowItems count="6">
    <i>
      <x/>
    </i>
    <i>
      <x v="1"/>
    </i>
    <i>
      <x v="2"/>
    </i>
    <i>
      <x v="3"/>
    </i>
    <i>
      <x v="4"/>
    </i>
    <i t="grand">
      <x/>
    </i>
  </rowItems>
  <colItems count="1">
    <i/>
  </colItems>
  <dataFields count="1">
    <dataField name="Sum of Installs" fld="3" baseField="0" baseItem="0"/>
  </dataFields>
  <chartFormats count="1">
    <chartFormat chart="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9" firstHeaderRow="1" firstDataRow="1" firstDataCol="1"/>
  <pivotFields count="9">
    <pivotField showAll="0">
      <items count="45">
        <item h="1" x="0"/>
        <item h="1" x="2"/>
        <item h="1" x="1"/>
        <item h="1" x="3"/>
        <item h="1" x="4"/>
        <item h="1" x="5"/>
        <item h="1" x="7"/>
        <item h="1" x="8"/>
        <item h="1" x="18"/>
        <item h="1" x="9"/>
        <item h="1" x="11"/>
        <item h="1" x="12"/>
        <item h="1" x="14"/>
        <item h="1" x="15"/>
        <item x="10"/>
        <item h="1" x="16"/>
        <item h="1" x="17"/>
        <item h="1" x="19"/>
        <item h="1" x="23"/>
        <item h="1" x="20"/>
        <item h="1" x="21"/>
        <item h="1" x="22"/>
        <item h="1" x="24"/>
        <item h="1" x="25"/>
        <item h="1" x="28"/>
        <item h="1" x="27"/>
        <item h="1" x="29"/>
        <item h="1" x="30"/>
        <item h="1" x="31"/>
        <item h="1" x="32"/>
        <item h="1" x="26"/>
        <item h="1" x="33"/>
        <item h="1" x="35"/>
        <item h="1" x="34"/>
        <item h="1" x="37"/>
        <item h="1" x="13"/>
        <item h="1" x="36"/>
        <item h="1" x="6"/>
        <item h="1" x="40"/>
        <item h="1" x="38"/>
        <item h="1" x="39"/>
        <item h="1" x="41"/>
        <item h="1" x="42"/>
        <item h="1" x="43"/>
        <item t="default"/>
      </items>
    </pivotField>
    <pivotField axis="axisRow" showAll="0">
      <items count="6">
        <item x="0"/>
        <item x="2"/>
        <item x="3"/>
        <item x="1"/>
        <item x="4"/>
        <item t="default"/>
      </items>
    </pivotField>
    <pivotField showAll="0"/>
    <pivotField dataField="1" showAll="0"/>
    <pivotField numFmtId="165" showAll="0"/>
    <pivotField numFmtId="165" showAll="0"/>
    <pivotField numFmtId="10" showAll="0"/>
    <pivotField showAll="0"/>
    <pivotField showAll="0"/>
  </pivotFields>
  <rowFields count="1">
    <field x="1"/>
  </rowFields>
  <rowItems count="6">
    <i>
      <x/>
    </i>
    <i>
      <x v="1"/>
    </i>
    <i>
      <x v="2"/>
    </i>
    <i>
      <x v="3"/>
    </i>
    <i>
      <x v="4"/>
    </i>
    <i t="grand">
      <x/>
    </i>
  </rowItems>
  <colItems count="1">
    <i/>
  </colItems>
  <dataFields count="1">
    <dataField name="Sum of Installs" fld="3" showDataAs="percentOfTotal" baseField="1" baseItem="0" numFmtId="10"/>
  </dataFields>
  <chartFormats count="6">
    <chartFormat chart="4" format="39">
      <pivotArea type="data" outline="0" fieldPosition="0">
        <references count="2">
          <reference field="4294967294" count="1" selected="0">
            <x v="0"/>
          </reference>
          <reference field="1" count="1" selected="0">
            <x v="1"/>
          </reference>
        </references>
      </pivotArea>
    </chartFormat>
    <chartFormat chart="4" format="40">
      <pivotArea type="data" outline="0" fieldPosition="0">
        <references count="2">
          <reference field="4294967294" count="1" selected="0">
            <x v="0"/>
          </reference>
          <reference field="1" count="1" selected="0">
            <x v="0"/>
          </reference>
        </references>
      </pivotArea>
    </chartFormat>
    <chartFormat chart="4" format="41">
      <pivotArea type="data" outline="0" fieldPosition="0">
        <references count="2">
          <reference field="4294967294" count="1" selected="0">
            <x v="0"/>
          </reference>
          <reference field="1" count="1" selected="0">
            <x v="4"/>
          </reference>
        </references>
      </pivotArea>
    </chartFormat>
    <chartFormat chart="4" format="42">
      <pivotArea type="data" outline="0" fieldPosition="0">
        <references count="2">
          <reference field="4294967294" count="1" selected="0">
            <x v="0"/>
          </reference>
          <reference field="1" count="1" selected="0">
            <x v="3"/>
          </reference>
        </references>
      </pivotArea>
    </chartFormat>
    <chartFormat chart="4" format="43" series="1">
      <pivotArea type="data" outline="0" fieldPosition="0">
        <references count="1">
          <reference field="4294967294" count="1" selected="0">
            <x v="0"/>
          </reference>
        </references>
      </pivotArea>
    </chartFormat>
    <chartFormat chart="4" format="44">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5" firstHeaderRow="1" firstDataRow="1" firstDataCol="1"/>
  <pivotFields count="9">
    <pivotField showAll="0">
      <items count="45">
        <item h="1" x="0"/>
        <item h="1" x="2"/>
        <item h="1" x="1"/>
        <item h="1" x="3"/>
        <item h="1" x="4"/>
        <item h="1" x="5"/>
        <item h="1" x="7"/>
        <item h="1" x="8"/>
        <item h="1" x="18"/>
        <item h="1" x="9"/>
        <item h="1" x="11"/>
        <item h="1" x="12"/>
        <item h="1" x="14"/>
        <item h="1" x="15"/>
        <item x="10"/>
        <item h="1" x="16"/>
        <item h="1" x="17"/>
        <item h="1" x="19"/>
        <item h="1" x="23"/>
        <item h="1" x="20"/>
        <item h="1" x="21"/>
        <item h="1" x="22"/>
        <item h="1" x="24"/>
        <item h="1" x="25"/>
        <item h="1" x="28"/>
        <item h="1" x="27"/>
        <item h="1" x="29"/>
        <item h="1" x="30"/>
        <item h="1" x="31"/>
        <item h="1" x="32"/>
        <item h="1" x="26"/>
        <item h="1" x="33"/>
        <item h="1" x="35"/>
        <item h="1" x="34"/>
        <item h="1" x="37"/>
        <item h="1" x="13"/>
        <item h="1" x="36"/>
        <item h="1" x="6"/>
        <item h="1" x="40"/>
        <item h="1" x="38"/>
        <item h="1" x="39"/>
        <item h="1" x="41"/>
        <item h="1" x="42"/>
        <item h="1" x="43"/>
        <item t="default"/>
      </items>
    </pivotField>
    <pivotField axis="axisRow" showAll="0">
      <items count="6">
        <item x="0"/>
        <item h="1" x="2"/>
        <item h="1" x="3"/>
        <item h="1" x="1"/>
        <item h="1" x="4"/>
        <item t="default"/>
      </items>
    </pivotField>
    <pivotField showAll="0"/>
    <pivotField showAll="0"/>
    <pivotField numFmtId="165" showAll="0"/>
    <pivotField dataField="1" numFmtId="165" showAll="0"/>
    <pivotField numFmtId="10" showAll="0"/>
    <pivotField showAll="0"/>
    <pivotField showAll="0"/>
  </pivotFields>
  <rowFields count="1">
    <field x="1"/>
  </rowFields>
  <rowItems count="2">
    <i>
      <x/>
    </i>
    <i t="grand">
      <x/>
    </i>
  </rowItems>
  <colItems count="1">
    <i/>
  </colItems>
  <dataFields count="1">
    <dataField name="Sum of Cos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9" firstHeaderRow="0" firstDataRow="1" firstDataCol="1"/>
  <pivotFields count="9">
    <pivotField showAll="0"/>
    <pivotField axis="axisRow" showAll="0">
      <items count="6">
        <item x="0"/>
        <item x="2"/>
        <item x="3"/>
        <item x="1"/>
        <item x="4"/>
        <item t="default"/>
      </items>
    </pivotField>
    <pivotField showAll="0"/>
    <pivotField showAll="0"/>
    <pivotField dataField="1" numFmtId="165" showAll="0"/>
    <pivotField dataField="1" numFmtId="165" showAll="0"/>
    <pivotField numFmtId="10" showAll="0"/>
    <pivotField showAll="0"/>
    <pivotField showAll="0"/>
  </pivotFields>
  <rowFields count="1">
    <field x="1"/>
  </rowFields>
  <rowItems count="6">
    <i>
      <x/>
    </i>
    <i>
      <x v="1"/>
    </i>
    <i>
      <x v="2"/>
    </i>
    <i>
      <x v="3"/>
    </i>
    <i>
      <x v="4"/>
    </i>
    <i t="grand">
      <x/>
    </i>
  </rowItems>
  <colFields count="1">
    <field x="-2"/>
  </colFields>
  <colItems count="2">
    <i>
      <x/>
    </i>
    <i i="1">
      <x v="1"/>
    </i>
  </colItems>
  <dataFields count="2">
    <dataField name="Sum of Revenue" fld="4" baseField="0" baseItem="0"/>
    <dataField name="Sum of Cos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5" firstHeaderRow="0" firstDataRow="1" firstDataCol="1"/>
  <pivotFields count="9">
    <pivotField axis="axisRow" showAll="0">
      <items count="45">
        <item h="1" x="0"/>
        <item h="1" x="2"/>
        <item h="1" x="1"/>
        <item h="1" x="3"/>
        <item h="1" x="4"/>
        <item h="1" x="5"/>
        <item h="1" x="7"/>
        <item h="1" x="8"/>
        <item h="1" x="18"/>
        <item h="1" x="9"/>
        <item h="1" x="11"/>
        <item h="1" x="12"/>
        <item h="1" x="14"/>
        <item h="1" x="15"/>
        <item x="10"/>
        <item h="1" x="16"/>
        <item h="1" x="17"/>
        <item h="1" x="19"/>
        <item h="1" x="23"/>
        <item h="1" x="20"/>
        <item h="1" x="21"/>
        <item h="1" x="22"/>
        <item h="1" x="24"/>
        <item h="1" x="25"/>
        <item h="1" x="28"/>
        <item h="1" x="27"/>
        <item h="1" x="29"/>
        <item h="1" x="30"/>
        <item h="1" x="31"/>
        <item h="1" x="32"/>
        <item h="1" x="26"/>
        <item h="1" x="33"/>
        <item h="1" x="35"/>
        <item h="1" x="34"/>
        <item h="1" x="37"/>
        <item h="1" x="13"/>
        <item h="1" x="36"/>
        <item h="1" x="6"/>
        <item h="1" x="40"/>
        <item h="1" x="38"/>
        <item h="1" x="39"/>
        <item h="1" x="41"/>
        <item h="1" x="42"/>
        <item h="1" x="43"/>
        <item t="default"/>
      </items>
    </pivotField>
    <pivotField showAll="0"/>
    <pivotField showAll="0"/>
    <pivotField dataField="1" showAll="0"/>
    <pivotField dataField="1" numFmtId="165" showAll="0"/>
    <pivotField dataField="1" numFmtId="165" showAll="0"/>
    <pivotField numFmtId="10" showAll="0"/>
    <pivotField showAll="0"/>
    <pivotField showAll="0"/>
  </pivotFields>
  <rowFields count="1">
    <field x="0"/>
  </rowFields>
  <rowItems count="2">
    <i>
      <x v="14"/>
    </i>
    <i t="grand">
      <x/>
    </i>
  </rowItems>
  <colFields count="1">
    <field x="-2"/>
  </colFields>
  <colItems count="3">
    <i>
      <x/>
    </i>
    <i i="1">
      <x v="1"/>
    </i>
    <i i="2">
      <x v="2"/>
    </i>
  </colItems>
  <dataFields count="3">
    <dataField name="Sum of Installs" fld="3" baseField="0" baseItem="0"/>
    <dataField name="Sum of Revenue" fld="4" baseField="0" baseItem="0"/>
    <dataField name="Sum of Cos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0000000-0013-0000-FFFF-FFFF01000000}" sourceName="Country">
  <pivotTables>
    <pivotTable tabId="3" name="PivotTable2"/>
    <pivotTable tabId="5" name="PivotTable3"/>
    <pivotTable tabId="7" name="PivotTable4"/>
    <pivotTable tabId="9" name="PivotTable6"/>
  </pivotTables>
  <data>
    <tabular pivotCacheId="1">
      <items count="44">
        <i x="0"/>
        <i x="2"/>
        <i x="1"/>
        <i x="3"/>
        <i x="4"/>
        <i x="5"/>
        <i x="7"/>
        <i x="8"/>
        <i x="18"/>
        <i x="9"/>
        <i x="11"/>
        <i x="12"/>
        <i x="14"/>
        <i x="15"/>
        <i x="10" s="1"/>
        <i x="16"/>
        <i x="17"/>
        <i x="19"/>
        <i x="23"/>
        <i x="20"/>
        <i x="21"/>
        <i x="22"/>
        <i x="24"/>
        <i x="25"/>
        <i x="28"/>
        <i x="27"/>
        <i x="29"/>
        <i x="30"/>
        <i x="31"/>
        <i x="32"/>
        <i x="26"/>
        <i x="33"/>
        <i x="35"/>
        <i x="34"/>
        <i x="37"/>
        <i x="13"/>
        <i x="36"/>
        <i x="6"/>
        <i x="40"/>
        <i x="38"/>
        <i x="39"/>
        <i x="41"/>
        <i x="42"/>
        <i x="4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dia_Source__Acquisition_Channel" xr10:uid="{00000000-0013-0000-FFFF-FFFF02000000}" sourceName="Media Source (Acquisition Channel)">
  <pivotTables>
    <pivotTable tabId="7" name="PivotTable4"/>
    <pivotTable tabId="2" name="PivotTable1"/>
  </pivotTables>
  <data>
    <tabular pivotCacheId="1">
      <items count="5">
        <i x="0" s="1"/>
        <i x="2"/>
        <i x="3"/>
        <i x="1"/>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00000000-0014-0000-FFFF-FFFF01000000}" cache="Slicer_Country" caption="Country" columnCount="11" style="Slicer Style 2" rowHeight="241300"/>
  <slicer name="Media Source (Acquisition Channel) 1" xr10:uid="{00000000-0014-0000-FFFF-FFFF02000000}" cache="Slicer_Media_Source__Acquisition_Channel" caption="Media Source (Acquisition Channel)" style="Slicer Style 2" rowHeight="241300"/>
</slicers>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363"/>
  <sheetViews>
    <sheetView workbookViewId="0">
      <selection activeCell="J4" sqref="J4"/>
    </sheetView>
  </sheetViews>
  <sheetFormatPr defaultRowHeight="14.4" x14ac:dyDescent="0.3"/>
  <cols>
    <col min="1" max="1" width="22.109375" customWidth="1"/>
    <col min="2" max="2" width="23.6640625" customWidth="1"/>
    <col min="3" max="3" width="47.5546875" customWidth="1"/>
    <col min="4" max="4" width="7.88671875" customWidth="1"/>
    <col min="5" max="6" width="12.44140625" customWidth="1"/>
    <col min="7" max="7" width="10.33203125" customWidth="1"/>
    <col min="8" max="8" width="18.5546875" customWidth="1"/>
    <col min="9" max="9" width="15.88671875" customWidth="1"/>
  </cols>
  <sheetData>
    <row r="1" spans="1:9" ht="41.4" x14ac:dyDescent="0.3">
      <c r="A1" s="1" t="s">
        <v>0</v>
      </c>
      <c r="B1" s="1" t="s">
        <v>1</v>
      </c>
      <c r="C1" s="1" t="s">
        <v>2</v>
      </c>
      <c r="D1" s="1" t="s">
        <v>3</v>
      </c>
      <c r="E1" s="2" t="s">
        <v>4</v>
      </c>
      <c r="F1" s="2" t="s">
        <v>5</v>
      </c>
      <c r="G1" s="1" t="s">
        <v>6</v>
      </c>
      <c r="H1" s="1" t="s">
        <v>7</v>
      </c>
      <c r="I1" s="1" t="s">
        <v>8</v>
      </c>
    </row>
    <row r="2" spans="1:9" x14ac:dyDescent="0.3">
      <c r="A2" s="3" t="s">
        <v>9</v>
      </c>
      <c r="B2" s="3" t="s">
        <v>10</v>
      </c>
      <c r="C2" s="3" t="s">
        <v>11</v>
      </c>
      <c r="D2" s="4">
        <v>1578</v>
      </c>
      <c r="E2" s="5">
        <v>2657.4555999999998</v>
      </c>
      <c r="F2" s="5">
        <v>1759.2832000000001</v>
      </c>
      <c r="G2" s="6">
        <v>1.5105331535025173</v>
      </c>
      <c r="H2" s="7">
        <v>1.6840656527249682</v>
      </c>
      <c r="I2" s="8">
        <v>1.1148816223067175</v>
      </c>
    </row>
    <row r="3" spans="1:9" x14ac:dyDescent="0.3">
      <c r="A3" s="3" t="s">
        <v>9</v>
      </c>
      <c r="B3" s="3" t="s">
        <v>10</v>
      </c>
      <c r="C3" s="3" t="s">
        <v>12</v>
      </c>
      <c r="D3" s="4">
        <v>2869</v>
      </c>
      <c r="E3" s="5">
        <v>1403.1143999999999</v>
      </c>
      <c r="F3" s="5">
        <v>1251.0382</v>
      </c>
      <c r="G3" s="6">
        <v>1.1215599971287846</v>
      </c>
      <c r="H3" s="7">
        <v>0.48906043917741371</v>
      </c>
      <c r="I3" s="8">
        <v>0.43605374695015686</v>
      </c>
    </row>
    <row r="4" spans="1:9" x14ac:dyDescent="0.3">
      <c r="A4" s="3" t="s">
        <v>9</v>
      </c>
      <c r="B4" s="3" t="s">
        <v>13</v>
      </c>
      <c r="C4" s="3" t="s">
        <v>14</v>
      </c>
      <c r="D4" s="4">
        <v>55</v>
      </c>
      <c r="E4" s="5">
        <v>86.659099999999995</v>
      </c>
      <c r="F4" s="5">
        <v>39.76</v>
      </c>
      <c r="G4" s="6">
        <v>2.1795548289738429</v>
      </c>
      <c r="H4" s="7">
        <v>1.57562</v>
      </c>
      <c r="I4" s="8">
        <v>0.72290909090909083</v>
      </c>
    </row>
    <row r="5" spans="1:9" x14ac:dyDescent="0.3">
      <c r="A5" s="3" t="s">
        <v>9</v>
      </c>
      <c r="B5" s="3" t="s">
        <v>13</v>
      </c>
      <c r="C5" s="3" t="s">
        <v>15</v>
      </c>
      <c r="D5" s="4">
        <v>1339</v>
      </c>
      <c r="E5" s="5">
        <v>148.03800000000001</v>
      </c>
      <c r="F5" s="5">
        <v>140.52000000000001</v>
      </c>
      <c r="G5" s="6">
        <v>1.0535012809564475</v>
      </c>
      <c r="H5" s="7">
        <v>0.11055862584017925</v>
      </c>
      <c r="I5" s="8">
        <v>0.10494398805078417</v>
      </c>
    </row>
    <row r="6" spans="1:9" x14ac:dyDescent="0.3">
      <c r="A6" s="3" t="s">
        <v>9</v>
      </c>
      <c r="B6" s="3" t="s">
        <v>16</v>
      </c>
      <c r="C6" s="3" t="s">
        <v>17</v>
      </c>
      <c r="D6" s="4">
        <v>18260</v>
      </c>
      <c r="E6" s="5">
        <v>4649.2138999999997</v>
      </c>
      <c r="F6" s="5">
        <v>5081.3788000000004</v>
      </c>
      <c r="G6" s="6">
        <v>0.91495125299456115</v>
      </c>
      <c r="H6" s="7">
        <v>0.25461193318729464</v>
      </c>
      <c r="I6" s="8">
        <v>0.27827923329682369</v>
      </c>
    </row>
    <row r="7" spans="1:9" x14ac:dyDescent="0.3">
      <c r="A7" s="3" t="s">
        <v>18</v>
      </c>
      <c r="B7" s="3" t="s">
        <v>10</v>
      </c>
      <c r="C7" s="3" t="s">
        <v>11</v>
      </c>
      <c r="D7" s="4">
        <v>149</v>
      </c>
      <c r="E7" s="5">
        <v>4104.7431999999999</v>
      </c>
      <c r="F7" s="5">
        <v>651.88130000000001</v>
      </c>
      <c r="G7" s="6">
        <v>6.2967647637691089</v>
      </c>
      <c r="H7" s="7">
        <v>27.548612080536913</v>
      </c>
      <c r="I7" s="8">
        <v>4.3750422818791943</v>
      </c>
    </row>
    <row r="8" spans="1:9" x14ac:dyDescent="0.3">
      <c r="A8" s="3" t="s">
        <v>18</v>
      </c>
      <c r="B8" s="3" t="s">
        <v>10</v>
      </c>
      <c r="C8" s="3" t="s">
        <v>19</v>
      </c>
      <c r="D8" s="4">
        <v>131</v>
      </c>
      <c r="E8" s="5">
        <v>28.4407</v>
      </c>
      <c r="F8" s="5">
        <v>161.05869999999999</v>
      </c>
      <c r="G8" s="6">
        <v>0.17658592798774608</v>
      </c>
      <c r="H8" s="7">
        <v>0.21710458015267176</v>
      </c>
      <c r="I8" s="8">
        <v>1.2294557251908396</v>
      </c>
    </row>
    <row r="9" spans="1:9" x14ac:dyDescent="0.3">
      <c r="A9" s="3" t="s">
        <v>18</v>
      </c>
      <c r="B9" s="3" t="s">
        <v>10</v>
      </c>
      <c r="C9" s="3" t="s">
        <v>20</v>
      </c>
      <c r="D9" s="4">
        <v>263</v>
      </c>
      <c r="E9" s="5">
        <v>8790.2109</v>
      </c>
      <c r="F9" s="5">
        <v>6757.9277000000002</v>
      </c>
      <c r="G9" s="6">
        <v>1.3007257979395073</v>
      </c>
      <c r="H9" s="7">
        <v>33.42285513307985</v>
      </c>
      <c r="I9" s="8">
        <v>25.69554258555133</v>
      </c>
    </row>
    <row r="10" spans="1:9" x14ac:dyDescent="0.3">
      <c r="A10" s="3" t="s">
        <v>18</v>
      </c>
      <c r="B10" s="3" t="s">
        <v>10</v>
      </c>
      <c r="C10" s="3" t="s">
        <v>21</v>
      </c>
      <c r="D10" s="4">
        <v>12</v>
      </c>
      <c r="E10" s="5">
        <v>14.8467</v>
      </c>
      <c r="F10" s="5">
        <v>63.998699999999999</v>
      </c>
      <c r="G10" s="6">
        <v>0.23198439968311857</v>
      </c>
      <c r="H10" s="7">
        <v>1.237225</v>
      </c>
      <c r="I10" s="8">
        <v>5.3332249999999997</v>
      </c>
    </row>
    <row r="11" spans="1:9" x14ac:dyDescent="0.3">
      <c r="A11" s="3" t="s">
        <v>18</v>
      </c>
      <c r="B11" s="3" t="s">
        <v>10</v>
      </c>
      <c r="C11" s="3" t="s">
        <v>22</v>
      </c>
      <c r="D11" s="4">
        <v>30</v>
      </c>
      <c r="E11" s="5">
        <v>0.21479999999999999</v>
      </c>
      <c r="F11" s="5">
        <v>22.0093</v>
      </c>
      <c r="G11" s="6">
        <v>9.7595107522729027E-3</v>
      </c>
      <c r="H11" s="7">
        <v>7.1599999999999997E-3</v>
      </c>
      <c r="I11" s="8">
        <v>0.73364333333333331</v>
      </c>
    </row>
    <row r="12" spans="1:9" x14ac:dyDescent="0.3">
      <c r="A12" s="3" t="s">
        <v>18</v>
      </c>
      <c r="B12" s="3" t="s">
        <v>13</v>
      </c>
      <c r="C12" s="3" t="s">
        <v>23</v>
      </c>
      <c r="D12" s="4">
        <v>29</v>
      </c>
      <c r="E12" s="5">
        <v>191.72970000000001</v>
      </c>
      <c r="F12" s="5">
        <v>255.85</v>
      </c>
      <c r="G12" s="6">
        <v>0.74938323236271254</v>
      </c>
      <c r="H12" s="7">
        <v>6.6113689655172418</v>
      </c>
      <c r="I12" s="8">
        <v>8.8224137931034488</v>
      </c>
    </row>
    <row r="13" spans="1:9" x14ac:dyDescent="0.3">
      <c r="A13" s="3" t="s">
        <v>18</v>
      </c>
      <c r="B13" s="3" t="s">
        <v>13</v>
      </c>
      <c r="C13" s="3" t="s">
        <v>24</v>
      </c>
      <c r="D13" s="4">
        <v>15</v>
      </c>
      <c r="E13" s="5">
        <v>0.15620000000000001</v>
      </c>
      <c r="F13" s="5">
        <v>51.33</v>
      </c>
      <c r="G13" s="6">
        <v>3.0430547438145337E-3</v>
      </c>
      <c r="H13" s="7">
        <v>1.0413333333333333E-2</v>
      </c>
      <c r="I13" s="8">
        <v>3.4219999999999997</v>
      </c>
    </row>
    <row r="14" spans="1:9" x14ac:dyDescent="0.3">
      <c r="A14" s="3" t="s">
        <v>18</v>
      </c>
      <c r="B14" s="3" t="s">
        <v>13</v>
      </c>
      <c r="C14" s="3" t="s">
        <v>25</v>
      </c>
      <c r="D14" s="4">
        <v>191</v>
      </c>
      <c r="E14" s="5">
        <v>693.13649999999996</v>
      </c>
      <c r="F14" s="5">
        <v>396.96</v>
      </c>
      <c r="G14" s="6">
        <v>1.7461116989117291</v>
      </c>
      <c r="H14" s="7">
        <v>3.6289869109947643</v>
      </c>
      <c r="I14" s="8">
        <v>2.0783246073298427</v>
      </c>
    </row>
    <row r="15" spans="1:9" x14ac:dyDescent="0.3">
      <c r="A15" s="3" t="s">
        <v>18</v>
      </c>
      <c r="B15" s="3" t="s">
        <v>13</v>
      </c>
      <c r="C15" s="3" t="s">
        <v>26</v>
      </c>
      <c r="D15" s="4">
        <v>22</v>
      </c>
      <c r="E15" s="5">
        <v>156.8322</v>
      </c>
      <c r="F15" s="5">
        <v>146.22999999999999</v>
      </c>
      <c r="G15" s="6">
        <v>1.0725035902345621</v>
      </c>
      <c r="H15" s="7">
        <v>7.1287363636363636</v>
      </c>
      <c r="I15" s="8">
        <v>6.6468181818181815</v>
      </c>
    </row>
    <row r="16" spans="1:9" x14ac:dyDescent="0.3">
      <c r="A16" s="3" t="s">
        <v>18</v>
      </c>
      <c r="B16" s="3" t="s">
        <v>13</v>
      </c>
      <c r="C16" s="3" t="s">
        <v>15</v>
      </c>
      <c r="D16" s="4">
        <v>101</v>
      </c>
      <c r="E16" s="5">
        <v>294.88310000000001</v>
      </c>
      <c r="F16" s="5">
        <v>259.52</v>
      </c>
      <c r="G16" s="6">
        <v>1.1362634864364982</v>
      </c>
      <c r="H16" s="7">
        <v>2.9196346534653466</v>
      </c>
      <c r="I16" s="8">
        <v>2.5695049504950491</v>
      </c>
    </row>
    <row r="17" spans="1:9" x14ac:dyDescent="0.3">
      <c r="A17" s="3" t="s">
        <v>18</v>
      </c>
      <c r="B17" s="3" t="s">
        <v>16</v>
      </c>
      <c r="C17" s="3" t="s">
        <v>27</v>
      </c>
      <c r="D17" s="4">
        <v>2720</v>
      </c>
      <c r="E17" s="5">
        <v>18048.636699999999</v>
      </c>
      <c r="F17" s="5">
        <v>12342.8832</v>
      </c>
      <c r="G17" s="6">
        <v>1.4622707196969991</v>
      </c>
      <c r="H17" s="7">
        <v>6.6355281985294114</v>
      </c>
      <c r="I17" s="8">
        <v>4.5378247058823531</v>
      </c>
    </row>
    <row r="18" spans="1:9" x14ac:dyDescent="0.3">
      <c r="A18" s="3" t="s">
        <v>18</v>
      </c>
      <c r="B18" s="3" t="s">
        <v>28</v>
      </c>
      <c r="C18" s="3" t="s">
        <v>29</v>
      </c>
      <c r="D18" s="4">
        <v>5</v>
      </c>
      <c r="E18" s="5">
        <v>58.757599999999996</v>
      </c>
      <c r="F18" s="5">
        <v>88.644900000000007</v>
      </c>
      <c r="G18" s="6">
        <v>0.66284241958646228</v>
      </c>
      <c r="H18" s="7">
        <v>11.751519999999999</v>
      </c>
      <c r="I18" s="8">
        <v>17.72898</v>
      </c>
    </row>
    <row r="19" spans="1:9" x14ac:dyDescent="0.3">
      <c r="A19" s="3" t="s">
        <v>18</v>
      </c>
      <c r="B19" s="3" t="s">
        <v>28</v>
      </c>
      <c r="C19" s="3" t="s">
        <v>30</v>
      </c>
      <c r="D19" s="4">
        <v>46</v>
      </c>
      <c r="E19" s="5">
        <v>547.75630000000001</v>
      </c>
      <c r="F19" s="5">
        <v>562.62239999999997</v>
      </c>
      <c r="G19" s="6">
        <v>0.97357712739485669</v>
      </c>
      <c r="H19" s="7">
        <v>11.907745652173913</v>
      </c>
      <c r="I19" s="8">
        <v>12.230921739130434</v>
      </c>
    </row>
    <row r="20" spans="1:9" x14ac:dyDescent="0.3">
      <c r="A20" s="3" t="s">
        <v>31</v>
      </c>
      <c r="B20" s="3" t="s">
        <v>10</v>
      </c>
      <c r="C20" s="3" t="s">
        <v>11</v>
      </c>
      <c r="D20" s="4">
        <v>72</v>
      </c>
      <c r="E20" s="5">
        <v>525.82590000000005</v>
      </c>
      <c r="F20" s="5">
        <v>691.66240000000005</v>
      </c>
      <c r="G20" s="6">
        <v>0.76023490650930281</v>
      </c>
      <c r="H20" s="7">
        <v>7.3031375000000009</v>
      </c>
      <c r="I20" s="8">
        <v>9.6064222222222231</v>
      </c>
    </row>
    <row r="21" spans="1:9" x14ac:dyDescent="0.3">
      <c r="A21" s="3" t="s">
        <v>31</v>
      </c>
      <c r="B21" s="3" t="s">
        <v>10</v>
      </c>
      <c r="C21" s="3" t="s">
        <v>21</v>
      </c>
      <c r="D21" s="4">
        <v>4</v>
      </c>
      <c r="E21" s="5">
        <v>40.458300000000001</v>
      </c>
      <c r="F21" s="5">
        <v>51.289299999999997</v>
      </c>
      <c r="G21" s="6">
        <v>0.78882534953684302</v>
      </c>
      <c r="H21" s="7">
        <v>10.114575</v>
      </c>
      <c r="I21" s="8">
        <v>12.822324999999999</v>
      </c>
    </row>
    <row r="22" spans="1:9" x14ac:dyDescent="0.3">
      <c r="A22" s="3" t="s">
        <v>31</v>
      </c>
      <c r="B22" s="3" t="s">
        <v>10</v>
      </c>
      <c r="C22" s="3" t="s">
        <v>22</v>
      </c>
      <c r="D22" s="4">
        <v>28</v>
      </c>
      <c r="E22" s="5">
        <v>0</v>
      </c>
      <c r="F22" s="5">
        <v>24.909400000000002</v>
      </c>
      <c r="G22" s="6">
        <v>0</v>
      </c>
      <c r="H22" s="7">
        <v>0</v>
      </c>
      <c r="I22" s="8">
        <v>0.88962142857142867</v>
      </c>
    </row>
    <row r="23" spans="1:9" x14ac:dyDescent="0.3">
      <c r="A23" s="3" t="s">
        <v>31</v>
      </c>
      <c r="B23" s="3" t="s">
        <v>10</v>
      </c>
      <c r="C23" s="3" t="s">
        <v>32</v>
      </c>
      <c r="D23" s="4">
        <v>347</v>
      </c>
      <c r="E23" s="5">
        <v>5024.1229999999996</v>
      </c>
      <c r="F23" s="5">
        <v>6775.98</v>
      </c>
      <c r="G23" s="6">
        <v>0.74146071859716234</v>
      </c>
      <c r="H23" s="7">
        <v>14.478740634005762</v>
      </c>
      <c r="I23" s="8">
        <v>19.527319884726225</v>
      </c>
    </row>
    <row r="24" spans="1:9" x14ac:dyDescent="0.3">
      <c r="A24" s="3" t="s">
        <v>31</v>
      </c>
      <c r="B24" s="3" t="s">
        <v>13</v>
      </c>
      <c r="C24" s="3" t="s">
        <v>24</v>
      </c>
      <c r="D24" s="4">
        <v>8</v>
      </c>
      <c r="E24" s="5">
        <v>38.155299999999997</v>
      </c>
      <c r="F24" s="5">
        <v>208.37</v>
      </c>
      <c r="G24" s="6">
        <v>0.18311321207467485</v>
      </c>
      <c r="H24" s="7">
        <v>4.7694124999999996</v>
      </c>
      <c r="I24" s="8">
        <v>26.046250000000001</v>
      </c>
    </row>
    <row r="25" spans="1:9" x14ac:dyDescent="0.3">
      <c r="A25" s="3" t="s">
        <v>31</v>
      </c>
      <c r="B25" s="3" t="s">
        <v>13</v>
      </c>
      <c r="C25" s="3" t="s">
        <v>25</v>
      </c>
      <c r="D25" s="4">
        <v>63</v>
      </c>
      <c r="E25" s="5">
        <v>65.441400000000002</v>
      </c>
      <c r="F25" s="5">
        <v>1064.01</v>
      </c>
      <c r="G25" s="6">
        <v>6.1504497138184795E-2</v>
      </c>
      <c r="H25" s="7">
        <v>1.0387523809523809</v>
      </c>
      <c r="I25" s="8">
        <v>16.88904761904762</v>
      </c>
    </row>
    <row r="26" spans="1:9" x14ac:dyDescent="0.3">
      <c r="A26" s="3" t="s">
        <v>31</v>
      </c>
      <c r="B26" s="3" t="s">
        <v>13</v>
      </c>
      <c r="C26" s="3" t="s">
        <v>26</v>
      </c>
      <c r="D26" s="4">
        <v>21</v>
      </c>
      <c r="E26" s="5">
        <v>0.1686</v>
      </c>
      <c r="F26" s="5">
        <v>358</v>
      </c>
      <c r="G26" s="6">
        <v>4.7094972067039106E-4</v>
      </c>
      <c r="H26" s="7">
        <v>8.0285714285714283E-3</v>
      </c>
      <c r="I26" s="8">
        <v>17.047619047619047</v>
      </c>
    </row>
    <row r="27" spans="1:9" x14ac:dyDescent="0.3">
      <c r="A27" s="3" t="s">
        <v>31</v>
      </c>
      <c r="B27" s="3" t="s">
        <v>13</v>
      </c>
      <c r="C27" s="3" t="s">
        <v>15</v>
      </c>
      <c r="D27" s="4">
        <v>24</v>
      </c>
      <c r="E27" s="5">
        <v>18.561299999999999</v>
      </c>
      <c r="F27" s="5">
        <v>389.54</v>
      </c>
      <c r="G27" s="6">
        <v>4.7649278636340296E-2</v>
      </c>
      <c r="H27" s="7">
        <v>0.77338750000000001</v>
      </c>
      <c r="I27" s="8">
        <v>16.230833333333333</v>
      </c>
    </row>
    <row r="28" spans="1:9" x14ac:dyDescent="0.3">
      <c r="A28" s="3" t="s">
        <v>31</v>
      </c>
      <c r="B28" s="3" t="s">
        <v>16</v>
      </c>
      <c r="C28" s="3" t="s">
        <v>33</v>
      </c>
      <c r="D28" s="4">
        <v>1243</v>
      </c>
      <c r="E28" s="5">
        <v>5238.9603999999999</v>
      </c>
      <c r="F28" s="5">
        <v>8166.9985999999999</v>
      </c>
      <c r="G28" s="6">
        <v>0.64147928224207118</v>
      </c>
      <c r="H28" s="7">
        <v>4.2147710378117456</v>
      </c>
      <c r="I28" s="8">
        <v>6.5703930812550277</v>
      </c>
    </row>
    <row r="29" spans="1:9" x14ac:dyDescent="0.3">
      <c r="A29" s="3" t="s">
        <v>31</v>
      </c>
      <c r="B29" s="3" t="s">
        <v>28</v>
      </c>
      <c r="C29" s="3" t="s">
        <v>29</v>
      </c>
      <c r="D29" s="4">
        <v>3</v>
      </c>
      <c r="E29" s="5">
        <v>2.0799999999999999E-2</v>
      </c>
      <c r="F29" s="5">
        <v>81.6785</v>
      </c>
      <c r="G29" s="6">
        <v>2.5465697827457655E-4</v>
      </c>
      <c r="H29" s="7">
        <v>6.933333333333333E-3</v>
      </c>
      <c r="I29" s="8">
        <v>27.226166666666668</v>
      </c>
    </row>
    <row r="30" spans="1:9" x14ac:dyDescent="0.3">
      <c r="A30" s="3" t="s">
        <v>34</v>
      </c>
      <c r="B30" s="3" t="s">
        <v>10</v>
      </c>
      <c r="C30" s="3" t="s">
        <v>11</v>
      </c>
      <c r="D30" s="4">
        <v>332</v>
      </c>
      <c r="E30" s="5">
        <v>2381.4490000000001</v>
      </c>
      <c r="F30" s="5">
        <v>1397.9386999999999</v>
      </c>
      <c r="G30" s="6">
        <v>1.7035432240340727</v>
      </c>
      <c r="H30" s="7">
        <v>7.1730391566265066</v>
      </c>
      <c r="I30" s="8">
        <v>4.2106587349397584</v>
      </c>
    </row>
    <row r="31" spans="1:9" x14ac:dyDescent="0.3">
      <c r="A31" s="3" t="s">
        <v>34</v>
      </c>
      <c r="B31" s="3" t="s">
        <v>10</v>
      </c>
      <c r="C31" s="3" t="s">
        <v>19</v>
      </c>
      <c r="D31" s="4">
        <v>516</v>
      </c>
      <c r="E31" s="5">
        <v>68.667599999999993</v>
      </c>
      <c r="F31" s="5">
        <v>769.37649999999996</v>
      </c>
      <c r="G31" s="6">
        <v>8.9250971403467605E-2</v>
      </c>
      <c r="H31" s="7">
        <v>0.13307674418604651</v>
      </c>
      <c r="I31" s="8">
        <v>1.4910397286821704</v>
      </c>
    </row>
    <row r="32" spans="1:9" x14ac:dyDescent="0.3">
      <c r="A32" s="3" t="s">
        <v>34</v>
      </c>
      <c r="B32" s="3" t="s">
        <v>10</v>
      </c>
      <c r="C32" s="3" t="s">
        <v>21</v>
      </c>
      <c r="D32" s="4">
        <v>43</v>
      </c>
      <c r="E32" s="5">
        <v>143.1438</v>
      </c>
      <c r="F32" s="5">
        <v>250.97329999999999</v>
      </c>
      <c r="G32" s="6">
        <v>0.57035469510103265</v>
      </c>
      <c r="H32" s="7">
        <v>3.3289255813953487</v>
      </c>
      <c r="I32" s="8">
        <v>5.8365883720930229</v>
      </c>
    </row>
    <row r="33" spans="1:9" x14ac:dyDescent="0.3">
      <c r="A33" s="3" t="s">
        <v>34</v>
      </c>
      <c r="B33" s="3" t="s">
        <v>10</v>
      </c>
      <c r="C33" s="3" t="s">
        <v>22</v>
      </c>
      <c r="D33" s="4">
        <v>64</v>
      </c>
      <c r="E33" s="5">
        <v>0.58609999999999995</v>
      </c>
      <c r="F33" s="5">
        <v>69.167400000000001</v>
      </c>
      <c r="G33" s="6">
        <v>8.4736450987025671E-3</v>
      </c>
      <c r="H33" s="7">
        <v>9.1578124999999993E-3</v>
      </c>
      <c r="I33" s="8">
        <v>1.080740625</v>
      </c>
    </row>
    <row r="34" spans="1:9" x14ac:dyDescent="0.3">
      <c r="A34" s="3" t="s">
        <v>34</v>
      </c>
      <c r="B34" s="3" t="s">
        <v>10</v>
      </c>
      <c r="C34" s="3" t="s">
        <v>35</v>
      </c>
      <c r="D34" s="4">
        <v>202</v>
      </c>
      <c r="E34" s="5">
        <v>929.22770000000003</v>
      </c>
      <c r="F34" s="5">
        <v>2334.1021000000001</v>
      </c>
      <c r="G34" s="6">
        <v>0.39810927722484807</v>
      </c>
      <c r="H34" s="7">
        <v>4.6001371287128716</v>
      </c>
      <c r="I34" s="8">
        <v>11.55496089108911</v>
      </c>
    </row>
    <row r="35" spans="1:9" x14ac:dyDescent="0.3">
      <c r="A35" s="3" t="s">
        <v>34</v>
      </c>
      <c r="B35" s="3" t="s">
        <v>13</v>
      </c>
      <c r="C35" s="3" t="s">
        <v>23</v>
      </c>
      <c r="D35" s="4">
        <v>23</v>
      </c>
      <c r="E35" s="5">
        <v>303.75790000000001</v>
      </c>
      <c r="F35" s="5">
        <v>211.17</v>
      </c>
      <c r="G35" s="6">
        <v>1.4384519581379931</v>
      </c>
      <c r="H35" s="7">
        <v>13.206865217391305</v>
      </c>
      <c r="I35" s="8">
        <v>9.181304347826087</v>
      </c>
    </row>
    <row r="36" spans="1:9" x14ac:dyDescent="0.3">
      <c r="A36" s="3" t="s">
        <v>34</v>
      </c>
      <c r="B36" s="3" t="s">
        <v>13</v>
      </c>
      <c r="C36" s="3" t="s">
        <v>24</v>
      </c>
      <c r="D36" s="4">
        <v>44</v>
      </c>
      <c r="E36" s="5">
        <v>14.8626</v>
      </c>
      <c r="F36" s="5">
        <v>196.99</v>
      </c>
      <c r="G36" s="6">
        <v>7.5448499923853996E-2</v>
      </c>
      <c r="H36" s="7">
        <v>0.33778636363636366</v>
      </c>
      <c r="I36" s="8">
        <v>4.477045454545455</v>
      </c>
    </row>
    <row r="37" spans="1:9" x14ac:dyDescent="0.3">
      <c r="A37" s="3" t="s">
        <v>34</v>
      </c>
      <c r="B37" s="3" t="s">
        <v>13</v>
      </c>
      <c r="C37" s="3" t="s">
        <v>25</v>
      </c>
      <c r="D37" s="4">
        <v>370</v>
      </c>
      <c r="E37" s="5">
        <v>478.77120000000002</v>
      </c>
      <c r="F37" s="5">
        <v>431.66</v>
      </c>
      <c r="G37" s="6">
        <v>1.1091396006115923</v>
      </c>
      <c r="H37" s="7">
        <v>1.2939762162162163</v>
      </c>
      <c r="I37" s="8">
        <v>1.1666486486486487</v>
      </c>
    </row>
    <row r="38" spans="1:9" x14ac:dyDescent="0.3">
      <c r="A38" s="3" t="s">
        <v>34</v>
      </c>
      <c r="B38" s="3" t="s">
        <v>13</v>
      </c>
      <c r="C38" s="3" t="s">
        <v>15</v>
      </c>
      <c r="D38" s="4">
        <v>196</v>
      </c>
      <c r="E38" s="5">
        <v>50.8093</v>
      </c>
      <c r="F38" s="5">
        <v>248.72</v>
      </c>
      <c r="G38" s="6">
        <v>0.2042831296236732</v>
      </c>
      <c r="H38" s="7">
        <v>0.25923112244897961</v>
      </c>
      <c r="I38" s="8">
        <v>1.2689795918367346</v>
      </c>
    </row>
    <row r="39" spans="1:9" x14ac:dyDescent="0.3">
      <c r="A39" s="3" t="s">
        <v>34</v>
      </c>
      <c r="B39" s="3" t="s">
        <v>16</v>
      </c>
      <c r="C39" s="3" t="s">
        <v>36</v>
      </c>
      <c r="D39" s="4">
        <v>4113</v>
      </c>
      <c r="E39" s="5">
        <v>15314.356400000001</v>
      </c>
      <c r="F39" s="5">
        <v>11566.0062</v>
      </c>
      <c r="G39" s="6">
        <v>1.3240833642299104</v>
      </c>
      <c r="H39" s="7">
        <v>3.7234029662047168</v>
      </c>
      <c r="I39" s="8">
        <v>2.812060831509847</v>
      </c>
    </row>
    <row r="40" spans="1:9" x14ac:dyDescent="0.3">
      <c r="A40" s="3" t="s">
        <v>34</v>
      </c>
      <c r="B40" s="3" t="s">
        <v>28</v>
      </c>
      <c r="C40" s="3" t="s">
        <v>29</v>
      </c>
      <c r="D40" s="4">
        <v>12</v>
      </c>
      <c r="E40" s="5">
        <v>8.9999999999999993E-3</v>
      </c>
      <c r="F40" s="5">
        <v>271.12709999999998</v>
      </c>
      <c r="G40" s="6">
        <v>3.3194763636685523E-5</v>
      </c>
      <c r="H40" s="7">
        <v>7.4999999999999991E-4</v>
      </c>
      <c r="I40" s="8">
        <v>22.593924999999999</v>
      </c>
    </row>
    <row r="41" spans="1:9" x14ac:dyDescent="0.3">
      <c r="A41" s="3" t="s">
        <v>34</v>
      </c>
      <c r="B41" s="3" t="s">
        <v>28</v>
      </c>
      <c r="C41" s="3" t="s">
        <v>30</v>
      </c>
      <c r="D41" s="4">
        <v>73</v>
      </c>
      <c r="E41" s="5">
        <v>333.3125</v>
      </c>
      <c r="F41" s="5">
        <v>943.39430000000004</v>
      </c>
      <c r="G41" s="6">
        <v>0.35331197146304572</v>
      </c>
      <c r="H41" s="7">
        <v>4.5659246575342465</v>
      </c>
      <c r="I41" s="8">
        <v>12.923209589041097</v>
      </c>
    </row>
    <row r="42" spans="1:9" x14ac:dyDescent="0.3">
      <c r="A42" s="3" t="s">
        <v>37</v>
      </c>
      <c r="B42" s="3" t="s">
        <v>10</v>
      </c>
      <c r="C42" s="3" t="s">
        <v>11</v>
      </c>
      <c r="D42" s="4">
        <v>4562</v>
      </c>
      <c r="E42" s="5">
        <v>9037.2275000000009</v>
      </c>
      <c r="F42" s="5">
        <v>7936.7367999999997</v>
      </c>
      <c r="G42" s="6">
        <v>1.1386578297518952</v>
      </c>
      <c r="H42" s="7">
        <v>1.9809792854011401</v>
      </c>
      <c r="I42" s="8">
        <v>1.7397494081543181</v>
      </c>
    </row>
    <row r="43" spans="1:9" x14ac:dyDescent="0.3">
      <c r="A43" s="3" t="s">
        <v>37</v>
      </c>
      <c r="B43" s="3" t="s">
        <v>10</v>
      </c>
      <c r="C43" s="3" t="s">
        <v>38</v>
      </c>
      <c r="D43" s="4">
        <v>6157</v>
      </c>
      <c r="E43" s="5">
        <v>9542.5488000000005</v>
      </c>
      <c r="F43" s="5">
        <v>10348.31</v>
      </c>
      <c r="G43" s="6">
        <v>0.92213596229722539</v>
      </c>
      <c r="H43" s="7">
        <v>1.5498698716907586</v>
      </c>
      <c r="I43" s="8">
        <v>1.6807389962644144</v>
      </c>
    </row>
    <row r="44" spans="1:9" x14ac:dyDescent="0.3">
      <c r="A44" s="3" t="s">
        <v>37</v>
      </c>
      <c r="B44" s="3" t="s">
        <v>10</v>
      </c>
      <c r="C44" s="3" t="s">
        <v>39</v>
      </c>
      <c r="D44" s="4">
        <v>37</v>
      </c>
      <c r="E44" s="5">
        <v>19.6889</v>
      </c>
      <c r="F44" s="5">
        <v>216.28</v>
      </c>
      <c r="G44" s="6">
        <v>9.1034307379323096E-2</v>
      </c>
      <c r="H44" s="7">
        <v>0.53213243243243247</v>
      </c>
      <c r="I44" s="8">
        <v>5.8454054054054057</v>
      </c>
    </row>
    <row r="45" spans="1:9" x14ac:dyDescent="0.3">
      <c r="A45" s="3" t="s">
        <v>37</v>
      </c>
      <c r="B45" s="3" t="s">
        <v>10</v>
      </c>
      <c r="C45" s="3" t="s">
        <v>12</v>
      </c>
      <c r="D45" s="4">
        <v>11495</v>
      </c>
      <c r="E45" s="5">
        <v>3545.8604</v>
      </c>
      <c r="F45" s="5">
        <v>5680.6971999999996</v>
      </c>
      <c r="G45" s="6">
        <v>0.62419457949633372</v>
      </c>
      <c r="H45" s="7">
        <v>0.30846980426272291</v>
      </c>
      <c r="I45" s="8">
        <v>0.49418853414528052</v>
      </c>
    </row>
    <row r="46" spans="1:9" x14ac:dyDescent="0.3">
      <c r="A46" s="3" t="s">
        <v>37</v>
      </c>
      <c r="B46" s="3" t="s">
        <v>13</v>
      </c>
      <c r="C46" s="3" t="s">
        <v>40</v>
      </c>
      <c r="D46" s="4">
        <v>59</v>
      </c>
      <c r="E46" s="5">
        <v>1.8499999999999999E-2</v>
      </c>
      <c r="F46" s="5">
        <v>56.18</v>
      </c>
      <c r="G46" s="6">
        <v>3.2929868280526876E-4</v>
      </c>
      <c r="H46" s="7">
        <v>3.1355932203389828E-4</v>
      </c>
      <c r="I46" s="8">
        <v>0.95220338983050845</v>
      </c>
    </row>
    <row r="47" spans="1:9" x14ac:dyDescent="0.3">
      <c r="A47" s="3" t="s">
        <v>37</v>
      </c>
      <c r="B47" s="3" t="s">
        <v>13</v>
      </c>
      <c r="C47" s="3" t="s">
        <v>14</v>
      </c>
      <c r="D47" s="4">
        <v>176</v>
      </c>
      <c r="E47" s="5">
        <v>219.32990000000001</v>
      </c>
      <c r="F47" s="5">
        <v>509.97</v>
      </c>
      <c r="G47" s="6">
        <v>0.43008392650548072</v>
      </c>
      <c r="H47" s="7">
        <v>1.2461926136363637</v>
      </c>
      <c r="I47" s="8">
        <v>2.8975568181818185</v>
      </c>
    </row>
    <row r="48" spans="1:9" x14ac:dyDescent="0.3">
      <c r="A48" s="3" t="s">
        <v>37</v>
      </c>
      <c r="B48" s="3" t="s">
        <v>13</v>
      </c>
      <c r="C48" s="3" t="s">
        <v>15</v>
      </c>
      <c r="D48" s="4">
        <v>2677</v>
      </c>
      <c r="E48" s="5">
        <v>809.59010000000001</v>
      </c>
      <c r="F48" s="5">
        <v>2485.69</v>
      </c>
      <c r="G48" s="6">
        <v>0.32570034879651122</v>
      </c>
      <c r="H48" s="7">
        <v>0.3024243929772133</v>
      </c>
      <c r="I48" s="8">
        <v>0.92853567426223382</v>
      </c>
    </row>
    <row r="49" spans="1:9" x14ac:dyDescent="0.3">
      <c r="A49" s="3" t="s">
        <v>37</v>
      </c>
      <c r="B49" s="3" t="s">
        <v>16</v>
      </c>
      <c r="C49" s="3" t="s">
        <v>41</v>
      </c>
      <c r="D49" s="4">
        <v>78819</v>
      </c>
      <c r="E49" s="5">
        <v>37543.578099999999</v>
      </c>
      <c r="F49" s="5">
        <v>36384.597099999999</v>
      </c>
      <c r="G49" s="6">
        <v>1.0318536164304537</v>
      </c>
      <c r="H49" s="7">
        <v>0.47632649614940559</v>
      </c>
      <c r="I49" s="8">
        <v>0.46162216090029051</v>
      </c>
    </row>
    <row r="50" spans="1:9" x14ac:dyDescent="0.3">
      <c r="A50" s="3" t="s">
        <v>42</v>
      </c>
      <c r="B50" s="3" t="s">
        <v>10</v>
      </c>
      <c r="C50" s="3" t="s">
        <v>11</v>
      </c>
      <c r="D50" s="4">
        <v>96</v>
      </c>
      <c r="E50" s="5">
        <v>1072.6277</v>
      </c>
      <c r="F50" s="5">
        <v>454.15940000000001</v>
      </c>
      <c r="G50" s="6">
        <v>2.3617868528098285</v>
      </c>
      <c r="H50" s="7">
        <v>11.173205208333334</v>
      </c>
      <c r="I50" s="8">
        <v>4.7308270833333337</v>
      </c>
    </row>
    <row r="51" spans="1:9" x14ac:dyDescent="0.3">
      <c r="A51" s="3" t="s">
        <v>42</v>
      </c>
      <c r="B51" s="3" t="s">
        <v>10</v>
      </c>
      <c r="C51" s="3" t="s">
        <v>43</v>
      </c>
      <c r="D51" s="4">
        <v>308</v>
      </c>
      <c r="E51" s="5">
        <v>11407.918</v>
      </c>
      <c r="F51" s="5">
        <v>8497.3091000000004</v>
      </c>
      <c r="G51" s="6">
        <v>1.3425330143633352</v>
      </c>
      <c r="H51" s="7">
        <v>37.038694805194801</v>
      </c>
      <c r="I51" s="8">
        <v>27.58866590909091</v>
      </c>
    </row>
    <row r="52" spans="1:9" x14ac:dyDescent="0.3">
      <c r="A52" s="3" t="s">
        <v>42</v>
      </c>
      <c r="B52" s="3" t="s">
        <v>10</v>
      </c>
      <c r="C52" s="3" t="s">
        <v>21</v>
      </c>
      <c r="D52" s="4">
        <v>32</v>
      </c>
      <c r="E52" s="5">
        <v>47.499400000000001</v>
      </c>
      <c r="F52" s="5">
        <v>111.97750000000001</v>
      </c>
      <c r="G52" s="6">
        <v>0.4241870018530508</v>
      </c>
      <c r="H52" s="7">
        <v>1.48435625</v>
      </c>
      <c r="I52" s="8">
        <v>3.4992968750000002</v>
      </c>
    </row>
    <row r="53" spans="1:9" x14ac:dyDescent="0.3">
      <c r="A53" s="3" t="s">
        <v>42</v>
      </c>
      <c r="B53" s="3" t="s">
        <v>10</v>
      </c>
      <c r="C53" s="3" t="s">
        <v>44</v>
      </c>
      <c r="D53" s="4">
        <v>208</v>
      </c>
      <c r="E53" s="5">
        <v>2400.8953000000001</v>
      </c>
      <c r="F53" s="5">
        <v>2488.0916999999999</v>
      </c>
      <c r="G53" s="6">
        <v>0.96495450710277286</v>
      </c>
      <c r="H53" s="7">
        <v>11.542765865384617</v>
      </c>
      <c r="I53" s="8">
        <v>11.961979326923077</v>
      </c>
    </row>
    <row r="54" spans="1:9" x14ac:dyDescent="0.3">
      <c r="A54" s="3" t="s">
        <v>42</v>
      </c>
      <c r="B54" s="3" t="s">
        <v>10</v>
      </c>
      <c r="C54" s="3" t="s">
        <v>22</v>
      </c>
      <c r="D54" s="4">
        <v>65</v>
      </c>
      <c r="E54" s="5">
        <v>5.0995999999999997</v>
      </c>
      <c r="F54" s="5">
        <v>48.3489</v>
      </c>
      <c r="G54" s="6">
        <v>0.1054749952946189</v>
      </c>
      <c r="H54" s="7">
        <v>7.8455384615384607E-2</v>
      </c>
      <c r="I54" s="8">
        <v>0.7438292307692308</v>
      </c>
    </row>
    <row r="55" spans="1:9" x14ac:dyDescent="0.3">
      <c r="A55" s="3" t="s">
        <v>42</v>
      </c>
      <c r="B55" s="3" t="s">
        <v>13</v>
      </c>
      <c r="C55" s="3" t="s">
        <v>25</v>
      </c>
      <c r="D55" s="4">
        <v>102</v>
      </c>
      <c r="E55" s="5">
        <v>332.38679999999999</v>
      </c>
      <c r="F55" s="5">
        <v>631.63</v>
      </c>
      <c r="G55" s="6">
        <v>0.52623656254452766</v>
      </c>
      <c r="H55" s="7">
        <v>3.258694117647059</v>
      </c>
      <c r="I55" s="8">
        <v>6.1924509803921568</v>
      </c>
    </row>
    <row r="56" spans="1:9" x14ac:dyDescent="0.3">
      <c r="A56" s="3" t="s">
        <v>42</v>
      </c>
      <c r="B56" s="3" t="s">
        <v>13</v>
      </c>
      <c r="C56" s="3" t="s">
        <v>26</v>
      </c>
      <c r="D56" s="4">
        <v>20</v>
      </c>
      <c r="E56" s="5">
        <v>69.895799999999994</v>
      </c>
      <c r="F56" s="5">
        <v>217.89</v>
      </c>
      <c r="G56" s="6">
        <v>0.32078479966955803</v>
      </c>
      <c r="H56" s="7">
        <v>3.4947899999999996</v>
      </c>
      <c r="I56" s="8">
        <v>10.894499999999999</v>
      </c>
    </row>
    <row r="57" spans="1:9" x14ac:dyDescent="0.3">
      <c r="A57" s="3" t="s">
        <v>42</v>
      </c>
      <c r="B57" s="3" t="s">
        <v>13</v>
      </c>
      <c r="C57" s="3" t="s">
        <v>14</v>
      </c>
      <c r="D57" s="4">
        <v>7</v>
      </c>
      <c r="E57" s="5">
        <v>2.3699999999999999E-2</v>
      </c>
      <c r="F57" s="5">
        <v>15.9</v>
      </c>
      <c r="G57" s="6">
        <v>1.490566037735849E-3</v>
      </c>
      <c r="H57" s="7">
        <v>3.3857142857142857E-3</v>
      </c>
      <c r="I57" s="8">
        <v>2.2714285714285714</v>
      </c>
    </row>
    <row r="58" spans="1:9" x14ac:dyDescent="0.3">
      <c r="A58" s="3" t="s">
        <v>42</v>
      </c>
      <c r="B58" s="3" t="s">
        <v>13</v>
      </c>
      <c r="C58" s="3" t="s">
        <v>15</v>
      </c>
      <c r="D58" s="4">
        <v>63</v>
      </c>
      <c r="E58" s="5">
        <v>5854.5586000000003</v>
      </c>
      <c r="F58" s="5">
        <v>435.34</v>
      </c>
      <c r="G58" s="6">
        <v>13.448244131024028</v>
      </c>
      <c r="H58" s="7">
        <v>92.929501587301587</v>
      </c>
      <c r="I58" s="8">
        <v>6.9101587301587299</v>
      </c>
    </row>
    <row r="59" spans="1:9" x14ac:dyDescent="0.3">
      <c r="A59" s="3" t="s">
        <v>42</v>
      </c>
      <c r="B59" s="3" t="s">
        <v>16</v>
      </c>
      <c r="C59" s="3" t="s">
        <v>33</v>
      </c>
      <c r="D59" s="4">
        <v>1335</v>
      </c>
      <c r="E59" s="5">
        <v>14644.502</v>
      </c>
      <c r="F59" s="5">
        <v>6729.3335999999999</v>
      </c>
      <c r="G59" s="6">
        <v>2.1762187566388449</v>
      </c>
      <c r="H59" s="7">
        <v>10.969664419475656</v>
      </c>
      <c r="I59" s="8">
        <v>5.0406993258426969</v>
      </c>
    </row>
    <row r="60" spans="1:9" x14ac:dyDescent="0.3">
      <c r="A60" s="3" t="s">
        <v>45</v>
      </c>
      <c r="B60" s="3" t="s">
        <v>10</v>
      </c>
      <c r="C60" s="3" t="s">
        <v>11</v>
      </c>
      <c r="D60" s="4">
        <v>85</v>
      </c>
      <c r="E60" s="5">
        <v>1820.4290000000001</v>
      </c>
      <c r="F60" s="5">
        <v>533.61389999999994</v>
      </c>
      <c r="G60" s="6">
        <v>3.4115097076744072</v>
      </c>
      <c r="H60" s="7">
        <v>21.416811764705884</v>
      </c>
      <c r="I60" s="8">
        <v>6.277810588235293</v>
      </c>
    </row>
    <row r="61" spans="1:9" x14ac:dyDescent="0.3">
      <c r="A61" s="3" t="s">
        <v>45</v>
      </c>
      <c r="B61" s="3" t="s">
        <v>10</v>
      </c>
      <c r="C61" s="3" t="s">
        <v>19</v>
      </c>
      <c r="D61" s="4">
        <v>51</v>
      </c>
      <c r="E61" s="5">
        <v>0.63260000000000005</v>
      </c>
      <c r="F61" s="5">
        <v>81.181399999999996</v>
      </c>
      <c r="G61" s="6">
        <v>7.7924253585180854E-3</v>
      </c>
      <c r="H61" s="7">
        <v>1.2403921568627452E-2</v>
      </c>
      <c r="I61" s="8">
        <v>1.5917921568627451</v>
      </c>
    </row>
    <row r="62" spans="1:9" x14ac:dyDescent="0.3">
      <c r="A62" s="3" t="s">
        <v>45</v>
      </c>
      <c r="B62" s="3" t="s">
        <v>10</v>
      </c>
      <c r="C62" s="3" t="s">
        <v>20</v>
      </c>
      <c r="D62" s="4">
        <v>273</v>
      </c>
      <c r="E62" s="5">
        <v>8080.0565999999999</v>
      </c>
      <c r="F62" s="5">
        <v>9850.8806000000004</v>
      </c>
      <c r="G62" s="6">
        <v>0.82023698470165196</v>
      </c>
      <c r="H62" s="7">
        <v>29.597276923076922</v>
      </c>
      <c r="I62" s="8">
        <v>36.083811721611724</v>
      </c>
    </row>
    <row r="63" spans="1:9" x14ac:dyDescent="0.3">
      <c r="A63" s="3" t="s">
        <v>45</v>
      </c>
      <c r="B63" s="3" t="s">
        <v>10</v>
      </c>
      <c r="C63" s="3" t="s">
        <v>21</v>
      </c>
      <c r="D63" s="4">
        <v>8</v>
      </c>
      <c r="E63" s="5">
        <v>32.467599999999997</v>
      </c>
      <c r="F63" s="5">
        <v>58.668599999999998</v>
      </c>
      <c r="G63" s="6">
        <v>0.55340676273168266</v>
      </c>
      <c r="H63" s="7">
        <v>4.0584499999999997</v>
      </c>
      <c r="I63" s="8">
        <v>7.3335749999999997</v>
      </c>
    </row>
    <row r="64" spans="1:9" x14ac:dyDescent="0.3">
      <c r="A64" s="3" t="s">
        <v>45</v>
      </c>
      <c r="B64" s="3" t="s">
        <v>13</v>
      </c>
      <c r="C64" s="3" t="s">
        <v>23</v>
      </c>
      <c r="D64" s="4">
        <v>14</v>
      </c>
      <c r="E64" s="5">
        <v>118.1602</v>
      </c>
      <c r="F64" s="5">
        <v>212.29</v>
      </c>
      <c r="G64" s="6">
        <v>0.55659804983748651</v>
      </c>
      <c r="H64" s="7">
        <v>8.4400142857142857</v>
      </c>
      <c r="I64" s="8">
        <v>15.163571428571428</v>
      </c>
    </row>
    <row r="65" spans="1:9" x14ac:dyDescent="0.3">
      <c r="A65" s="3" t="s">
        <v>45</v>
      </c>
      <c r="B65" s="3" t="s">
        <v>13</v>
      </c>
      <c r="C65" s="3" t="s">
        <v>24</v>
      </c>
      <c r="D65" s="4">
        <v>13</v>
      </c>
      <c r="E65" s="5">
        <v>167.9461</v>
      </c>
      <c r="F65" s="5">
        <v>104.02</v>
      </c>
      <c r="G65" s="6">
        <v>1.6145558546433378</v>
      </c>
      <c r="H65" s="7">
        <v>12.918930769230769</v>
      </c>
      <c r="I65" s="8">
        <v>8.0015384615384608</v>
      </c>
    </row>
    <row r="66" spans="1:9" x14ac:dyDescent="0.3">
      <c r="A66" s="3" t="s">
        <v>45</v>
      </c>
      <c r="B66" s="3" t="s">
        <v>13</v>
      </c>
      <c r="C66" s="3" t="s">
        <v>25</v>
      </c>
      <c r="D66" s="4">
        <v>77</v>
      </c>
      <c r="E66" s="5">
        <v>10.261699999999999</v>
      </c>
      <c r="F66" s="5">
        <v>259.94</v>
      </c>
      <c r="G66" s="6">
        <v>3.9477187043163803E-2</v>
      </c>
      <c r="H66" s="7">
        <v>0.13326883116883115</v>
      </c>
      <c r="I66" s="8">
        <v>3.3758441558441556</v>
      </c>
    </row>
    <row r="67" spans="1:9" x14ac:dyDescent="0.3">
      <c r="A67" s="3" t="s">
        <v>45</v>
      </c>
      <c r="B67" s="3" t="s">
        <v>13</v>
      </c>
      <c r="C67" s="3" t="s">
        <v>26</v>
      </c>
      <c r="D67" s="4">
        <v>10</v>
      </c>
      <c r="E67" s="5">
        <v>5.0156000000000001</v>
      </c>
      <c r="F67" s="5">
        <v>73.739999999999995</v>
      </c>
      <c r="G67" s="6">
        <v>6.8017358285869273E-2</v>
      </c>
      <c r="H67" s="7">
        <v>0.50156000000000001</v>
      </c>
      <c r="I67" s="8">
        <v>7.3739999999999997</v>
      </c>
    </row>
    <row r="68" spans="1:9" x14ac:dyDescent="0.3">
      <c r="A68" s="3" t="s">
        <v>45</v>
      </c>
      <c r="B68" s="3" t="s">
        <v>13</v>
      </c>
      <c r="C68" s="3" t="s">
        <v>15</v>
      </c>
      <c r="D68" s="4">
        <v>55</v>
      </c>
      <c r="E68" s="5">
        <v>45.8371</v>
      </c>
      <c r="F68" s="5">
        <v>228.56</v>
      </c>
      <c r="G68" s="6">
        <v>0.20054733986699336</v>
      </c>
      <c r="H68" s="7">
        <v>0.83340181818181813</v>
      </c>
      <c r="I68" s="8">
        <v>4.155636363636364</v>
      </c>
    </row>
    <row r="69" spans="1:9" x14ac:dyDescent="0.3">
      <c r="A69" s="3" t="s">
        <v>45</v>
      </c>
      <c r="B69" s="3" t="s">
        <v>16</v>
      </c>
      <c r="C69" s="3" t="s">
        <v>27</v>
      </c>
      <c r="D69" s="4">
        <v>1524</v>
      </c>
      <c r="E69" s="5">
        <v>22408.123</v>
      </c>
      <c r="F69" s="5">
        <v>9784.4688999999998</v>
      </c>
      <c r="G69" s="6">
        <v>2.2901726428912252</v>
      </c>
      <c r="H69" s="7">
        <v>14.70349278215223</v>
      </c>
      <c r="I69" s="8">
        <v>6.4202551837270336</v>
      </c>
    </row>
    <row r="70" spans="1:9" x14ac:dyDescent="0.3">
      <c r="A70" s="3" t="s">
        <v>45</v>
      </c>
      <c r="B70" s="3" t="s">
        <v>28</v>
      </c>
      <c r="C70" s="3" t="s">
        <v>29</v>
      </c>
      <c r="D70" s="4">
        <v>0</v>
      </c>
      <c r="E70" s="5">
        <v>0</v>
      </c>
      <c r="F70" s="5">
        <v>50.699100000000001</v>
      </c>
      <c r="G70" s="6">
        <v>0</v>
      </c>
      <c r="H70" s="7" t="e">
        <v>#DIV/0!</v>
      </c>
      <c r="I70" s="8" t="e">
        <v>#DIV/0!</v>
      </c>
    </row>
    <row r="71" spans="1:9" x14ac:dyDescent="0.3">
      <c r="A71" s="3" t="s">
        <v>45</v>
      </c>
      <c r="B71" s="3" t="s">
        <v>28</v>
      </c>
      <c r="C71" s="3" t="s">
        <v>30</v>
      </c>
      <c r="D71" s="4">
        <v>28</v>
      </c>
      <c r="E71" s="5">
        <v>726.65170000000001</v>
      </c>
      <c r="F71" s="5">
        <v>376.88459999999998</v>
      </c>
      <c r="G71" s="6">
        <v>1.9280482672945514</v>
      </c>
      <c r="H71" s="7">
        <v>25.951846428571429</v>
      </c>
      <c r="I71" s="8">
        <v>13.460164285714285</v>
      </c>
    </row>
    <row r="72" spans="1:9" x14ac:dyDescent="0.3">
      <c r="A72" s="3" t="s">
        <v>46</v>
      </c>
      <c r="B72" s="3" t="s">
        <v>10</v>
      </c>
      <c r="C72" s="3" t="s">
        <v>11</v>
      </c>
      <c r="D72" s="4">
        <v>846</v>
      </c>
      <c r="E72" s="5">
        <v>2461.5675999999999</v>
      </c>
      <c r="F72" s="5">
        <v>2398.4670999999998</v>
      </c>
      <c r="G72" s="6">
        <v>1.0263086785722431</v>
      </c>
      <c r="H72" s="7">
        <v>2.9096543735224585</v>
      </c>
      <c r="I72" s="8">
        <v>2.8350674940898344</v>
      </c>
    </row>
    <row r="73" spans="1:9" x14ac:dyDescent="0.3">
      <c r="A73" s="3" t="s">
        <v>46</v>
      </c>
      <c r="B73" s="3" t="s">
        <v>10</v>
      </c>
      <c r="C73" s="3" t="s">
        <v>12</v>
      </c>
      <c r="D73" s="4">
        <v>1283</v>
      </c>
      <c r="E73" s="5">
        <v>1253.3915999999999</v>
      </c>
      <c r="F73" s="5">
        <v>1647.9196999999999</v>
      </c>
      <c r="G73" s="6">
        <v>0.76059021565189133</v>
      </c>
      <c r="H73" s="7">
        <v>0.97692252533125479</v>
      </c>
      <c r="I73" s="8">
        <v>1.2844268901013249</v>
      </c>
    </row>
    <row r="74" spans="1:9" x14ac:dyDescent="0.3">
      <c r="A74" s="3" t="s">
        <v>46</v>
      </c>
      <c r="B74" s="3" t="s">
        <v>13</v>
      </c>
      <c r="C74" s="3" t="s">
        <v>14</v>
      </c>
      <c r="D74" s="4">
        <v>22</v>
      </c>
      <c r="E74" s="5">
        <v>31.5687</v>
      </c>
      <c r="F74" s="5">
        <v>37.67</v>
      </c>
      <c r="G74" s="6">
        <v>0.83803291744093433</v>
      </c>
      <c r="H74" s="7">
        <v>1.4349409090909091</v>
      </c>
      <c r="I74" s="8">
        <v>1.7122727272727274</v>
      </c>
    </row>
    <row r="75" spans="1:9" x14ac:dyDescent="0.3">
      <c r="A75" s="3" t="s">
        <v>46</v>
      </c>
      <c r="B75" s="3" t="s">
        <v>13</v>
      </c>
      <c r="C75" s="3" t="s">
        <v>15</v>
      </c>
      <c r="D75" s="4">
        <v>1629</v>
      </c>
      <c r="E75" s="5">
        <v>213.29390000000001</v>
      </c>
      <c r="F75" s="5">
        <v>1177.19</v>
      </c>
      <c r="G75" s="6">
        <v>0.18118901791554465</v>
      </c>
      <c r="H75" s="7">
        <v>0.13093548189073051</v>
      </c>
      <c r="I75" s="8">
        <v>0.72264579496623704</v>
      </c>
    </row>
    <row r="76" spans="1:9" x14ac:dyDescent="0.3">
      <c r="A76" s="3" t="s">
        <v>46</v>
      </c>
      <c r="B76" s="3" t="s">
        <v>16</v>
      </c>
      <c r="C76" s="3" t="s">
        <v>17</v>
      </c>
      <c r="D76" s="4">
        <v>7655</v>
      </c>
      <c r="E76" s="5">
        <v>6840.8086000000003</v>
      </c>
      <c r="F76" s="5">
        <v>7449.9123</v>
      </c>
      <c r="G76" s="6">
        <v>0.91824015163238903</v>
      </c>
      <c r="H76" s="7">
        <v>0.89363926845199215</v>
      </c>
      <c r="I76" s="8">
        <v>0.97320866100587855</v>
      </c>
    </row>
    <row r="77" spans="1:9" x14ac:dyDescent="0.3">
      <c r="A77" s="3" t="s">
        <v>47</v>
      </c>
      <c r="B77" s="3" t="s">
        <v>10</v>
      </c>
      <c r="C77" s="3" t="s">
        <v>11</v>
      </c>
      <c r="D77" s="4">
        <v>834</v>
      </c>
      <c r="E77" s="5">
        <v>585.42380000000003</v>
      </c>
      <c r="F77" s="5">
        <v>1041.2924</v>
      </c>
      <c r="G77" s="6">
        <v>0.56220884739003185</v>
      </c>
      <c r="H77" s="7">
        <v>0.70194700239808161</v>
      </c>
      <c r="I77" s="8">
        <v>1.2485520383693045</v>
      </c>
    </row>
    <row r="78" spans="1:9" x14ac:dyDescent="0.3">
      <c r="A78" s="3" t="s">
        <v>47</v>
      </c>
      <c r="B78" s="3" t="s">
        <v>10</v>
      </c>
      <c r="C78" s="3" t="s">
        <v>12</v>
      </c>
      <c r="D78" s="4">
        <v>1484</v>
      </c>
      <c r="E78" s="5">
        <v>167.39109999999999</v>
      </c>
      <c r="F78" s="5">
        <v>879.96590000000003</v>
      </c>
      <c r="G78" s="6">
        <v>0.19022453029145786</v>
      </c>
      <c r="H78" s="7">
        <v>0.1127972371967655</v>
      </c>
      <c r="I78" s="8">
        <v>0.59296893530997308</v>
      </c>
    </row>
    <row r="79" spans="1:9" x14ac:dyDescent="0.3">
      <c r="A79" s="3" t="s">
        <v>47</v>
      </c>
      <c r="B79" s="3" t="s">
        <v>13</v>
      </c>
      <c r="C79" s="3" t="s">
        <v>14</v>
      </c>
      <c r="D79" s="4">
        <v>25</v>
      </c>
      <c r="E79" s="5">
        <v>7.0057</v>
      </c>
      <c r="F79" s="5">
        <v>14.18</v>
      </c>
      <c r="G79" s="6">
        <v>0.49405500705218619</v>
      </c>
      <c r="H79" s="7">
        <v>0.28022799999999998</v>
      </c>
      <c r="I79" s="8">
        <v>0.56720000000000004</v>
      </c>
    </row>
    <row r="80" spans="1:9" x14ac:dyDescent="0.3">
      <c r="A80" s="3" t="s">
        <v>47</v>
      </c>
      <c r="B80" s="3" t="s">
        <v>13</v>
      </c>
      <c r="C80" s="3" t="s">
        <v>15</v>
      </c>
      <c r="D80" s="4">
        <v>1660</v>
      </c>
      <c r="E80" s="5">
        <v>99.874899999999997</v>
      </c>
      <c r="F80" s="5">
        <v>271.16000000000003</v>
      </c>
      <c r="G80" s="6">
        <v>0.36832460539902634</v>
      </c>
      <c r="H80" s="7">
        <v>6.0165602409638551E-2</v>
      </c>
      <c r="I80" s="8">
        <v>0.16334939759036146</v>
      </c>
    </row>
    <row r="81" spans="1:9" x14ac:dyDescent="0.3">
      <c r="A81" s="3" t="s">
        <v>47</v>
      </c>
      <c r="B81" s="3" t="s">
        <v>16</v>
      </c>
      <c r="C81" s="3" t="s">
        <v>17</v>
      </c>
      <c r="D81" s="4">
        <v>10656</v>
      </c>
      <c r="E81" s="5">
        <v>3146.7017000000001</v>
      </c>
      <c r="F81" s="5">
        <v>4019.0464000000002</v>
      </c>
      <c r="G81" s="6">
        <v>0.7829473429318955</v>
      </c>
      <c r="H81" s="7">
        <v>0.29529858295795797</v>
      </c>
      <c r="I81" s="8">
        <v>0.37716276276276278</v>
      </c>
    </row>
    <row r="82" spans="1:9" x14ac:dyDescent="0.3">
      <c r="A82" s="3" t="s">
        <v>48</v>
      </c>
      <c r="B82" s="3" t="s">
        <v>10</v>
      </c>
      <c r="C82" s="3" t="s">
        <v>11</v>
      </c>
      <c r="D82" s="4">
        <v>326</v>
      </c>
      <c r="E82" s="5">
        <v>4112.3231999999998</v>
      </c>
      <c r="F82" s="5">
        <v>1047.2343000000001</v>
      </c>
      <c r="G82" s="6">
        <v>3.9268415864530026</v>
      </c>
      <c r="H82" s="7">
        <v>12.614488343558282</v>
      </c>
      <c r="I82" s="8">
        <v>3.2123751533742335</v>
      </c>
    </row>
    <row r="83" spans="1:9" x14ac:dyDescent="0.3">
      <c r="A83" s="3" t="s">
        <v>48</v>
      </c>
      <c r="B83" s="3" t="s">
        <v>10</v>
      </c>
      <c r="C83" s="3" t="s">
        <v>49</v>
      </c>
      <c r="D83" s="4">
        <v>394</v>
      </c>
      <c r="E83" s="5">
        <v>4223.3690999999999</v>
      </c>
      <c r="F83" s="5">
        <v>6133.6814999999997</v>
      </c>
      <c r="G83" s="6">
        <v>0.68855370139450511</v>
      </c>
      <c r="H83" s="7">
        <v>10.719210913705583</v>
      </c>
      <c r="I83" s="8">
        <v>15.567719543147208</v>
      </c>
    </row>
    <row r="84" spans="1:9" x14ac:dyDescent="0.3">
      <c r="A84" s="3" t="s">
        <v>48</v>
      </c>
      <c r="B84" s="3" t="s">
        <v>10</v>
      </c>
      <c r="C84" s="3" t="s">
        <v>50</v>
      </c>
      <c r="D84" s="4">
        <v>151</v>
      </c>
      <c r="E84" s="5">
        <v>969.56709999999998</v>
      </c>
      <c r="F84" s="5">
        <v>672.83</v>
      </c>
      <c r="G84" s="6">
        <v>1.4410283429692492</v>
      </c>
      <c r="H84" s="7">
        <v>6.4209741721854305</v>
      </c>
      <c r="I84" s="8">
        <v>4.4558278145695365</v>
      </c>
    </row>
    <row r="85" spans="1:9" x14ac:dyDescent="0.3">
      <c r="A85" s="3" t="s">
        <v>48</v>
      </c>
      <c r="B85" s="3" t="s">
        <v>13</v>
      </c>
      <c r="C85" s="3" t="s">
        <v>25</v>
      </c>
      <c r="D85" s="4">
        <v>278</v>
      </c>
      <c r="E85" s="5">
        <v>600.851</v>
      </c>
      <c r="F85" s="5">
        <v>135.28</v>
      </c>
      <c r="G85" s="6">
        <v>4.4415360733293907</v>
      </c>
      <c r="H85" s="7">
        <v>2.1613345323741009</v>
      </c>
      <c r="I85" s="8">
        <v>0.48661870503597121</v>
      </c>
    </row>
    <row r="86" spans="1:9" x14ac:dyDescent="0.3">
      <c r="A86" s="3" t="s">
        <v>48</v>
      </c>
      <c r="B86" s="3" t="s">
        <v>13</v>
      </c>
      <c r="C86" s="3" t="s">
        <v>14</v>
      </c>
      <c r="D86" s="4">
        <v>28</v>
      </c>
      <c r="E86" s="5">
        <v>12.988099999999999</v>
      </c>
      <c r="F86" s="5">
        <v>38.840000000000003</v>
      </c>
      <c r="G86" s="6">
        <v>0.33440010298661171</v>
      </c>
      <c r="H86" s="7">
        <v>0.46386071428571424</v>
      </c>
      <c r="I86" s="8">
        <v>1.3871428571428572</v>
      </c>
    </row>
    <row r="87" spans="1:9" x14ac:dyDescent="0.3">
      <c r="A87" s="3" t="s">
        <v>48</v>
      </c>
      <c r="B87" s="3" t="s">
        <v>13</v>
      </c>
      <c r="C87" s="3" t="s">
        <v>15</v>
      </c>
      <c r="D87" s="4">
        <v>124</v>
      </c>
      <c r="E87" s="5">
        <v>206.37450000000001</v>
      </c>
      <c r="F87" s="5">
        <v>57.47</v>
      </c>
      <c r="G87" s="6">
        <v>3.5909953018966418</v>
      </c>
      <c r="H87" s="7">
        <v>1.6643104838709679</v>
      </c>
      <c r="I87" s="8">
        <v>0.46346774193548385</v>
      </c>
    </row>
    <row r="88" spans="1:9" x14ac:dyDescent="0.3">
      <c r="A88" s="3" t="s">
        <v>48</v>
      </c>
      <c r="B88" s="3" t="s">
        <v>16</v>
      </c>
      <c r="C88" s="3" t="s">
        <v>51</v>
      </c>
      <c r="D88" s="4">
        <v>4684</v>
      </c>
      <c r="E88" s="5">
        <v>11887.531300000001</v>
      </c>
      <c r="F88" s="5">
        <v>3434.1082000000001</v>
      </c>
      <c r="G88" s="6">
        <v>3.4616065096609363</v>
      </c>
      <c r="H88" s="7">
        <v>2.5379016438941076</v>
      </c>
      <c r="I88" s="8">
        <v>0.73315717335610597</v>
      </c>
    </row>
    <row r="89" spans="1:9" x14ac:dyDescent="0.3">
      <c r="A89" s="3" t="s">
        <v>52</v>
      </c>
      <c r="B89" s="3" t="s">
        <v>10</v>
      </c>
      <c r="C89" s="3" t="s">
        <v>11</v>
      </c>
      <c r="D89" s="4">
        <v>910</v>
      </c>
      <c r="E89" s="5">
        <v>10157.9609</v>
      </c>
      <c r="F89" s="5">
        <v>4325.2743</v>
      </c>
      <c r="G89" s="6">
        <v>2.3485125324884017</v>
      </c>
      <c r="H89" s="7">
        <v>11.162594395604396</v>
      </c>
      <c r="I89" s="8">
        <v>4.7530486813186812</v>
      </c>
    </row>
    <row r="90" spans="1:9" x14ac:dyDescent="0.3">
      <c r="A90" s="3" t="s">
        <v>52</v>
      </c>
      <c r="B90" s="3" t="s">
        <v>10</v>
      </c>
      <c r="C90" s="3" t="s">
        <v>19</v>
      </c>
      <c r="D90" s="4">
        <v>621</v>
      </c>
      <c r="E90" s="5">
        <v>352.89319999999998</v>
      </c>
      <c r="F90" s="5">
        <v>1018.698</v>
      </c>
      <c r="G90" s="6">
        <v>0.3464159152172675</v>
      </c>
      <c r="H90" s="7">
        <v>0.56826602254428338</v>
      </c>
      <c r="I90" s="8">
        <v>1.640415458937198</v>
      </c>
    </row>
    <row r="91" spans="1:9" x14ac:dyDescent="0.3">
      <c r="A91" s="3" t="s">
        <v>52</v>
      </c>
      <c r="B91" s="3" t="s">
        <v>10</v>
      </c>
      <c r="C91" s="3" t="s">
        <v>20</v>
      </c>
      <c r="D91" s="4">
        <v>1825</v>
      </c>
      <c r="E91" s="5">
        <v>47957.898399999998</v>
      </c>
      <c r="F91" s="5">
        <v>39471.4018</v>
      </c>
      <c r="G91" s="6">
        <v>1.2150036789420537</v>
      </c>
      <c r="H91" s="7">
        <v>26.278300493150685</v>
      </c>
      <c r="I91" s="8">
        <v>21.628165369863012</v>
      </c>
    </row>
    <row r="92" spans="1:9" x14ac:dyDescent="0.3">
      <c r="A92" s="3" t="s">
        <v>52</v>
      </c>
      <c r="B92" s="3" t="s">
        <v>10</v>
      </c>
      <c r="C92" s="3" t="s">
        <v>21</v>
      </c>
      <c r="D92" s="4">
        <v>68</v>
      </c>
      <c r="E92" s="5">
        <v>3387.0203000000001</v>
      </c>
      <c r="F92" s="5">
        <v>373.5797</v>
      </c>
      <c r="G92" s="6">
        <v>9.0663927938268589</v>
      </c>
      <c r="H92" s="7">
        <v>49.809122058823533</v>
      </c>
      <c r="I92" s="8">
        <v>5.4938191176470585</v>
      </c>
    </row>
    <row r="93" spans="1:9" x14ac:dyDescent="0.3">
      <c r="A93" s="3" t="s">
        <v>52</v>
      </c>
      <c r="B93" s="3" t="s">
        <v>10</v>
      </c>
      <c r="C93" s="3" t="s">
        <v>22</v>
      </c>
      <c r="D93" s="4">
        <v>100</v>
      </c>
      <c r="E93" s="5">
        <v>14.7851</v>
      </c>
      <c r="F93" s="5">
        <v>130.6172</v>
      </c>
      <c r="G93" s="6">
        <v>0.11319412757278521</v>
      </c>
      <c r="H93" s="7">
        <v>0.14785100000000001</v>
      </c>
      <c r="I93" s="8">
        <v>1.3061719999999999</v>
      </c>
    </row>
    <row r="94" spans="1:9" x14ac:dyDescent="0.3">
      <c r="A94" s="3" t="s">
        <v>52</v>
      </c>
      <c r="B94" s="3" t="s">
        <v>13</v>
      </c>
      <c r="C94" s="3" t="s">
        <v>23</v>
      </c>
      <c r="D94" s="4">
        <v>229</v>
      </c>
      <c r="E94" s="5">
        <v>2171.4263000000001</v>
      </c>
      <c r="F94" s="5">
        <v>2904.2</v>
      </c>
      <c r="G94" s="6">
        <v>0.74768483575511335</v>
      </c>
      <c r="H94" s="7">
        <v>9.4822109170305673</v>
      </c>
      <c r="I94" s="8">
        <v>12.682096069868996</v>
      </c>
    </row>
    <row r="95" spans="1:9" x14ac:dyDescent="0.3">
      <c r="A95" s="3" t="s">
        <v>52</v>
      </c>
      <c r="B95" s="3" t="s">
        <v>13</v>
      </c>
      <c r="C95" s="3" t="s">
        <v>24</v>
      </c>
      <c r="D95" s="4">
        <v>156</v>
      </c>
      <c r="E95" s="5">
        <v>1145.1862000000001</v>
      </c>
      <c r="F95" s="5">
        <v>1193</v>
      </c>
      <c r="G95" s="6">
        <v>0.95992137468566652</v>
      </c>
      <c r="H95" s="7">
        <v>7.3409371794871801</v>
      </c>
      <c r="I95" s="8">
        <v>7.6474358974358978</v>
      </c>
    </row>
    <row r="96" spans="1:9" x14ac:dyDescent="0.3">
      <c r="A96" s="3" t="s">
        <v>52</v>
      </c>
      <c r="B96" s="3" t="s">
        <v>13</v>
      </c>
      <c r="C96" s="3" t="s">
        <v>25</v>
      </c>
      <c r="D96" s="4">
        <v>756</v>
      </c>
      <c r="E96" s="5">
        <v>3592.3110000000001</v>
      </c>
      <c r="F96" s="5">
        <v>3005.51</v>
      </c>
      <c r="G96" s="6">
        <v>1.1952417393387478</v>
      </c>
      <c r="H96" s="7">
        <v>4.7517341269841271</v>
      </c>
      <c r="I96" s="8">
        <v>3.9755423280423283</v>
      </c>
    </row>
    <row r="97" spans="1:9" x14ac:dyDescent="0.3">
      <c r="A97" s="3" t="s">
        <v>52</v>
      </c>
      <c r="B97" s="3" t="s">
        <v>13</v>
      </c>
      <c r="C97" s="3" t="s">
        <v>26</v>
      </c>
      <c r="D97" s="4">
        <v>103</v>
      </c>
      <c r="E97" s="5">
        <v>761.61440000000005</v>
      </c>
      <c r="F97" s="5">
        <v>922.36</v>
      </c>
      <c r="G97" s="6">
        <v>0.82572357864608181</v>
      </c>
      <c r="H97" s="7">
        <v>7.3943145631067964</v>
      </c>
      <c r="I97" s="8">
        <v>8.9549514563106793</v>
      </c>
    </row>
    <row r="98" spans="1:9" x14ac:dyDescent="0.3">
      <c r="A98" s="3" t="s">
        <v>52</v>
      </c>
      <c r="B98" s="3" t="s">
        <v>13</v>
      </c>
      <c r="C98" s="3" t="s">
        <v>15</v>
      </c>
      <c r="D98" s="4">
        <v>473</v>
      </c>
      <c r="E98" s="5">
        <v>1576.7318</v>
      </c>
      <c r="F98" s="5">
        <v>2063.12</v>
      </c>
      <c r="G98" s="6">
        <v>0.76424628717670329</v>
      </c>
      <c r="H98" s="7">
        <v>3.3334710359408035</v>
      </c>
      <c r="I98" s="8">
        <v>4.3617758985200847</v>
      </c>
    </row>
    <row r="99" spans="1:9" x14ac:dyDescent="0.3">
      <c r="A99" s="3" t="s">
        <v>52</v>
      </c>
      <c r="B99" s="3" t="s">
        <v>16</v>
      </c>
      <c r="C99" s="3" t="s">
        <v>27</v>
      </c>
      <c r="D99" s="4">
        <v>21178</v>
      </c>
      <c r="E99" s="5">
        <v>137625.7813</v>
      </c>
      <c r="F99" s="5">
        <v>101598.9823</v>
      </c>
      <c r="G99" s="6">
        <v>1.354598030259994</v>
      </c>
      <c r="H99" s="7">
        <v>6.4985258900746059</v>
      </c>
      <c r="I99" s="8">
        <v>4.7973832420436304</v>
      </c>
    </row>
    <row r="100" spans="1:9" x14ac:dyDescent="0.3">
      <c r="A100" s="3" t="s">
        <v>52</v>
      </c>
      <c r="B100" s="3" t="s">
        <v>28</v>
      </c>
      <c r="C100" s="3" t="s">
        <v>30</v>
      </c>
      <c r="D100" s="4">
        <v>78</v>
      </c>
      <c r="E100" s="5">
        <v>649.81759999999997</v>
      </c>
      <c r="F100" s="5">
        <v>1056.4170999999999</v>
      </c>
      <c r="G100" s="6">
        <v>0.61511461713370608</v>
      </c>
      <c r="H100" s="7">
        <v>8.3309948717948714</v>
      </c>
      <c r="I100" s="8">
        <v>13.543808974358972</v>
      </c>
    </row>
    <row r="101" spans="1:9" x14ac:dyDescent="0.3">
      <c r="A101" s="3" t="s">
        <v>52</v>
      </c>
      <c r="B101" s="3" t="s">
        <v>53</v>
      </c>
      <c r="C101" s="3" t="s">
        <v>54</v>
      </c>
      <c r="D101" s="4">
        <v>6260</v>
      </c>
      <c r="E101" s="5">
        <v>20340.257799999999</v>
      </c>
      <c r="F101" s="5">
        <v>19396.3164</v>
      </c>
      <c r="G101" s="6">
        <v>1.0486660137179449</v>
      </c>
      <c r="H101" s="7">
        <v>3.2492424600638978</v>
      </c>
      <c r="I101" s="8">
        <v>3.0984530990415333</v>
      </c>
    </row>
    <row r="102" spans="1:9" x14ac:dyDescent="0.3">
      <c r="A102" s="3" t="s">
        <v>55</v>
      </c>
      <c r="B102" s="3" t="s">
        <v>10</v>
      </c>
      <c r="C102" s="3" t="s">
        <v>11</v>
      </c>
      <c r="D102" s="4">
        <v>57</v>
      </c>
      <c r="E102" s="5">
        <v>458.11290000000002</v>
      </c>
      <c r="F102" s="5">
        <v>328.37419999999997</v>
      </c>
      <c r="G102" s="6">
        <v>1.3950940725550305</v>
      </c>
      <c r="H102" s="7">
        <v>8.0370684210526324</v>
      </c>
      <c r="I102" s="8">
        <v>5.7609508771929816</v>
      </c>
    </row>
    <row r="103" spans="1:9" x14ac:dyDescent="0.3">
      <c r="A103" s="3" t="s">
        <v>55</v>
      </c>
      <c r="B103" s="3" t="s">
        <v>10</v>
      </c>
      <c r="C103" s="3" t="s">
        <v>21</v>
      </c>
      <c r="D103" s="4">
        <v>2</v>
      </c>
      <c r="E103" s="5">
        <v>4.7374999999999998</v>
      </c>
      <c r="F103" s="5">
        <v>32.078800000000001</v>
      </c>
      <c r="G103" s="6">
        <v>0.14768320510742297</v>
      </c>
      <c r="H103" s="7">
        <v>2.3687499999999999</v>
      </c>
      <c r="I103" s="8">
        <v>16.039400000000001</v>
      </c>
    </row>
    <row r="104" spans="1:9" x14ac:dyDescent="0.3">
      <c r="A104" s="3" t="s">
        <v>55</v>
      </c>
      <c r="B104" s="3" t="s">
        <v>10</v>
      </c>
      <c r="C104" s="3" t="s">
        <v>56</v>
      </c>
      <c r="D104" s="4">
        <v>92</v>
      </c>
      <c r="E104" s="5">
        <v>3550.7341000000001</v>
      </c>
      <c r="F104" s="5">
        <v>1746.2965999999999</v>
      </c>
      <c r="G104" s="6">
        <v>2.0332938287802889</v>
      </c>
      <c r="H104" s="7">
        <v>38.594935869565219</v>
      </c>
      <c r="I104" s="8">
        <v>18.981484782608696</v>
      </c>
    </row>
    <row r="105" spans="1:9" x14ac:dyDescent="0.3">
      <c r="A105" s="3" t="s">
        <v>55</v>
      </c>
      <c r="B105" s="3" t="s">
        <v>10</v>
      </c>
      <c r="C105" s="3" t="s">
        <v>57</v>
      </c>
      <c r="D105" s="4">
        <v>242</v>
      </c>
      <c r="E105" s="5">
        <v>4532.8701000000001</v>
      </c>
      <c r="F105" s="5">
        <v>3190.7905000000001</v>
      </c>
      <c r="G105" s="6">
        <v>1.4206103785253215</v>
      </c>
      <c r="H105" s="7">
        <v>18.730868181818181</v>
      </c>
      <c r="I105" s="8">
        <v>13.185084710743801</v>
      </c>
    </row>
    <row r="106" spans="1:9" x14ac:dyDescent="0.3">
      <c r="A106" s="3" t="s">
        <v>55</v>
      </c>
      <c r="B106" s="3" t="s">
        <v>13</v>
      </c>
      <c r="C106" s="3" t="s">
        <v>23</v>
      </c>
      <c r="D106" s="4">
        <v>5</v>
      </c>
      <c r="E106" s="5">
        <v>16.862500000000001</v>
      </c>
      <c r="F106" s="5">
        <v>120.75</v>
      </c>
      <c r="G106" s="6">
        <v>0.13964803312629401</v>
      </c>
      <c r="H106" s="7">
        <v>3.3725000000000001</v>
      </c>
      <c r="I106" s="8">
        <v>24.15</v>
      </c>
    </row>
    <row r="107" spans="1:9" x14ac:dyDescent="0.3">
      <c r="A107" s="3" t="s">
        <v>55</v>
      </c>
      <c r="B107" s="3" t="s">
        <v>13</v>
      </c>
      <c r="C107" s="3" t="s">
        <v>24</v>
      </c>
      <c r="D107" s="4">
        <v>6</v>
      </c>
      <c r="E107" s="5">
        <v>0</v>
      </c>
      <c r="F107" s="5">
        <v>53.76</v>
      </c>
      <c r="G107" s="6">
        <v>0</v>
      </c>
      <c r="H107" s="7">
        <v>0</v>
      </c>
      <c r="I107" s="8">
        <v>8.9599999999999991</v>
      </c>
    </row>
    <row r="108" spans="1:9" x14ac:dyDescent="0.3">
      <c r="A108" s="3" t="s">
        <v>55</v>
      </c>
      <c r="B108" s="3" t="s">
        <v>13</v>
      </c>
      <c r="C108" s="3" t="s">
        <v>25</v>
      </c>
      <c r="D108" s="4">
        <v>46</v>
      </c>
      <c r="E108" s="5">
        <v>11.0215</v>
      </c>
      <c r="F108" s="5">
        <v>106.66</v>
      </c>
      <c r="G108" s="6">
        <v>0.10333302081380086</v>
      </c>
      <c r="H108" s="7">
        <v>0.23959782608695651</v>
      </c>
      <c r="I108" s="8">
        <v>2.318695652173913</v>
      </c>
    </row>
    <row r="109" spans="1:9" x14ac:dyDescent="0.3">
      <c r="A109" s="3" t="s">
        <v>55</v>
      </c>
      <c r="B109" s="3" t="s">
        <v>13</v>
      </c>
      <c r="C109" s="3" t="s">
        <v>26</v>
      </c>
      <c r="D109" s="4">
        <v>4</v>
      </c>
      <c r="E109" s="5">
        <v>0.18490000000000001</v>
      </c>
      <c r="F109" s="5">
        <v>26.59</v>
      </c>
      <c r="G109" s="6">
        <v>6.9537420082737876E-3</v>
      </c>
      <c r="H109" s="7">
        <v>4.6225000000000002E-2</v>
      </c>
      <c r="I109" s="8">
        <v>6.6475</v>
      </c>
    </row>
    <row r="110" spans="1:9" x14ac:dyDescent="0.3">
      <c r="A110" s="3" t="s">
        <v>55</v>
      </c>
      <c r="B110" s="3" t="s">
        <v>13</v>
      </c>
      <c r="C110" s="3" t="s">
        <v>15</v>
      </c>
      <c r="D110" s="4">
        <v>33</v>
      </c>
      <c r="E110" s="5">
        <v>188.4152</v>
      </c>
      <c r="F110" s="5">
        <v>90.18</v>
      </c>
      <c r="G110" s="6">
        <v>2.0893235750720778</v>
      </c>
      <c r="H110" s="7">
        <v>5.7095515151515155</v>
      </c>
      <c r="I110" s="8">
        <v>2.7327272727272729</v>
      </c>
    </row>
    <row r="111" spans="1:9" x14ac:dyDescent="0.3">
      <c r="A111" s="3" t="s">
        <v>55</v>
      </c>
      <c r="B111" s="3" t="s">
        <v>16</v>
      </c>
      <c r="C111" s="3" t="s">
        <v>36</v>
      </c>
      <c r="D111" s="4">
        <v>1136</v>
      </c>
      <c r="E111" s="5">
        <v>9409.2294999999995</v>
      </c>
      <c r="F111" s="5">
        <v>5060.2542000000003</v>
      </c>
      <c r="G111" s="6">
        <v>1.8594381088602228</v>
      </c>
      <c r="H111" s="7">
        <v>8.2827724471830972</v>
      </c>
      <c r="I111" s="8">
        <v>4.4544491197183103</v>
      </c>
    </row>
    <row r="112" spans="1:9" x14ac:dyDescent="0.3">
      <c r="A112" s="3" t="s">
        <v>55</v>
      </c>
      <c r="B112" s="3" t="s">
        <v>28</v>
      </c>
      <c r="C112" s="3" t="s">
        <v>29</v>
      </c>
      <c r="D112" s="4">
        <v>4</v>
      </c>
      <c r="E112" s="5">
        <v>7.6700000000000004E-2</v>
      </c>
      <c r="F112" s="5">
        <v>11.539199999999999</v>
      </c>
      <c r="G112" s="6">
        <v>6.6469079312257359E-3</v>
      </c>
      <c r="H112" s="7">
        <v>1.9175000000000001E-2</v>
      </c>
      <c r="I112" s="8">
        <v>2.8847999999999998</v>
      </c>
    </row>
    <row r="113" spans="1:9" x14ac:dyDescent="0.3">
      <c r="A113" s="3" t="s">
        <v>55</v>
      </c>
      <c r="B113" s="3" t="s">
        <v>28</v>
      </c>
      <c r="C113" s="3" t="s">
        <v>30</v>
      </c>
      <c r="D113" s="4">
        <v>18</v>
      </c>
      <c r="E113" s="5">
        <v>198.53360000000001</v>
      </c>
      <c r="F113" s="5">
        <v>207.93190000000001</v>
      </c>
      <c r="G113" s="6">
        <v>0.95480106708013535</v>
      </c>
      <c r="H113" s="7">
        <v>11.029644444444445</v>
      </c>
      <c r="I113" s="8">
        <v>11.551772222222223</v>
      </c>
    </row>
    <row r="114" spans="1:9" x14ac:dyDescent="0.3">
      <c r="A114" s="3" t="s">
        <v>58</v>
      </c>
      <c r="B114" s="3" t="s">
        <v>10</v>
      </c>
      <c r="C114" s="3" t="s">
        <v>11</v>
      </c>
      <c r="D114" s="4">
        <v>521</v>
      </c>
      <c r="E114" s="5">
        <v>2949.1201000000001</v>
      </c>
      <c r="F114" s="5">
        <v>422.24810000000002</v>
      </c>
      <c r="G114" s="6">
        <v>6.9843300656651861</v>
      </c>
      <c r="H114" s="7">
        <v>5.660499232245682</v>
      </c>
      <c r="I114" s="8">
        <v>0.81045700575815738</v>
      </c>
    </row>
    <row r="115" spans="1:9" x14ac:dyDescent="0.3">
      <c r="A115" s="3" t="s">
        <v>58</v>
      </c>
      <c r="B115" s="3" t="s">
        <v>10</v>
      </c>
      <c r="C115" s="3" t="s">
        <v>59</v>
      </c>
      <c r="D115" s="4">
        <v>3405</v>
      </c>
      <c r="E115" s="5">
        <v>4104.8413</v>
      </c>
      <c r="F115" s="5">
        <v>3696.2248</v>
      </c>
      <c r="G115" s="6">
        <v>1.1105496884280415</v>
      </c>
      <c r="H115" s="7">
        <v>1.2055334214390603</v>
      </c>
      <c r="I115" s="8">
        <v>1.0855285756240822</v>
      </c>
    </row>
    <row r="116" spans="1:9" x14ac:dyDescent="0.3">
      <c r="A116" s="3" t="s">
        <v>58</v>
      </c>
      <c r="B116" s="3" t="s">
        <v>10</v>
      </c>
      <c r="C116" s="3" t="s">
        <v>60</v>
      </c>
      <c r="D116" s="4">
        <v>3594</v>
      </c>
      <c r="E116" s="5">
        <v>1579.9010000000001</v>
      </c>
      <c r="F116" s="5">
        <v>1439.1665</v>
      </c>
      <c r="G116" s="6">
        <v>1.0977888937798372</v>
      </c>
      <c r="H116" s="7">
        <v>0.43959404563160825</v>
      </c>
      <c r="I116" s="8">
        <v>0.40043586533110742</v>
      </c>
    </row>
    <row r="117" spans="1:9" x14ac:dyDescent="0.3">
      <c r="A117" s="3" t="s">
        <v>58</v>
      </c>
      <c r="B117" s="3" t="s">
        <v>10</v>
      </c>
      <c r="C117" s="3" t="s">
        <v>61</v>
      </c>
      <c r="D117" s="4">
        <v>241</v>
      </c>
      <c r="E117" s="5">
        <v>77.02</v>
      </c>
      <c r="F117" s="5">
        <v>153.66</v>
      </c>
      <c r="G117" s="6">
        <v>0.50123649616035404</v>
      </c>
      <c r="H117" s="7">
        <v>0.31958506224066391</v>
      </c>
      <c r="I117" s="8">
        <v>0.63759336099585062</v>
      </c>
    </row>
    <row r="118" spans="1:9" x14ac:dyDescent="0.3">
      <c r="A118" s="3" t="s">
        <v>58</v>
      </c>
      <c r="B118" s="3" t="s">
        <v>13</v>
      </c>
      <c r="C118" s="3" t="s">
        <v>14</v>
      </c>
      <c r="D118" s="4">
        <v>84</v>
      </c>
      <c r="E118" s="5">
        <v>44.610300000000002</v>
      </c>
      <c r="F118" s="5">
        <v>51.94</v>
      </c>
      <c r="G118" s="6">
        <v>0.85888140161725079</v>
      </c>
      <c r="H118" s="7">
        <v>0.53107500000000007</v>
      </c>
      <c r="I118" s="8">
        <v>0.61833333333333329</v>
      </c>
    </row>
    <row r="119" spans="1:9" x14ac:dyDescent="0.3">
      <c r="A119" s="3" t="s">
        <v>58</v>
      </c>
      <c r="B119" s="3" t="s">
        <v>13</v>
      </c>
      <c r="C119" s="3" t="s">
        <v>15</v>
      </c>
      <c r="D119" s="4">
        <v>4047</v>
      </c>
      <c r="E119" s="5">
        <v>540.79639999999995</v>
      </c>
      <c r="F119" s="5">
        <v>245.78</v>
      </c>
      <c r="G119" s="6">
        <v>2.2003271218162581</v>
      </c>
      <c r="H119" s="7">
        <v>0.13362895972325178</v>
      </c>
      <c r="I119" s="8">
        <v>6.0731405979738078E-2</v>
      </c>
    </row>
    <row r="120" spans="1:9" x14ac:dyDescent="0.3">
      <c r="A120" s="3" t="s">
        <v>62</v>
      </c>
      <c r="B120" s="3" t="s">
        <v>10</v>
      </c>
      <c r="C120" s="3" t="s">
        <v>11</v>
      </c>
      <c r="D120" s="4">
        <v>1981</v>
      </c>
      <c r="E120" s="5">
        <v>4986.6117999999997</v>
      </c>
      <c r="F120" s="5">
        <v>4429.7352000000001</v>
      </c>
      <c r="G120" s="6">
        <v>1.1257132932009117</v>
      </c>
      <c r="H120" s="7">
        <v>2.517219485108531</v>
      </c>
      <c r="I120" s="8">
        <v>2.2361106511862694</v>
      </c>
    </row>
    <row r="121" spans="1:9" x14ac:dyDescent="0.3">
      <c r="A121" s="3" t="s">
        <v>62</v>
      </c>
      <c r="B121" s="3" t="s">
        <v>10</v>
      </c>
      <c r="C121" s="3" t="s">
        <v>63</v>
      </c>
      <c r="D121" s="4">
        <v>2928</v>
      </c>
      <c r="E121" s="5">
        <v>6442.3339999999998</v>
      </c>
      <c r="F121" s="5">
        <v>9261.9372999999996</v>
      </c>
      <c r="G121" s="6">
        <v>0.69557089314348952</v>
      </c>
      <c r="H121" s="7">
        <v>2.2002506830601094</v>
      </c>
      <c r="I121" s="8">
        <v>3.1632299521857923</v>
      </c>
    </row>
    <row r="122" spans="1:9" x14ac:dyDescent="0.3">
      <c r="A122" s="3" t="s">
        <v>62</v>
      </c>
      <c r="B122" s="3" t="s">
        <v>13</v>
      </c>
      <c r="C122" s="3" t="s">
        <v>24</v>
      </c>
      <c r="D122" s="4">
        <v>186</v>
      </c>
      <c r="E122" s="5">
        <v>79.321899999999999</v>
      </c>
      <c r="F122" s="5">
        <v>351.06</v>
      </c>
      <c r="G122" s="6">
        <v>0.22594969520879621</v>
      </c>
      <c r="H122" s="7">
        <v>0.42646182795698923</v>
      </c>
      <c r="I122" s="8">
        <v>1.8874193548387097</v>
      </c>
    </row>
    <row r="123" spans="1:9" x14ac:dyDescent="0.3">
      <c r="A123" s="3" t="s">
        <v>62</v>
      </c>
      <c r="B123" s="3" t="s">
        <v>13</v>
      </c>
      <c r="C123" s="3" t="s">
        <v>25</v>
      </c>
      <c r="D123" s="4">
        <v>1424</v>
      </c>
      <c r="E123" s="5">
        <v>912.51030000000003</v>
      </c>
      <c r="F123" s="5">
        <v>1536.11</v>
      </c>
      <c r="G123" s="6">
        <v>0.59403968465799983</v>
      </c>
      <c r="H123" s="7">
        <v>0.64080779494382023</v>
      </c>
      <c r="I123" s="8">
        <v>1.0787289325842695</v>
      </c>
    </row>
    <row r="124" spans="1:9" x14ac:dyDescent="0.3">
      <c r="A124" s="3" t="s">
        <v>62</v>
      </c>
      <c r="B124" s="3" t="s">
        <v>13</v>
      </c>
      <c r="C124" s="3" t="s">
        <v>14</v>
      </c>
      <c r="D124" s="4">
        <v>128</v>
      </c>
      <c r="E124" s="5">
        <v>137.22130000000001</v>
      </c>
      <c r="F124" s="5">
        <v>247.82</v>
      </c>
      <c r="G124" s="6">
        <v>0.55371358243886704</v>
      </c>
      <c r="H124" s="7">
        <v>1.0720414062500001</v>
      </c>
      <c r="I124" s="8">
        <v>1.9360937499999999</v>
      </c>
    </row>
    <row r="125" spans="1:9" x14ac:dyDescent="0.3">
      <c r="A125" s="3" t="s">
        <v>62</v>
      </c>
      <c r="B125" s="3" t="s">
        <v>13</v>
      </c>
      <c r="C125" s="3" t="s">
        <v>15</v>
      </c>
      <c r="D125" s="4">
        <v>677</v>
      </c>
      <c r="E125" s="5">
        <v>166.59030000000001</v>
      </c>
      <c r="F125" s="5">
        <v>725.46</v>
      </c>
      <c r="G125" s="6">
        <v>0.22963402530808039</v>
      </c>
      <c r="H125" s="7">
        <v>0.24607134416543577</v>
      </c>
      <c r="I125" s="8">
        <v>1.0715805022156573</v>
      </c>
    </row>
    <row r="126" spans="1:9" x14ac:dyDescent="0.3">
      <c r="A126" s="3" t="s">
        <v>62</v>
      </c>
      <c r="B126" s="3" t="s">
        <v>16</v>
      </c>
      <c r="C126" s="3" t="s">
        <v>17</v>
      </c>
      <c r="D126" s="4">
        <v>10696</v>
      </c>
      <c r="E126" s="5">
        <v>23844.8652</v>
      </c>
      <c r="F126" s="5">
        <v>12358.576800000001</v>
      </c>
      <c r="G126" s="6">
        <v>1.929418377688926</v>
      </c>
      <c r="H126" s="7">
        <v>2.2293254674644727</v>
      </c>
      <c r="I126" s="8">
        <v>1.1554391174270755</v>
      </c>
    </row>
    <row r="127" spans="1:9" x14ac:dyDescent="0.3">
      <c r="A127" s="3" t="s">
        <v>64</v>
      </c>
      <c r="B127" s="3" t="s">
        <v>10</v>
      </c>
      <c r="C127" s="3" t="s">
        <v>11</v>
      </c>
      <c r="D127" s="4">
        <v>33</v>
      </c>
      <c r="E127" s="5">
        <v>123.2418</v>
      </c>
      <c r="F127" s="5">
        <v>176.7208</v>
      </c>
      <c r="G127" s="6">
        <v>0.69738140615026645</v>
      </c>
      <c r="H127" s="7">
        <v>3.7345999999999999</v>
      </c>
      <c r="I127" s="8">
        <v>5.3551757575757577</v>
      </c>
    </row>
    <row r="128" spans="1:9" x14ac:dyDescent="0.3">
      <c r="A128" s="3" t="s">
        <v>64</v>
      </c>
      <c r="B128" s="3" t="s">
        <v>10</v>
      </c>
      <c r="C128" s="3" t="s">
        <v>21</v>
      </c>
      <c r="D128" s="4">
        <v>3</v>
      </c>
      <c r="E128" s="5">
        <v>0.18840000000000001</v>
      </c>
      <c r="F128" s="5">
        <v>18.939599999999999</v>
      </c>
      <c r="G128" s="6">
        <v>9.9474117721599208E-3</v>
      </c>
      <c r="H128" s="7">
        <v>6.2800000000000009E-2</v>
      </c>
      <c r="I128" s="8">
        <v>6.3131999999999993</v>
      </c>
    </row>
    <row r="129" spans="1:9" x14ac:dyDescent="0.3">
      <c r="A129" s="3" t="s">
        <v>64</v>
      </c>
      <c r="B129" s="3" t="s">
        <v>10</v>
      </c>
      <c r="C129" s="3" t="s">
        <v>56</v>
      </c>
      <c r="D129" s="4">
        <v>32</v>
      </c>
      <c r="E129" s="5">
        <v>1089.6135999999999</v>
      </c>
      <c r="F129" s="5">
        <v>809.79039999999998</v>
      </c>
      <c r="G129" s="6">
        <v>1.3455501571764743</v>
      </c>
      <c r="H129" s="7">
        <v>34.050424999999997</v>
      </c>
      <c r="I129" s="8">
        <v>25.305949999999999</v>
      </c>
    </row>
    <row r="130" spans="1:9" x14ac:dyDescent="0.3">
      <c r="A130" s="3" t="s">
        <v>64</v>
      </c>
      <c r="B130" s="3" t="s">
        <v>10</v>
      </c>
      <c r="C130" s="3" t="s">
        <v>57</v>
      </c>
      <c r="D130" s="4">
        <v>62</v>
      </c>
      <c r="E130" s="5">
        <v>1273.5436999999999</v>
      </c>
      <c r="F130" s="5">
        <v>1241.2056</v>
      </c>
      <c r="G130" s="6">
        <v>1.0260537819036588</v>
      </c>
      <c r="H130" s="7">
        <v>20.541027419354837</v>
      </c>
      <c r="I130" s="8">
        <v>20.019445161290324</v>
      </c>
    </row>
    <row r="131" spans="1:9" x14ac:dyDescent="0.3">
      <c r="A131" s="3" t="s">
        <v>64</v>
      </c>
      <c r="B131" s="3" t="s">
        <v>13</v>
      </c>
      <c r="C131" s="3" t="s">
        <v>23</v>
      </c>
      <c r="D131" s="4">
        <v>8</v>
      </c>
      <c r="E131" s="5">
        <v>43.302999999999997</v>
      </c>
      <c r="F131" s="5">
        <v>99.47</v>
      </c>
      <c r="G131" s="6">
        <v>0.43533728762440937</v>
      </c>
      <c r="H131" s="7">
        <v>5.4128749999999997</v>
      </c>
      <c r="I131" s="8">
        <v>12.43375</v>
      </c>
    </row>
    <row r="132" spans="1:9" x14ac:dyDescent="0.3">
      <c r="A132" s="3" t="s">
        <v>64</v>
      </c>
      <c r="B132" s="3" t="s">
        <v>13</v>
      </c>
      <c r="C132" s="3" t="s">
        <v>24</v>
      </c>
      <c r="D132" s="4">
        <v>18</v>
      </c>
      <c r="E132" s="5">
        <v>8.2829999999999995</v>
      </c>
      <c r="F132" s="5">
        <v>54.28</v>
      </c>
      <c r="G132" s="6">
        <v>0.15259764185703756</v>
      </c>
      <c r="H132" s="7">
        <v>0.46016666666666661</v>
      </c>
      <c r="I132" s="8">
        <v>3.0155555555555558</v>
      </c>
    </row>
    <row r="133" spans="1:9" x14ac:dyDescent="0.3">
      <c r="A133" s="3" t="s">
        <v>64</v>
      </c>
      <c r="B133" s="3" t="s">
        <v>13</v>
      </c>
      <c r="C133" s="3" t="s">
        <v>25</v>
      </c>
      <c r="D133" s="4">
        <v>92</v>
      </c>
      <c r="E133" s="5">
        <v>108.61960000000001</v>
      </c>
      <c r="F133" s="5">
        <v>146.22999999999999</v>
      </c>
      <c r="G133" s="6">
        <v>0.74279969910415111</v>
      </c>
      <c r="H133" s="7">
        <v>1.1806478260869566</v>
      </c>
      <c r="I133" s="8">
        <v>1.5894565217391303</v>
      </c>
    </row>
    <row r="134" spans="1:9" x14ac:dyDescent="0.3">
      <c r="A134" s="3" t="s">
        <v>64</v>
      </c>
      <c r="B134" s="3" t="s">
        <v>13</v>
      </c>
      <c r="C134" s="3" t="s">
        <v>26</v>
      </c>
      <c r="D134" s="4">
        <v>11</v>
      </c>
      <c r="E134" s="5">
        <v>1783.4662000000001</v>
      </c>
      <c r="F134" s="5">
        <v>30.21</v>
      </c>
      <c r="G134" s="6">
        <v>59.035623965574317</v>
      </c>
      <c r="H134" s="7">
        <v>162.1332909090909</v>
      </c>
      <c r="I134" s="8">
        <v>2.7463636363636366</v>
      </c>
    </row>
    <row r="135" spans="1:9" x14ac:dyDescent="0.3">
      <c r="A135" s="3" t="s">
        <v>64</v>
      </c>
      <c r="B135" s="3" t="s">
        <v>13</v>
      </c>
      <c r="C135" s="3" t="s">
        <v>15</v>
      </c>
      <c r="D135" s="4">
        <v>53</v>
      </c>
      <c r="E135" s="5">
        <v>14.3561</v>
      </c>
      <c r="F135" s="5">
        <v>100.34</v>
      </c>
      <c r="G135" s="6">
        <v>0.14307454654175802</v>
      </c>
      <c r="H135" s="7">
        <v>0.27086981132075472</v>
      </c>
      <c r="I135" s="8">
        <v>1.8932075471698113</v>
      </c>
    </row>
    <row r="136" spans="1:9" x14ac:dyDescent="0.3">
      <c r="A136" s="3" t="s">
        <v>64</v>
      </c>
      <c r="B136" s="3" t="s">
        <v>16</v>
      </c>
      <c r="C136" s="3" t="s">
        <v>36</v>
      </c>
      <c r="D136" s="4">
        <v>1012</v>
      </c>
      <c r="E136" s="5">
        <v>3938.4616999999998</v>
      </c>
      <c r="F136" s="5">
        <v>3586.6224000000002</v>
      </c>
      <c r="G136" s="6">
        <v>1.0980976698299769</v>
      </c>
      <c r="H136" s="7">
        <v>3.8917605731225295</v>
      </c>
      <c r="I136" s="8">
        <v>3.5440932806324112</v>
      </c>
    </row>
    <row r="137" spans="1:9" x14ac:dyDescent="0.3">
      <c r="A137" s="3" t="s">
        <v>64</v>
      </c>
      <c r="B137" s="3" t="s">
        <v>28</v>
      </c>
      <c r="C137" s="3" t="s">
        <v>29</v>
      </c>
      <c r="D137" s="4">
        <v>5</v>
      </c>
      <c r="E137" s="5">
        <v>1.9039999999999999</v>
      </c>
      <c r="F137" s="5">
        <v>244.625</v>
      </c>
      <c r="G137" s="6">
        <v>7.7833418497700556E-3</v>
      </c>
      <c r="H137" s="7">
        <v>0.38079999999999997</v>
      </c>
      <c r="I137" s="8">
        <v>48.924999999999997</v>
      </c>
    </row>
    <row r="138" spans="1:9" x14ac:dyDescent="0.3">
      <c r="A138" s="3" t="s">
        <v>64</v>
      </c>
      <c r="B138" s="3" t="s">
        <v>28</v>
      </c>
      <c r="C138" s="3" t="s">
        <v>30</v>
      </c>
      <c r="D138" s="4">
        <v>29</v>
      </c>
      <c r="E138" s="5">
        <v>143.72640000000001</v>
      </c>
      <c r="F138" s="5">
        <v>722.86360000000002</v>
      </c>
      <c r="G138" s="6">
        <v>0.19882921203944978</v>
      </c>
      <c r="H138" s="7">
        <v>4.9560827586206901</v>
      </c>
      <c r="I138" s="8">
        <v>24.926331034482761</v>
      </c>
    </row>
    <row r="139" spans="1:9" x14ac:dyDescent="0.3">
      <c r="A139" s="3" t="s">
        <v>65</v>
      </c>
      <c r="B139" s="3" t="s">
        <v>10</v>
      </c>
      <c r="C139" s="3" t="s">
        <v>11</v>
      </c>
      <c r="D139" s="4">
        <v>1545</v>
      </c>
      <c r="E139" s="5">
        <v>10547.271500000001</v>
      </c>
      <c r="F139" s="5">
        <v>5830.0245000000004</v>
      </c>
      <c r="G139" s="6">
        <v>1.8091298758693037</v>
      </c>
      <c r="H139" s="7">
        <v>6.8267129449838189</v>
      </c>
      <c r="I139" s="8">
        <v>3.7734786407766991</v>
      </c>
    </row>
    <row r="140" spans="1:9" x14ac:dyDescent="0.3">
      <c r="A140" s="3" t="s">
        <v>65</v>
      </c>
      <c r="B140" s="3" t="s">
        <v>10</v>
      </c>
      <c r="C140" s="3" t="s">
        <v>19</v>
      </c>
      <c r="D140" s="4">
        <v>3621</v>
      </c>
      <c r="E140" s="5">
        <v>3121.2006999999999</v>
      </c>
      <c r="F140" s="5">
        <v>4749.6365999999998</v>
      </c>
      <c r="G140" s="6">
        <v>0.65714515927386952</v>
      </c>
      <c r="H140" s="7">
        <v>0.86197202430267883</v>
      </c>
      <c r="I140" s="8">
        <v>1.3116919635459818</v>
      </c>
    </row>
    <row r="141" spans="1:9" x14ac:dyDescent="0.3">
      <c r="A141" s="3" t="s">
        <v>65</v>
      </c>
      <c r="B141" s="3" t="s">
        <v>10</v>
      </c>
      <c r="C141" s="3" t="s">
        <v>21</v>
      </c>
      <c r="D141" s="4">
        <v>183</v>
      </c>
      <c r="E141" s="5">
        <v>6197.7212</v>
      </c>
      <c r="F141" s="5">
        <v>830.33230000000003</v>
      </c>
      <c r="G141" s="6">
        <v>7.4641456197717462</v>
      </c>
      <c r="H141" s="7">
        <v>33.867328961748633</v>
      </c>
      <c r="I141" s="8">
        <v>4.5373349726775958</v>
      </c>
    </row>
    <row r="142" spans="1:9" x14ac:dyDescent="0.3">
      <c r="A142" s="3" t="s">
        <v>65</v>
      </c>
      <c r="B142" s="3" t="s">
        <v>10</v>
      </c>
      <c r="C142" s="3" t="s">
        <v>22</v>
      </c>
      <c r="D142" s="4">
        <v>507</v>
      </c>
      <c r="E142" s="5">
        <v>76.659800000000004</v>
      </c>
      <c r="F142" s="5">
        <v>483.42239999999998</v>
      </c>
      <c r="G142" s="6">
        <v>0.15857726079718276</v>
      </c>
      <c r="H142" s="7">
        <v>0.15120276134122287</v>
      </c>
      <c r="I142" s="8">
        <v>0.95349585798816561</v>
      </c>
    </row>
    <row r="143" spans="1:9" x14ac:dyDescent="0.3">
      <c r="A143" s="3" t="s">
        <v>65</v>
      </c>
      <c r="B143" s="3" t="s">
        <v>10</v>
      </c>
      <c r="C143" s="3" t="s">
        <v>35</v>
      </c>
      <c r="D143" s="4">
        <v>1626</v>
      </c>
      <c r="E143" s="5">
        <v>20294.050800000001</v>
      </c>
      <c r="F143" s="5">
        <v>23679.671699999999</v>
      </c>
      <c r="G143" s="6">
        <v>0.85702416220576239</v>
      </c>
      <c r="H143" s="7">
        <v>12.480966051660516</v>
      </c>
      <c r="I143" s="8">
        <v>14.563143726937268</v>
      </c>
    </row>
    <row r="144" spans="1:9" x14ac:dyDescent="0.3">
      <c r="A144" s="3" t="s">
        <v>65</v>
      </c>
      <c r="B144" s="3" t="s">
        <v>13</v>
      </c>
      <c r="C144" s="3" t="s">
        <v>23</v>
      </c>
      <c r="D144" s="4">
        <v>124</v>
      </c>
      <c r="E144" s="5">
        <v>1658.9127000000001</v>
      </c>
      <c r="F144" s="5">
        <v>1618.64</v>
      </c>
      <c r="G144" s="6">
        <v>1.0248805787574753</v>
      </c>
      <c r="H144" s="7">
        <v>13.378328225806452</v>
      </c>
      <c r="I144" s="8">
        <v>13.053548387096775</v>
      </c>
    </row>
    <row r="145" spans="1:9" x14ac:dyDescent="0.3">
      <c r="A145" s="3" t="s">
        <v>65</v>
      </c>
      <c r="B145" s="3" t="s">
        <v>13</v>
      </c>
      <c r="C145" s="3" t="s">
        <v>24</v>
      </c>
      <c r="D145" s="4">
        <v>107</v>
      </c>
      <c r="E145" s="5">
        <v>667.69349999999997</v>
      </c>
      <c r="F145" s="5">
        <v>576.9</v>
      </c>
      <c r="G145" s="6">
        <v>1.1573816952678107</v>
      </c>
      <c r="H145" s="7">
        <v>6.2401261682242986</v>
      </c>
      <c r="I145" s="8">
        <v>5.3915887850467286</v>
      </c>
    </row>
    <row r="146" spans="1:9" x14ac:dyDescent="0.3">
      <c r="A146" s="3" t="s">
        <v>65</v>
      </c>
      <c r="B146" s="3" t="s">
        <v>13</v>
      </c>
      <c r="C146" s="3" t="s">
        <v>25</v>
      </c>
      <c r="D146" s="4">
        <v>675</v>
      </c>
      <c r="E146" s="5">
        <v>2576.4436000000001</v>
      </c>
      <c r="F146" s="5">
        <v>1749.51</v>
      </c>
      <c r="G146" s="6">
        <v>1.472665832147287</v>
      </c>
      <c r="H146" s="7">
        <v>3.8169534814814816</v>
      </c>
      <c r="I146" s="8">
        <v>2.5918666666666668</v>
      </c>
    </row>
    <row r="147" spans="1:9" x14ac:dyDescent="0.3">
      <c r="A147" s="3" t="s">
        <v>65</v>
      </c>
      <c r="B147" s="3" t="s">
        <v>13</v>
      </c>
      <c r="C147" s="3" t="s">
        <v>26</v>
      </c>
      <c r="D147" s="4">
        <v>44</v>
      </c>
      <c r="E147" s="5">
        <v>345.60509999999999</v>
      </c>
      <c r="F147" s="5">
        <v>338.87</v>
      </c>
      <c r="G147" s="6">
        <v>1.0198751733703191</v>
      </c>
      <c r="H147" s="7">
        <v>7.8546613636363638</v>
      </c>
      <c r="I147" s="8">
        <v>7.7015909090909096</v>
      </c>
    </row>
    <row r="148" spans="1:9" x14ac:dyDescent="0.3">
      <c r="A148" s="3" t="s">
        <v>65</v>
      </c>
      <c r="B148" s="3" t="s">
        <v>13</v>
      </c>
      <c r="C148" s="3" t="s">
        <v>15</v>
      </c>
      <c r="D148" s="4">
        <v>382</v>
      </c>
      <c r="E148" s="5">
        <v>865.25409999999999</v>
      </c>
      <c r="F148" s="5">
        <v>1090.47</v>
      </c>
      <c r="G148" s="6">
        <v>0.79346896292424363</v>
      </c>
      <c r="H148" s="7">
        <v>2.2650630890052357</v>
      </c>
      <c r="I148" s="8">
        <v>2.8546335078534031</v>
      </c>
    </row>
    <row r="149" spans="1:9" x14ac:dyDescent="0.3">
      <c r="A149" s="3" t="s">
        <v>65</v>
      </c>
      <c r="B149" s="3" t="s">
        <v>16</v>
      </c>
      <c r="C149" s="3" t="s">
        <v>66</v>
      </c>
      <c r="D149" s="4">
        <v>19031</v>
      </c>
      <c r="E149" s="5">
        <v>80775.328099999999</v>
      </c>
      <c r="F149" s="5">
        <v>62899.608899999999</v>
      </c>
      <c r="G149" s="6">
        <v>1.2841944411517636</v>
      </c>
      <c r="H149" s="7">
        <v>4.2444079712048763</v>
      </c>
      <c r="I149" s="8">
        <v>3.3051131784982397</v>
      </c>
    </row>
    <row r="150" spans="1:9" x14ac:dyDescent="0.3">
      <c r="A150" s="3" t="s">
        <v>65</v>
      </c>
      <c r="B150" s="3" t="s">
        <v>28</v>
      </c>
      <c r="C150" s="3" t="s">
        <v>67</v>
      </c>
      <c r="D150" s="4">
        <v>911</v>
      </c>
      <c r="E150" s="5">
        <v>5594.9291999999996</v>
      </c>
      <c r="F150" s="5">
        <v>6639.6404000000002</v>
      </c>
      <c r="G150" s="6">
        <v>0.84265545465383929</v>
      </c>
      <c r="H150" s="7">
        <v>6.1415249176728866</v>
      </c>
      <c r="I150" s="8">
        <v>7.2882990120746438</v>
      </c>
    </row>
    <row r="151" spans="1:9" x14ac:dyDescent="0.3">
      <c r="A151" s="3" t="s">
        <v>65</v>
      </c>
      <c r="B151" s="3" t="s">
        <v>53</v>
      </c>
      <c r="C151" s="3" t="s">
        <v>68</v>
      </c>
      <c r="D151" s="4">
        <v>9312</v>
      </c>
      <c r="E151" s="5">
        <v>2784.5752000000002</v>
      </c>
      <c r="F151" s="5">
        <v>9650.4500000000007</v>
      </c>
      <c r="G151" s="6">
        <v>0.28854356014486371</v>
      </c>
      <c r="H151" s="7">
        <v>0.29903084192439866</v>
      </c>
      <c r="I151" s="8">
        <v>1.0363455756013746</v>
      </c>
    </row>
    <row r="152" spans="1:9" x14ac:dyDescent="0.3">
      <c r="A152" s="3" t="s">
        <v>69</v>
      </c>
      <c r="B152" s="3" t="s">
        <v>10</v>
      </c>
      <c r="C152" s="3" t="s">
        <v>11</v>
      </c>
      <c r="D152" s="4">
        <v>958</v>
      </c>
      <c r="E152" s="5">
        <v>5911.3257000000003</v>
      </c>
      <c r="F152" s="5">
        <v>2117.3038999999999</v>
      </c>
      <c r="G152" s="6">
        <v>2.791911779881953</v>
      </c>
      <c r="H152" s="7">
        <v>6.1704861169102303</v>
      </c>
      <c r="I152" s="8">
        <v>2.2101293319415447</v>
      </c>
    </row>
    <row r="153" spans="1:9" x14ac:dyDescent="0.3">
      <c r="A153" s="3" t="s">
        <v>69</v>
      </c>
      <c r="B153" s="3" t="s">
        <v>10</v>
      </c>
      <c r="C153" s="3" t="s">
        <v>70</v>
      </c>
      <c r="D153" s="4">
        <v>1000</v>
      </c>
      <c r="E153" s="5">
        <v>13471.4648</v>
      </c>
      <c r="F153" s="5">
        <v>8132.7109</v>
      </c>
      <c r="G153" s="6">
        <v>1.6564544056275257</v>
      </c>
      <c r="H153" s="7">
        <v>13.4714648</v>
      </c>
      <c r="I153" s="8">
        <v>8.1327108999999993</v>
      </c>
    </row>
    <row r="154" spans="1:9" x14ac:dyDescent="0.3">
      <c r="A154" s="3" t="s">
        <v>69</v>
      </c>
      <c r="B154" s="3" t="s">
        <v>13</v>
      </c>
      <c r="C154" s="3" t="s">
        <v>23</v>
      </c>
      <c r="D154" s="4">
        <v>86</v>
      </c>
      <c r="E154" s="5">
        <v>312.59100000000001</v>
      </c>
      <c r="F154" s="5">
        <v>280.95</v>
      </c>
      <c r="G154" s="6">
        <v>1.1126214628937534</v>
      </c>
      <c r="H154" s="7">
        <v>3.634779069767442</v>
      </c>
      <c r="I154" s="8">
        <v>3.2668604651162791</v>
      </c>
    </row>
    <row r="155" spans="1:9" x14ac:dyDescent="0.3">
      <c r="A155" s="3" t="s">
        <v>69</v>
      </c>
      <c r="B155" s="3" t="s">
        <v>13</v>
      </c>
      <c r="C155" s="3" t="s">
        <v>24</v>
      </c>
      <c r="D155" s="4">
        <v>88</v>
      </c>
      <c r="E155" s="5">
        <v>66.244500000000002</v>
      </c>
      <c r="F155" s="5">
        <v>86.73</v>
      </c>
      <c r="G155" s="6">
        <v>0.76380145278450362</v>
      </c>
      <c r="H155" s="7">
        <v>0.7527784090909091</v>
      </c>
      <c r="I155" s="8">
        <v>0.98556818181818184</v>
      </c>
    </row>
    <row r="156" spans="1:9" x14ac:dyDescent="0.3">
      <c r="A156" s="3" t="s">
        <v>69</v>
      </c>
      <c r="B156" s="3" t="s">
        <v>13</v>
      </c>
      <c r="C156" s="3" t="s">
        <v>25</v>
      </c>
      <c r="D156" s="4">
        <v>641</v>
      </c>
      <c r="E156" s="5">
        <v>976.13419999999996</v>
      </c>
      <c r="F156" s="5">
        <v>219.19</v>
      </c>
      <c r="G156" s="6">
        <v>4.4533701354988819</v>
      </c>
      <c r="H156" s="7">
        <v>1.5228302652106083</v>
      </c>
      <c r="I156" s="8">
        <v>0.34195007800312011</v>
      </c>
    </row>
    <row r="157" spans="1:9" x14ac:dyDescent="0.3">
      <c r="A157" s="3" t="s">
        <v>69</v>
      </c>
      <c r="B157" s="3" t="s">
        <v>13</v>
      </c>
      <c r="C157" s="3" t="s">
        <v>15</v>
      </c>
      <c r="D157" s="4">
        <v>273</v>
      </c>
      <c r="E157" s="5">
        <v>825.89520000000005</v>
      </c>
      <c r="F157" s="5">
        <v>93.74</v>
      </c>
      <c r="G157" s="6">
        <v>8.8104885854491162</v>
      </c>
      <c r="H157" s="7">
        <v>3.0252571428571429</v>
      </c>
      <c r="I157" s="8">
        <v>0.34336996336996334</v>
      </c>
    </row>
    <row r="158" spans="1:9" x14ac:dyDescent="0.3">
      <c r="A158" s="3" t="s">
        <v>69</v>
      </c>
      <c r="B158" s="3" t="s">
        <v>16</v>
      </c>
      <c r="C158" s="3" t="s">
        <v>51</v>
      </c>
      <c r="D158" s="4">
        <v>15315</v>
      </c>
      <c r="E158" s="5">
        <v>16971.828099999999</v>
      </c>
      <c r="F158" s="5">
        <v>10077.4383</v>
      </c>
      <c r="G158" s="6">
        <v>1.6841411075669894</v>
      </c>
      <c r="H158" s="7">
        <v>1.1081833561867449</v>
      </c>
      <c r="I158" s="8">
        <v>0.65801098922624879</v>
      </c>
    </row>
    <row r="159" spans="1:9" x14ac:dyDescent="0.3">
      <c r="A159" s="3" t="s">
        <v>71</v>
      </c>
      <c r="B159" s="3" t="s">
        <v>10</v>
      </c>
      <c r="C159" s="3" t="s">
        <v>11</v>
      </c>
      <c r="D159" s="4">
        <v>40</v>
      </c>
      <c r="E159" s="5">
        <v>287.56060000000002</v>
      </c>
      <c r="F159" s="5">
        <v>294.94240000000002</v>
      </c>
      <c r="G159" s="6">
        <v>0.974972062341664</v>
      </c>
      <c r="H159" s="7">
        <v>7.1890150000000004</v>
      </c>
      <c r="I159" s="8">
        <v>7.3735600000000003</v>
      </c>
    </row>
    <row r="160" spans="1:9" x14ac:dyDescent="0.3">
      <c r="A160" s="3" t="s">
        <v>71</v>
      </c>
      <c r="B160" s="3" t="s">
        <v>10</v>
      </c>
      <c r="C160" s="3" t="s">
        <v>21</v>
      </c>
      <c r="D160" s="4">
        <v>13</v>
      </c>
      <c r="E160" s="5">
        <v>64.850999999999999</v>
      </c>
      <c r="F160" s="5">
        <v>72.716800000000006</v>
      </c>
      <c r="G160" s="6">
        <v>0.89182967347298003</v>
      </c>
      <c r="H160" s="7">
        <v>4.9885384615384618</v>
      </c>
      <c r="I160" s="8">
        <v>5.5936000000000003</v>
      </c>
    </row>
    <row r="161" spans="1:9" x14ac:dyDescent="0.3">
      <c r="A161" s="3" t="s">
        <v>71</v>
      </c>
      <c r="B161" s="3" t="s">
        <v>10</v>
      </c>
      <c r="C161" s="3" t="s">
        <v>22</v>
      </c>
      <c r="D161" s="4">
        <v>43</v>
      </c>
      <c r="E161" s="5">
        <v>31.439900000000002</v>
      </c>
      <c r="F161" s="5">
        <v>44.209800000000001</v>
      </c>
      <c r="G161" s="6">
        <v>0.71115227845409845</v>
      </c>
      <c r="H161" s="7">
        <v>0.73116046511627908</v>
      </c>
      <c r="I161" s="8">
        <v>1.0281348837209303</v>
      </c>
    </row>
    <row r="162" spans="1:9" x14ac:dyDescent="0.3">
      <c r="A162" s="3" t="s">
        <v>71</v>
      </c>
      <c r="B162" s="3" t="s">
        <v>10</v>
      </c>
      <c r="C162" s="3" t="s">
        <v>32</v>
      </c>
      <c r="D162" s="4">
        <v>335</v>
      </c>
      <c r="E162" s="5">
        <v>8082.1841000000004</v>
      </c>
      <c r="F162" s="5">
        <v>4713.6401999999998</v>
      </c>
      <c r="G162" s="6">
        <v>1.7146374685110672</v>
      </c>
      <c r="H162" s="7">
        <v>24.125922686567165</v>
      </c>
      <c r="I162" s="8">
        <v>14.070567761194029</v>
      </c>
    </row>
    <row r="163" spans="1:9" x14ac:dyDescent="0.3">
      <c r="A163" s="3" t="s">
        <v>71</v>
      </c>
      <c r="B163" s="3" t="s">
        <v>16</v>
      </c>
      <c r="C163" s="3" t="s">
        <v>72</v>
      </c>
      <c r="D163" s="4">
        <v>1556</v>
      </c>
      <c r="E163" s="5">
        <v>12572.1553</v>
      </c>
      <c r="F163" s="5">
        <v>12468.3938</v>
      </c>
      <c r="G163" s="6">
        <v>1.0083219620477499</v>
      </c>
      <c r="H163" s="7">
        <v>8.0797913239074557</v>
      </c>
      <c r="I163" s="8">
        <v>8.013106555269923</v>
      </c>
    </row>
    <row r="164" spans="1:9" x14ac:dyDescent="0.3">
      <c r="A164" s="3" t="s">
        <v>73</v>
      </c>
      <c r="B164" s="3" t="s">
        <v>10</v>
      </c>
      <c r="C164" s="3" t="s">
        <v>11</v>
      </c>
      <c r="D164" s="4">
        <v>365</v>
      </c>
      <c r="E164" s="5">
        <v>1437.4799</v>
      </c>
      <c r="F164" s="5">
        <v>819.12670000000003</v>
      </c>
      <c r="G164" s="6">
        <v>1.754893229582188</v>
      </c>
      <c r="H164" s="7">
        <v>3.9383010958904112</v>
      </c>
      <c r="I164" s="8">
        <v>2.2441827397260274</v>
      </c>
    </row>
    <row r="165" spans="1:9" x14ac:dyDescent="0.3">
      <c r="A165" s="3" t="s">
        <v>73</v>
      </c>
      <c r="B165" s="3" t="s">
        <v>10</v>
      </c>
      <c r="C165" s="3" t="s">
        <v>49</v>
      </c>
      <c r="D165" s="4">
        <v>197</v>
      </c>
      <c r="E165" s="5">
        <v>1218.8149000000001</v>
      </c>
      <c r="F165" s="5">
        <v>2142.1574999999998</v>
      </c>
      <c r="G165" s="6">
        <v>0.56896605408332501</v>
      </c>
      <c r="H165" s="7">
        <v>6.1868776649746193</v>
      </c>
      <c r="I165" s="8">
        <v>10.873895939086294</v>
      </c>
    </row>
    <row r="166" spans="1:9" x14ac:dyDescent="0.3">
      <c r="A166" s="3" t="s">
        <v>73</v>
      </c>
      <c r="B166" s="3" t="s">
        <v>10</v>
      </c>
      <c r="C166" s="3" t="s">
        <v>50</v>
      </c>
      <c r="D166" s="4">
        <v>171</v>
      </c>
      <c r="E166" s="5">
        <v>980.44690000000003</v>
      </c>
      <c r="F166" s="5">
        <v>623.76990000000001</v>
      </c>
      <c r="G166" s="6">
        <v>1.5718086108355021</v>
      </c>
      <c r="H166" s="7">
        <v>5.7336076023391813</v>
      </c>
      <c r="I166" s="8">
        <v>3.6477771929824563</v>
      </c>
    </row>
    <row r="167" spans="1:9" x14ac:dyDescent="0.3">
      <c r="A167" s="3" t="s">
        <v>73</v>
      </c>
      <c r="B167" s="3" t="s">
        <v>16</v>
      </c>
      <c r="C167" s="3" t="s">
        <v>74</v>
      </c>
      <c r="D167" s="4">
        <v>5864</v>
      </c>
      <c r="E167" s="5">
        <v>10368.8652</v>
      </c>
      <c r="F167" s="5">
        <v>9872.2850999999991</v>
      </c>
      <c r="G167" s="6">
        <v>1.0503004213279863</v>
      </c>
      <c r="H167" s="7">
        <v>1.7682239427012278</v>
      </c>
      <c r="I167" s="8">
        <v>1.6835411152796724</v>
      </c>
    </row>
    <row r="168" spans="1:9" x14ac:dyDescent="0.3">
      <c r="A168" s="3" t="s">
        <v>75</v>
      </c>
      <c r="B168" s="3" t="s">
        <v>10</v>
      </c>
      <c r="C168" s="3" t="s">
        <v>11</v>
      </c>
      <c r="D168" s="4">
        <v>177</v>
      </c>
      <c r="E168" s="5">
        <v>261.35570000000001</v>
      </c>
      <c r="F168" s="5">
        <v>445.60809999999998</v>
      </c>
      <c r="G168" s="6">
        <v>0.5865146975559915</v>
      </c>
      <c r="H168" s="7">
        <v>1.4765858757062147</v>
      </c>
      <c r="I168" s="8">
        <v>2.5175598870056497</v>
      </c>
    </row>
    <row r="169" spans="1:9" x14ac:dyDescent="0.3">
      <c r="A169" s="3" t="s">
        <v>75</v>
      </c>
      <c r="B169" s="3" t="s">
        <v>10</v>
      </c>
      <c r="C169" s="3" t="s">
        <v>49</v>
      </c>
      <c r="D169" s="4">
        <v>405</v>
      </c>
      <c r="E169" s="5">
        <v>4489.6464999999998</v>
      </c>
      <c r="F169" s="5">
        <v>3218.7730999999999</v>
      </c>
      <c r="G169" s="6">
        <v>1.3948316207812226</v>
      </c>
      <c r="H169" s="7">
        <v>11.085546913580247</v>
      </c>
      <c r="I169" s="8">
        <v>7.9475879012345674</v>
      </c>
    </row>
    <row r="170" spans="1:9" x14ac:dyDescent="0.3">
      <c r="A170" s="3" t="s">
        <v>75</v>
      </c>
      <c r="B170" s="3" t="s">
        <v>10</v>
      </c>
      <c r="C170" s="3" t="s">
        <v>50</v>
      </c>
      <c r="D170" s="4">
        <v>298</v>
      </c>
      <c r="E170" s="5">
        <v>626.68970000000002</v>
      </c>
      <c r="F170" s="5">
        <v>1046.5001</v>
      </c>
      <c r="G170" s="6">
        <v>0.59884342103741794</v>
      </c>
      <c r="H170" s="7">
        <v>2.1029855704697988</v>
      </c>
      <c r="I170" s="8">
        <v>3.5117453020134226</v>
      </c>
    </row>
    <row r="171" spans="1:9" x14ac:dyDescent="0.3">
      <c r="A171" s="3" t="s">
        <v>75</v>
      </c>
      <c r="B171" s="3" t="s">
        <v>13</v>
      </c>
      <c r="C171" s="3" t="s">
        <v>23</v>
      </c>
      <c r="D171" s="4">
        <v>14</v>
      </c>
      <c r="E171" s="5">
        <v>26.8584</v>
      </c>
      <c r="F171" s="5">
        <v>77.81</v>
      </c>
      <c r="G171" s="6">
        <v>0.34517928286852589</v>
      </c>
      <c r="H171" s="7">
        <v>1.9184571428571429</v>
      </c>
      <c r="I171" s="8">
        <v>5.5578571428571433</v>
      </c>
    </row>
    <row r="172" spans="1:9" x14ac:dyDescent="0.3">
      <c r="A172" s="3" t="s">
        <v>75</v>
      </c>
      <c r="B172" s="3" t="s">
        <v>13</v>
      </c>
      <c r="C172" s="3" t="s">
        <v>24</v>
      </c>
      <c r="D172" s="4">
        <v>65</v>
      </c>
      <c r="E172" s="5">
        <v>327.68110000000001</v>
      </c>
      <c r="F172" s="5">
        <v>77.95</v>
      </c>
      <c r="G172" s="6">
        <v>4.2037344451571519</v>
      </c>
      <c r="H172" s="7">
        <v>5.0412476923076923</v>
      </c>
      <c r="I172" s="8">
        <v>1.1992307692307693</v>
      </c>
    </row>
    <row r="173" spans="1:9" x14ac:dyDescent="0.3">
      <c r="A173" s="3" t="s">
        <v>75</v>
      </c>
      <c r="B173" s="3" t="s">
        <v>13</v>
      </c>
      <c r="C173" s="3" t="s">
        <v>25</v>
      </c>
      <c r="D173" s="4">
        <v>342</v>
      </c>
      <c r="E173" s="5">
        <v>25.557200000000002</v>
      </c>
      <c r="F173" s="5">
        <v>146.96</v>
      </c>
      <c r="G173" s="6">
        <v>0.17390582471420796</v>
      </c>
      <c r="H173" s="7">
        <v>7.4728654970760242E-2</v>
      </c>
      <c r="I173" s="8">
        <v>0.42970760233918132</v>
      </c>
    </row>
    <row r="174" spans="1:9" x14ac:dyDescent="0.3">
      <c r="A174" s="3" t="s">
        <v>75</v>
      </c>
      <c r="B174" s="3" t="s">
        <v>13</v>
      </c>
      <c r="C174" s="3" t="s">
        <v>15</v>
      </c>
      <c r="D174" s="4">
        <v>118</v>
      </c>
      <c r="E174" s="5">
        <v>48.691200000000002</v>
      </c>
      <c r="F174" s="5">
        <v>53.95</v>
      </c>
      <c r="G174" s="6">
        <v>0.90252455977757184</v>
      </c>
      <c r="H174" s="7">
        <v>0.41263728813559325</v>
      </c>
      <c r="I174" s="8">
        <v>0.45720338983050851</v>
      </c>
    </row>
    <row r="175" spans="1:9" x14ac:dyDescent="0.3">
      <c r="A175" s="3" t="s">
        <v>75</v>
      </c>
      <c r="B175" s="3" t="s">
        <v>16</v>
      </c>
      <c r="C175" s="3" t="s">
        <v>51</v>
      </c>
      <c r="D175" s="4">
        <v>5043</v>
      </c>
      <c r="E175" s="5">
        <v>3252.3833</v>
      </c>
      <c r="F175" s="5">
        <v>2728.0672</v>
      </c>
      <c r="G175" s="6">
        <v>1.1921932494918013</v>
      </c>
      <c r="H175" s="7">
        <v>0.64493025976601226</v>
      </c>
      <c r="I175" s="8">
        <v>0.540961173904422</v>
      </c>
    </row>
    <row r="176" spans="1:9" x14ac:dyDescent="0.3">
      <c r="A176" s="3" t="s">
        <v>76</v>
      </c>
      <c r="B176" s="3" t="s">
        <v>10</v>
      </c>
      <c r="C176" s="3" t="s">
        <v>11</v>
      </c>
      <c r="D176" s="4">
        <v>7423</v>
      </c>
      <c r="E176" s="5">
        <v>14937.2363</v>
      </c>
      <c r="F176" s="5">
        <v>8757.9555</v>
      </c>
      <c r="G176" s="6">
        <v>1.7055620230086805</v>
      </c>
      <c r="H176" s="7">
        <v>2.0122910278862993</v>
      </c>
      <c r="I176" s="8">
        <v>1.1798404283982218</v>
      </c>
    </row>
    <row r="177" spans="1:9" x14ac:dyDescent="0.3">
      <c r="A177" s="3" t="s">
        <v>76</v>
      </c>
      <c r="B177" s="3" t="s">
        <v>10</v>
      </c>
      <c r="C177" s="3" t="s">
        <v>77</v>
      </c>
      <c r="D177" s="4">
        <v>3716</v>
      </c>
      <c r="E177" s="5">
        <v>7726.7803000000004</v>
      </c>
      <c r="F177" s="5">
        <v>10811.07</v>
      </c>
      <c r="G177" s="6">
        <v>0.71471004257672932</v>
      </c>
      <c r="H177" s="7">
        <v>2.0793273143164694</v>
      </c>
      <c r="I177" s="8">
        <v>2.9093299246501614</v>
      </c>
    </row>
    <row r="178" spans="1:9" x14ac:dyDescent="0.3">
      <c r="A178" s="3" t="s">
        <v>76</v>
      </c>
      <c r="B178" s="3" t="s">
        <v>10</v>
      </c>
      <c r="C178" s="3" t="s">
        <v>78</v>
      </c>
      <c r="D178" s="4">
        <v>6181</v>
      </c>
      <c r="E178" s="5">
        <v>10330.747100000001</v>
      </c>
      <c r="F178" s="5">
        <v>8176.77</v>
      </c>
      <c r="G178" s="6">
        <v>1.2634264018677301</v>
      </c>
      <c r="H178" s="7">
        <v>1.6713714771072643</v>
      </c>
      <c r="I178" s="8">
        <v>1.3228878822197057</v>
      </c>
    </row>
    <row r="179" spans="1:9" x14ac:dyDescent="0.3">
      <c r="A179" s="3" t="s">
        <v>76</v>
      </c>
      <c r="B179" s="3" t="s">
        <v>10</v>
      </c>
      <c r="C179" s="3" t="s">
        <v>79</v>
      </c>
      <c r="D179" s="4">
        <v>2352</v>
      </c>
      <c r="E179" s="5">
        <v>2141.3209999999999</v>
      </c>
      <c r="F179" s="5">
        <v>3018.4630000000002</v>
      </c>
      <c r="G179" s="6">
        <v>0.70940773499625465</v>
      </c>
      <c r="H179" s="7">
        <v>0.91042559523809519</v>
      </c>
      <c r="I179" s="8">
        <v>1.2833601190476192</v>
      </c>
    </row>
    <row r="180" spans="1:9" x14ac:dyDescent="0.3">
      <c r="A180" s="3" t="s">
        <v>76</v>
      </c>
      <c r="B180" s="3" t="s">
        <v>10</v>
      </c>
      <c r="C180" s="3" t="s">
        <v>80</v>
      </c>
      <c r="D180" s="4">
        <v>5004</v>
      </c>
      <c r="E180" s="5">
        <v>3648.1206000000002</v>
      </c>
      <c r="F180" s="5">
        <v>3835.9774000000002</v>
      </c>
      <c r="G180" s="6">
        <v>0.95102765725366367</v>
      </c>
      <c r="H180" s="7">
        <v>0.72904088729016792</v>
      </c>
      <c r="I180" s="8">
        <v>0.76658221422861716</v>
      </c>
    </row>
    <row r="181" spans="1:9" x14ac:dyDescent="0.3">
      <c r="A181" s="3" t="s">
        <v>76</v>
      </c>
      <c r="B181" s="3" t="s">
        <v>13</v>
      </c>
      <c r="C181" s="3" t="s">
        <v>40</v>
      </c>
      <c r="D181" s="4">
        <v>4257</v>
      </c>
      <c r="E181" s="5">
        <v>507.38339999999999</v>
      </c>
      <c r="F181" s="5">
        <v>1338.58</v>
      </c>
      <c r="G181" s="6">
        <v>0.37904600397436089</v>
      </c>
      <c r="H181" s="7">
        <v>0.11918801973220577</v>
      </c>
      <c r="I181" s="8">
        <v>0.31444209537232792</v>
      </c>
    </row>
    <row r="182" spans="1:9" x14ac:dyDescent="0.3">
      <c r="A182" s="3" t="s">
        <v>76</v>
      </c>
      <c r="B182" s="3" t="s">
        <v>13</v>
      </c>
      <c r="C182" s="3" t="s">
        <v>14</v>
      </c>
      <c r="D182" s="4">
        <v>525</v>
      </c>
      <c r="E182" s="5">
        <v>1181.4603999999999</v>
      </c>
      <c r="F182" s="5">
        <v>771.66</v>
      </c>
      <c r="G182" s="6">
        <v>1.5310634217142265</v>
      </c>
      <c r="H182" s="7">
        <v>2.2504007619047619</v>
      </c>
      <c r="I182" s="8">
        <v>1.4698285714285713</v>
      </c>
    </row>
    <row r="183" spans="1:9" x14ac:dyDescent="0.3">
      <c r="A183" s="3" t="s">
        <v>76</v>
      </c>
      <c r="B183" s="3" t="s">
        <v>13</v>
      </c>
      <c r="C183" s="3" t="s">
        <v>15</v>
      </c>
      <c r="D183" s="4">
        <v>6741</v>
      </c>
      <c r="E183" s="5">
        <v>4200.1576999999997</v>
      </c>
      <c r="F183" s="5">
        <v>5873.66</v>
      </c>
      <c r="G183" s="6">
        <v>0.71508355948420577</v>
      </c>
      <c r="H183" s="7">
        <v>0.62307635365672742</v>
      </c>
      <c r="I183" s="8">
        <v>0.8713336300252188</v>
      </c>
    </row>
    <row r="184" spans="1:9" x14ac:dyDescent="0.3">
      <c r="A184" s="3" t="s">
        <v>76</v>
      </c>
      <c r="B184" s="3" t="s">
        <v>16</v>
      </c>
      <c r="C184" s="3" t="s">
        <v>81</v>
      </c>
      <c r="D184" s="4">
        <v>133027</v>
      </c>
      <c r="E184" s="5">
        <v>98084.421900000001</v>
      </c>
      <c r="F184" s="5">
        <v>59281.589</v>
      </c>
      <c r="G184" s="6">
        <v>1.6545511609008996</v>
      </c>
      <c r="H184" s="7">
        <v>0.73732717343095766</v>
      </c>
      <c r="I184" s="8">
        <v>0.44563576567163055</v>
      </c>
    </row>
    <row r="185" spans="1:9" x14ac:dyDescent="0.3">
      <c r="A185" s="3" t="s">
        <v>76</v>
      </c>
      <c r="B185" s="3" t="s">
        <v>53</v>
      </c>
      <c r="C185" s="3" t="s">
        <v>82</v>
      </c>
      <c r="D185" s="4">
        <v>33172</v>
      </c>
      <c r="E185" s="5">
        <v>783.10519999999997</v>
      </c>
      <c r="F185" s="5">
        <v>6218.89</v>
      </c>
      <c r="G185" s="6">
        <v>0.12592362945799007</v>
      </c>
      <c r="H185" s="7">
        <v>2.360741589292174E-2</v>
      </c>
      <c r="I185" s="8">
        <v>0.1874740745206801</v>
      </c>
    </row>
    <row r="186" spans="1:9" x14ac:dyDescent="0.3">
      <c r="A186" s="3" t="s">
        <v>83</v>
      </c>
      <c r="B186" s="3" t="s">
        <v>10</v>
      </c>
      <c r="C186" s="3" t="s">
        <v>11</v>
      </c>
      <c r="D186" s="4">
        <v>47</v>
      </c>
      <c r="E186" s="5">
        <v>142.24279999999999</v>
      </c>
      <c r="F186" s="5">
        <v>196.7499</v>
      </c>
      <c r="G186" s="6">
        <v>0.72296250214104296</v>
      </c>
      <c r="H186" s="7">
        <v>3.0264425531914889</v>
      </c>
      <c r="I186" s="8">
        <v>4.1861680851063827</v>
      </c>
    </row>
    <row r="187" spans="1:9" x14ac:dyDescent="0.3">
      <c r="A187" s="3" t="s">
        <v>83</v>
      </c>
      <c r="B187" s="3" t="s">
        <v>10</v>
      </c>
      <c r="C187" s="3" t="s">
        <v>84</v>
      </c>
      <c r="D187" s="4">
        <v>193</v>
      </c>
      <c r="E187" s="5">
        <v>2746.2815000000001</v>
      </c>
      <c r="F187" s="5">
        <v>2919.8957</v>
      </c>
      <c r="G187" s="6">
        <v>0.94054095836368401</v>
      </c>
      <c r="H187" s="7">
        <v>14.229437823834196</v>
      </c>
      <c r="I187" s="8">
        <v>15.128993264248704</v>
      </c>
    </row>
    <row r="188" spans="1:9" x14ac:dyDescent="0.3">
      <c r="A188" s="3" t="s">
        <v>83</v>
      </c>
      <c r="B188" s="3" t="s">
        <v>10</v>
      </c>
      <c r="C188" s="3" t="s">
        <v>21</v>
      </c>
      <c r="D188" s="4">
        <v>5</v>
      </c>
      <c r="E188" s="5">
        <v>4.4976000000000003</v>
      </c>
      <c r="F188" s="5">
        <v>47.778799999999997</v>
      </c>
      <c r="G188" s="6">
        <v>9.4133799928001555E-2</v>
      </c>
      <c r="H188" s="7">
        <v>0.8995200000000001</v>
      </c>
      <c r="I188" s="8">
        <v>9.5557599999999994</v>
      </c>
    </row>
    <row r="189" spans="1:9" x14ac:dyDescent="0.3">
      <c r="A189" s="3" t="s">
        <v>83</v>
      </c>
      <c r="B189" s="3" t="s">
        <v>10</v>
      </c>
      <c r="C189" s="3" t="s">
        <v>22</v>
      </c>
      <c r="D189" s="4">
        <v>31</v>
      </c>
      <c r="E189" s="5">
        <v>6.8400000000000002E-2</v>
      </c>
      <c r="F189" s="5">
        <v>23.209</v>
      </c>
      <c r="G189" s="6">
        <v>2.9471325778792712E-3</v>
      </c>
      <c r="H189" s="7">
        <v>2.2064516129032259E-3</v>
      </c>
      <c r="I189" s="8">
        <v>0.74867741935483867</v>
      </c>
    </row>
    <row r="190" spans="1:9" x14ac:dyDescent="0.3">
      <c r="A190" s="3" t="s">
        <v>83</v>
      </c>
      <c r="B190" s="3" t="s">
        <v>13</v>
      </c>
      <c r="C190" s="3" t="s">
        <v>23</v>
      </c>
      <c r="D190" s="4">
        <v>4</v>
      </c>
      <c r="E190" s="5">
        <v>0.32469999999999999</v>
      </c>
      <c r="F190" s="5">
        <v>67.88</v>
      </c>
      <c r="G190" s="6">
        <v>4.7834413671184444E-3</v>
      </c>
      <c r="H190" s="7">
        <v>8.1174999999999997E-2</v>
      </c>
      <c r="I190" s="8">
        <v>16.97</v>
      </c>
    </row>
    <row r="191" spans="1:9" x14ac:dyDescent="0.3">
      <c r="A191" s="3" t="s">
        <v>83</v>
      </c>
      <c r="B191" s="3" t="s">
        <v>13</v>
      </c>
      <c r="C191" s="3" t="s">
        <v>24</v>
      </c>
      <c r="D191" s="4">
        <v>23</v>
      </c>
      <c r="E191" s="5">
        <v>7.5014000000000003</v>
      </c>
      <c r="F191" s="5">
        <v>67.89</v>
      </c>
      <c r="G191" s="6">
        <v>0.11049344527912801</v>
      </c>
      <c r="H191" s="7">
        <v>0.32614782608695653</v>
      </c>
      <c r="I191" s="8">
        <v>2.9517391304347824</v>
      </c>
    </row>
    <row r="192" spans="1:9" x14ac:dyDescent="0.3">
      <c r="A192" s="3" t="s">
        <v>83</v>
      </c>
      <c r="B192" s="3" t="s">
        <v>13</v>
      </c>
      <c r="C192" s="3" t="s">
        <v>25</v>
      </c>
      <c r="D192" s="4">
        <v>180</v>
      </c>
      <c r="E192" s="5">
        <v>394.37060000000002</v>
      </c>
      <c r="F192" s="5">
        <v>208.59</v>
      </c>
      <c r="G192" s="6">
        <v>1.890649599693178</v>
      </c>
      <c r="H192" s="7">
        <v>2.1909477777777777</v>
      </c>
      <c r="I192" s="8">
        <v>1.1588333333333334</v>
      </c>
    </row>
    <row r="193" spans="1:9" x14ac:dyDescent="0.3">
      <c r="A193" s="3" t="s">
        <v>83</v>
      </c>
      <c r="B193" s="3" t="s">
        <v>13</v>
      </c>
      <c r="C193" s="3" t="s">
        <v>15</v>
      </c>
      <c r="D193" s="4">
        <v>121</v>
      </c>
      <c r="E193" s="5">
        <v>73.076099999999997</v>
      </c>
      <c r="F193" s="5">
        <v>203.13</v>
      </c>
      <c r="G193" s="6">
        <v>0.35975040614384873</v>
      </c>
      <c r="H193" s="7">
        <v>0.60393471074380167</v>
      </c>
      <c r="I193" s="8">
        <v>1.6787603305785124</v>
      </c>
    </row>
    <row r="194" spans="1:9" x14ac:dyDescent="0.3">
      <c r="A194" s="3" t="s">
        <v>83</v>
      </c>
      <c r="B194" s="3" t="s">
        <v>16</v>
      </c>
      <c r="C194" s="3" t="s">
        <v>51</v>
      </c>
      <c r="D194" s="4">
        <v>1400</v>
      </c>
      <c r="E194" s="5">
        <v>3295.2267999999999</v>
      </c>
      <c r="F194" s="5">
        <v>771.50570000000005</v>
      </c>
      <c r="G194" s="6">
        <v>4.2711632590660056</v>
      </c>
      <c r="H194" s="7">
        <v>2.3537334285714286</v>
      </c>
      <c r="I194" s="8">
        <v>0.55107550000000005</v>
      </c>
    </row>
    <row r="195" spans="1:9" x14ac:dyDescent="0.3">
      <c r="A195" s="3" t="s">
        <v>83</v>
      </c>
      <c r="B195" s="3" t="s">
        <v>28</v>
      </c>
      <c r="C195" s="3" t="s">
        <v>29</v>
      </c>
      <c r="D195" s="4">
        <v>25</v>
      </c>
      <c r="E195" s="5">
        <v>271.68380000000002</v>
      </c>
      <c r="F195" s="5">
        <v>439.98020000000002</v>
      </c>
      <c r="G195" s="6">
        <v>0.6174909689117829</v>
      </c>
      <c r="H195" s="7">
        <v>10.867352</v>
      </c>
      <c r="I195" s="8">
        <v>17.599208000000001</v>
      </c>
    </row>
    <row r="196" spans="1:9" x14ac:dyDescent="0.3">
      <c r="A196" s="3" t="s">
        <v>83</v>
      </c>
      <c r="B196" s="3" t="s">
        <v>28</v>
      </c>
      <c r="C196" s="3" t="s">
        <v>30</v>
      </c>
      <c r="D196" s="4">
        <v>91</v>
      </c>
      <c r="E196" s="5">
        <v>262.64609999999999</v>
      </c>
      <c r="F196" s="5">
        <v>1248.0451</v>
      </c>
      <c r="G196" s="6">
        <v>0.21044600070942948</v>
      </c>
      <c r="H196" s="7">
        <v>2.886220879120879</v>
      </c>
      <c r="I196" s="8">
        <v>13.71478131868132</v>
      </c>
    </row>
    <row r="197" spans="1:9" x14ac:dyDescent="0.3">
      <c r="A197" s="3" t="s">
        <v>85</v>
      </c>
      <c r="B197" s="3" t="s">
        <v>10</v>
      </c>
      <c r="C197" s="3" t="s">
        <v>11</v>
      </c>
      <c r="D197" s="4">
        <v>327</v>
      </c>
      <c r="E197" s="5">
        <v>4580.4994999999999</v>
      </c>
      <c r="F197" s="5">
        <v>1075.7012999999999</v>
      </c>
      <c r="G197" s="6">
        <v>4.2581518679953252</v>
      </c>
      <c r="H197" s="7">
        <v>14.00764373088685</v>
      </c>
      <c r="I197" s="8">
        <v>3.2896064220183483</v>
      </c>
    </row>
    <row r="198" spans="1:9" x14ac:dyDescent="0.3">
      <c r="A198" s="3" t="s">
        <v>85</v>
      </c>
      <c r="B198" s="3" t="s">
        <v>10</v>
      </c>
      <c r="C198" s="3" t="s">
        <v>70</v>
      </c>
      <c r="D198" s="4">
        <v>1033</v>
      </c>
      <c r="E198" s="5">
        <v>26378.027300000002</v>
      </c>
      <c r="F198" s="5">
        <v>14169.0064</v>
      </c>
      <c r="G198" s="6">
        <v>1.8616709284569171</v>
      </c>
      <c r="H198" s="7">
        <v>25.535360406582772</v>
      </c>
      <c r="I198" s="8">
        <v>13.716366311713456</v>
      </c>
    </row>
    <row r="199" spans="1:9" x14ac:dyDescent="0.3">
      <c r="A199" s="3" t="s">
        <v>85</v>
      </c>
      <c r="B199" s="3" t="s">
        <v>10</v>
      </c>
      <c r="C199" s="3" t="s">
        <v>22</v>
      </c>
      <c r="D199" s="4">
        <v>985</v>
      </c>
      <c r="E199" s="5">
        <v>662.9316</v>
      </c>
      <c r="F199" s="5">
        <v>803.26760000000002</v>
      </c>
      <c r="G199" s="6">
        <v>0.82529358833843169</v>
      </c>
      <c r="H199" s="7">
        <v>0.6730270050761421</v>
      </c>
      <c r="I199" s="8">
        <v>0.81550010152284269</v>
      </c>
    </row>
    <row r="200" spans="1:9" x14ac:dyDescent="0.3">
      <c r="A200" s="3" t="s">
        <v>85</v>
      </c>
      <c r="B200" s="3" t="s">
        <v>13</v>
      </c>
      <c r="C200" s="3" t="s">
        <v>23</v>
      </c>
      <c r="D200" s="4">
        <v>41</v>
      </c>
      <c r="E200" s="5">
        <v>2307.8894</v>
      </c>
      <c r="F200" s="5">
        <v>204.3</v>
      </c>
      <c r="G200" s="6">
        <v>11.296570729319628</v>
      </c>
      <c r="H200" s="7">
        <v>56.28998536585366</v>
      </c>
      <c r="I200" s="8">
        <v>4.9829268292682931</v>
      </c>
    </row>
    <row r="201" spans="1:9" x14ac:dyDescent="0.3">
      <c r="A201" s="3" t="s">
        <v>85</v>
      </c>
      <c r="B201" s="3" t="s">
        <v>13</v>
      </c>
      <c r="C201" s="3" t="s">
        <v>24</v>
      </c>
      <c r="D201" s="4">
        <v>170</v>
      </c>
      <c r="E201" s="5">
        <v>292.80880000000002</v>
      </c>
      <c r="F201" s="5">
        <v>313.41000000000003</v>
      </c>
      <c r="G201" s="6">
        <v>0.93426757282792505</v>
      </c>
      <c r="H201" s="7">
        <v>1.7224047058823531</v>
      </c>
      <c r="I201" s="8">
        <v>1.8435882352941177</v>
      </c>
    </row>
    <row r="202" spans="1:9" x14ac:dyDescent="0.3">
      <c r="A202" s="3" t="s">
        <v>85</v>
      </c>
      <c r="B202" s="3" t="s">
        <v>13</v>
      </c>
      <c r="C202" s="3" t="s">
        <v>15</v>
      </c>
      <c r="D202" s="4">
        <v>153</v>
      </c>
      <c r="E202" s="5">
        <v>124.3807</v>
      </c>
      <c r="F202" s="5">
        <v>258.81</v>
      </c>
      <c r="G202" s="6">
        <v>0.4805869170433909</v>
      </c>
      <c r="H202" s="7">
        <v>0.81294575163398697</v>
      </c>
      <c r="I202" s="8">
        <v>1.6915686274509805</v>
      </c>
    </row>
    <row r="203" spans="1:9" x14ac:dyDescent="0.3">
      <c r="A203" s="3" t="s">
        <v>85</v>
      </c>
      <c r="B203" s="3" t="s">
        <v>16</v>
      </c>
      <c r="C203" s="3" t="s">
        <v>51</v>
      </c>
      <c r="D203" s="4">
        <v>10142</v>
      </c>
      <c r="E203" s="5">
        <v>12368.546899999999</v>
      </c>
      <c r="F203" s="5">
        <v>4206.2605999999996</v>
      </c>
      <c r="G203" s="6">
        <v>2.9405089404113478</v>
      </c>
      <c r="H203" s="7">
        <v>1.2195372608952868</v>
      </c>
      <c r="I203" s="8">
        <v>0.41473679747584297</v>
      </c>
    </row>
    <row r="204" spans="1:9" x14ac:dyDescent="0.3">
      <c r="A204" s="3" t="s">
        <v>85</v>
      </c>
      <c r="B204" s="3" t="s">
        <v>28</v>
      </c>
      <c r="C204" s="3" t="s">
        <v>29</v>
      </c>
      <c r="D204" s="4">
        <v>3</v>
      </c>
      <c r="E204" s="5">
        <v>0</v>
      </c>
      <c r="F204" s="5">
        <v>19.725100000000001</v>
      </c>
      <c r="G204" s="6">
        <v>0</v>
      </c>
      <c r="H204" s="7">
        <v>0</v>
      </c>
      <c r="I204" s="8">
        <v>6.5750333333333337</v>
      </c>
    </row>
    <row r="205" spans="1:9" x14ac:dyDescent="0.3">
      <c r="A205" s="3" t="s">
        <v>85</v>
      </c>
      <c r="B205" s="3" t="s">
        <v>28</v>
      </c>
      <c r="C205" s="3" t="s">
        <v>30</v>
      </c>
      <c r="D205" s="4">
        <v>3</v>
      </c>
      <c r="E205" s="5">
        <v>3.5316999999999998</v>
      </c>
      <c r="F205" s="5">
        <v>33.070399999999999</v>
      </c>
      <c r="G205" s="6">
        <v>0.10679338623058687</v>
      </c>
      <c r="H205" s="7">
        <v>1.1772333333333334</v>
      </c>
      <c r="I205" s="8">
        <v>11.023466666666666</v>
      </c>
    </row>
    <row r="206" spans="1:9" x14ac:dyDescent="0.3">
      <c r="A206" s="3" t="s">
        <v>86</v>
      </c>
      <c r="B206" s="3" t="s">
        <v>10</v>
      </c>
      <c r="C206" s="3" t="s">
        <v>11</v>
      </c>
      <c r="D206" s="4">
        <v>344</v>
      </c>
      <c r="E206" s="5">
        <v>829.93589999999995</v>
      </c>
      <c r="F206" s="5">
        <v>355.90780000000001</v>
      </c>
      <c r="G206" s="6">
        <v>2.3318845498749954</v>
      </c>
      <c r="H206" s="7">
        <v>2.4126043604651159</v>
      </c>
      <c r="I206" s="8">
        <v>1.0346156976744185</v>
      </c>
    </row>
    <row r="207" spans="1:9" x14ac:dyDescent="0.3">
      <c r="A207" s="3" t="s">
        <v>86</v>
      </c>
      <c r="B207" s="3" t="s">
        <v>10</v>
      </c>
      <c r="C207" s="3" t="s">
        <v>87</v>
      </c>
      <c r="D207" s="4">
        <v>4000</v>
      </c>
      <c r="E207" s="5">
        <v>1093.9038</v>
      </c>
      <c r="F207" s="5">
        <v>2130.27</v>
      </c>
      <c r="G207" s="6">
        <v>0.51350476700136605</v>
      </c>
      <c r="H207" s="7">
        <v>0.27347595000000002</v>
      </c>
      <c r="I207" s="8">
        <v>0.53256749999999997</v>
      </c>
    </row>
    <row r="208" spans="1:9" x14ac:dyDescent="0.3">
      <c r="A208" s="3" t="s">
        <v>86</v>
      </c>
      <c r="B208" s="3" t="s">
        <v>10</v>
      </c>
      <c r="C208" s="3" t="s">
        <v>88</v>
      </c>
      <c r="D208" s="4">
        <v>1636</v>
      </c>
      <c r="E208" s="5">
        <v>1333.3988999999999</v>
      </c>
      <c r="F208" s="5">
        <v>2938.07</v>
      </c>
      <c r="G208" s="6">
        <v>0.45383496649160837</v>
      </c>
      <c r="H208" s="7">
        <v>0.81503600244498775</v>
      </c>
      <c r="I208" s="8">
        <v>1.7958863080684597</v>
      </c>
    </row>
    <row r="209" spans="1:9" x14ac:dyDescent="0.3">
      <c r="A209" s="3" t="s">
        <v>86</v>
      </c>
      <c r="B209" s="3" t="s">
        <v>16</v>
      </c>
      <c r="C209" s="3" t="s">
        <v>89</v>
      </c>
      <c r="D209" s="4">
        <v>17962</v>
      </c>
      <c r="E209" s="5">
        <v>7815.8734999999997</v>
      </c>
      <c r="F209" s="5">
        <v>5056.2786999999998</v>
      </c>
      <c r="G209" s="6">
        <v>1.5457758489459847</v>
      </c>
      <c r="H209" s="7">
        <v>0.43513381026611736</v>
      </c>
      <c r="I209" s="8">
        <v>0.2814986471439706</v>
      </c>
    </row>
    <row r="210" spans="1:9" x14ac:dyDescent="0.3">
      <c r="A210" s="3" t="s">
        <v>90</v>
      </c>
      <c r="B210" s="3" t="s">
        <v>10</v>
      </c>
      <c r="C210" s="3" t="s">
        <v>11</v>
      </c>
      <c r="D210" s="4">
        <v>2234</v>
      </c>
      <c r="E210" s="5">
        <v>13185.2852</v>
      </c>
      <c r="F210" s="5">
        <v>5782.6241</v>
      </c>
      <c r="G210" s="6">
        <v>2.2801560281257087</v>
      </c>
      <c r="H210" s="7">
        <v>5.902097224709042</v>
      </c>
      <c r="I210" s="8">
        <v>2.5884619964189794</v>
      </c>
    </row>
    <row r="211" spans="1:9" x14ac:dyDescent="0.3">
      <c r="A211" s="3" t="s">
        <v>90</v>
      </c>
      <c r="B211" s="3" t="s">
        <v>10</v>
      </c>
      <c r="C211" s="3" t="s">
        <v>63</v>
      </c>
      <c r="D211" s="4">
        <v>3090</v>
      </c>
      <c r="E211" s="5">
        <v>8046.6309000000001</v>
      </c>
      <c r="F211" s="5">
        <v>8906.3016000000007</v>
      </c>
      <c r="G211" s="6">
        <v>0.90347612975513869</v>
      </c>
      <c r="H211" s="7">
        <v>2.6040876699029125</v>
      </c>
      <c r="I211" s="8">
        <v>2.8822982524271845</v>
      </c>
    </row>
    <row r="212" spans="1:9" x14ac:dyDescent="0.3">
      <c r="A212" s="3" t="s">
        <v>90</v>
      </c>
      <c r="B212" s="3" t="s">
        <v>13</v>
      </c>
      <c r="C212" s="3" t="s">
        <v>23</v>
      </c>
      <c r="D212" s="4">
        <v>136</v>
      </c>
      <c r="E212" s="5">
        <v>423.58800000000002</v>
      </c>
      <c r="F212" s="5">
        <v>963.98</v>
      </c>
      <c r="G212" s="6">
        <v>0.4394157555135999</v>
      </c>
      <c r="H212" s="7">
        <v>3.1146176470588238</v>
      </c>
      <c r="I212" s="8">
        <v>7.0880882352941175</v>
      </c>
    </row>
    <row r="213" spans="1:9" x14ac:dyDescent="0.3">
      <c r="A213" s="3" t="s">
        <v>90</v>
      </c>
      <c r="B213" s="3" t="s">
        <v>13</v>
      </c>
      <c r="C213" s="3" t="s">
        <v>25</v>
      </c>
      <c r="D213" s="4">
        <v>2751</v>
      </c>
      <c r="E213" s="5">
        <v>575.89419999999996</v>
      </c>
      <c r="F213" s="5">
        <v>2517.29</v>
      </c>
      <c r="G213" s="6">
        <v>0.22877546885738234</v>
      </c>
      <c r="H213" s="7">
        <v>0.20933994910941475</v>
      </c>
      <c r="I213" s="8">
        <v>0.91504543802253724</v>
      </c>
    </row>
    <row r="214" spans="1:9" x14ac:dyDescent="0.3">
      <c r="A214" s="3" t="s">
        <v>90</v>
      </c>
      <c r="B214" s="3" t="s">
        <v>13</v>
      </c>
      <c r="C214" s="3" t="s">
        <v>15</v>
      </c>
      <c r="D214" s="4">
        <v>1101</v>
      </c>
      <c r="E214" s="5">
        <v>303.96890000000002</v>
      </c>
      <c r="F214" s="5">
        <v>993.02</v>
      </c>
      <c r="G214" s="6">
        <v>0.30610551650520634</v>
      </c>
      <c r="H214" s="7">
        <v>0.27608437783832879</v>
      </c>
      <c r="I214" s="8">
        <v>0.90192552225249767</v>
      </c>
    </row>
    <row r="215" spans="1:9" x14ac:dyDescent="0.3">
      <c r="A215" s="3" t="s">
        <v>90</v>
      </c>
      <c r="B215" s="3" t="s">
        <v>16</v>
      </c>
      <c r="C215" s="3" t="s">
        <v>91</v>
      </c>
      <c r="D215" s="4">
        <v>20849</v>
      </c>
      <c r="E215" s="5">
        <v>52862.4375</v>
      </c>
      <c r="F215" s="5">
        <v>41319.5573</v>
      </c>
      <c r="G215" s="6">
        <v>1.2793563376343338</v>
      </c>
      <c r="H215" s="7">
        <v>2.5354903112859128</v>
      </c>
      <c r="I215" s="8">
        <v>1.9818484004028971</v>
      </c>
    </row>
    <row r="216" spans="1:9" x14ac:dyDescent="0.3">
      <c r="A216" s="3" t="s">
        <v>90</v>
      </c>
      <c r="B216" s="3" t="s">
        <v>28</v>
      </c>
      <c r="C216" s="3" t="s">
        <v>29</v>
      </c>
      <c r="D216" s="4">
        <v>3</v>
      </c>
      <c r="E216" s="5">
        <v>7.9399999999999998E-2</v>
      </c>
      <c r="F216" s="5">
        <v>25.527899999999999</v>
      </c>
      <c r="G216" s="6">
        <v>3.1103224315356926E-3</v>
      </c>
      <c r="H216" s="7">
        <v>2.6466666666666666E-2</v>
      </c>
      <c r="I216" s="8">
        <v>8.5092999999999996</v>
      </c>
    </row>
    <row r="217" spans="1:9" x14ac:dyDescent="0.3">
      <c r="A217" s="3" t="s">
        <v>90</v>
      </c>
      <c r="B217" s="3" t="s">
        <v>28</v>
      </c>
      <c r="C217" s="3" t="s">
        <v>30</v>
      </c>
      <c r="D217" s="4">
        <v>16</v>
      </c>
      <c r="E217" s="5">
        <v>317.51150000000001</v>
      </c>
      <c r="F217" s="5">
        <v>98.846299999999999</v>
      </c>
      <c r="G217" s="6">
        <v>3.2121738497040355</v>
      </c>
      <c r="H217" s="7">
        <v>19.844468750000001</v>
      </c>
      <c r="I217" s="8">
        <v>6.17789375</v>
      </c>
    </row>
    <row r="218" spans="1:9" x14ac:dyDescent="0.3">
      <c r="A218" s="3" t="s">
        <v>92</v>
      </c>
      <c r="B218" s="3" t="s">
        <v>10</v>
      </c>
      <c r="C218" s="3" t="s">
        <v>11</v>
      </c>
      <c r="D218" s="4">
        <v>98</v>
      </c>
      <c r="E218" s="5">
        <v>823.95330000000001</v>
      </c>
      <c r="F218" s="5">
        <v>603.79909999999995</v>
      </c>
      <c r="G218" s="6">
        <v>1.3646149853486036</v>
      </c>
      <c r="H218" s="7">
        <v>8.4076867346938773</v>
      </c>
      <c r="I218" s="8">
        <v>6.1612153061224486</v>
      </c>
    </row>
    <row r="219" spans="1:9" x14ac:dyDescent="0.3">
      <c r="A219" s="3" t="s">
        <v>92</v>
      </c>
      <c r="B219" s="3" t="s">
        <v>10</v>
      </c>
      <c r="C219" s="3" t="s">
        <v>21</v>
      </c>
      <c r="D219" s="4">
        <v>67</v>
      </c>
      <c r="E219" s="5">
        <v>852.83849999999995</v>
      </c>
      <c r="F219" s="5">
        <v>448.76310000000001</v>
      </c>
      <c r="G219" s="6">
        <v>1.9004202885665062</v>
      </c>
      <c r="H219" s="7">
        <v>12.728932835820896</v>
      </c>
      <c r="I219" s="8">
        <v>6.6979567164179104</v>
      </c>
    </row>
    <row r="220" spans="1:9" x14ac:dyDescent="0.3">
      <c r="A220" s="3" t="s">
        <v>92</v>
      </c>
      <c r="B220" s="3" t="s">
        <v>10</v>
      </c>
      <c r="C220" s="3" t="s">
        <v>79</v>
      </c>
      <c r="D220" s="4">
        <v>245</v>
      </c>
      <c r="E220" s="5">
        <v>2040.7699</v>
      </c>
      <c r="F220" s="5">
        <v>1245.509</v>
      </c>
      <c r="G220" s="6">
        <v>1.638502732617749</v>
      </c>
      <c r="H220" s="7">
        <v>8.32967306122449</v>
      </c>
      <c r="I220" s="8">
        <v>5.0837102040816324</v>
      </c>
    </row>
    <row r="221" spans="1:9" x14ac:dyDescent="0.3">
      <c r="A221" s="3" t="s">
        <v>92</v>
      </c>
      <c r="B221" s="3" t="s">
        <v>10</v>
      </c>
      <c r="C221" s="3" t="s">
        <v>22</v>
      </c>
      <c r="D221" s="4">
        <v>47</v>
      </c>
      <c r="E221" s="5">
        <v>19.4894</v>
      </c>
      <c r="F221" s="5">
        <v>59.099600000000002</v>
      </c>
      <c r="G221" s="6">
        <v>0.32977211351684271</v>
      </c>
      <c r="H221" s="7">
        <v>0.41466808510638298</v>
      </c>
      <c r="I221" s="8">
        <v>1.2574382978723404</v>
      </c>
    </row>
    <row r="222" spans="1:9" x14ac:dyDescent="0.3">
      <c r="A222" s="3" t="s">
        <v>92</v>
      </c>
      <c r="B222" s="3" t="s">
        <v>10</v>
      </c>
      <c r="C222" s="3" t="s">
        <v>93</v>
      </c>
      <c r="D222" s="4">
        <v>52</v>
      </c>
      <c r="E222" s="5">
        <v>2181.4391999999998</v>
      </c>
      <c r="F222" s="5">
        <v>621.21879999999999</v>
      </c>
      <c r="G222" s="6">
        <v>3.5115473002426838</v>
      </c>
      <c r="H222" s="7">
        <v>41.950753846153845</v>
      </c>
      <c r="I222" s="8">
        <v>11.946515384615385</v>
      </c>
    </row>
    <row r="223" spans="1:9" x14ac:dyDescent="0.3">
      <c r="A223" s="3" t="s">
        <v>92</v>
      </c>
      <c r="B223" s="3" t="s">
        <v>13</v>
      </c>
      <c r="C223" s="3" t="s">
        <v>15</v>
      </c>
      <c r="D223" s="4">
        <v>76</v>
      </c>
      <c r="E223" s="5">
        <v>372.91649999999998</v>
      </c>
      <c r="F223" s="5">
        <v>651.63</v>
      </c>
      <c r="G223" s="6">
        <v>0.57228258367478479</v>
      </c>
      <c r="H223" s="7">
        <v>4.906796052631579</v>
      </c>
      <c r="I223" s="8">
        <v>8.5740789473684202</v>
      </c>
    </row>
    <row r="224" spans="1:9" x14ac:dyDescent="0.3">
      <c r="A224" s="3" t="s">
        <v>92</v>
      </c>
      <c r="B224" s="3" t="s">
        <v>16</v>
      </c>
      <c r="C224" s="3" t="s">
        <v>94</v>
      </c>
      <c r="D224" s="4">
        <v>1178</v>
      </c>
      <c r="E224" s="5">
        <v>4328.3500999999997</v>
      </c>
      <c r="F224" s="5">
        <v>10959.1564</v>
      </c>
      <c r="G224" s="6">
        <v>0.39495285421786658</v>
      </c>
      <c r="H224" s="7">
        <v>3.6743209677419353</v>
      </c>
      <c r="I224" s="8">
        <v>9.3031887945670633</v>
      </c>
    </row>
    <row r="225" spans="1:9" x14ac:dyDescent="0.3">
      <c r="A225" s="3" t="s">
        <v>95</v>
      </c>
      <c r="B225" s="3" t="s">
        <v>10</v>
      </c>
      <c r="C225" s="3" t="s">
        <v>11</v>
      </c>
      <c r="D225" s="4">
        <v>229</v>
      </c>
      <c r="E225" s="5">
        <v>1806.577</v>
      </c>
      <c r="F225" s="5">
        <v>1752.8678</v>
      </c>
      <c r="G225" s="6">
        <v>1.0306407591034532</v>
      </c>
      <c r="H225" s="7">
        <v>7.8889825327510916</v>
      </c>
      <c r="I225" s="8">
        <v>7.6544445414847164</v>
      </c>
    </row>
    <row r="226" spans="1:9" x14ac:dyDescent="0.3">
      <c r="A226" s="3" t="s">
        <v>95</v>
      </c>
      <c r="B226" s="3" t="s">
        <v>10</v>
      </c>
      <c r="C226" s="3" t="s">
        <v>21</v>
      </c>
      <c r="D226" s="4">
        <v>322</v>
      </c>
      <c r="E226" s="5">
        <v>1654.0291</v>
      </c>
      <c r="F226" s="5">
        <v>2160.6536000000001</v>
      </c>
      <c r="G226" s="6">
        <v>0.76552257150336356</v>
      </c>
      <c r="H226" s="7">
        <v>5.136736335403727</v>
      </c>
      <c r="I226" s="8">
        <v>6.7101043478260873</v>
      </c>
    </row>
    <row r="227" spans="1:9" x14ac:dyDescent="0.3">
      <c r="A227" s="3" t="s">
        <v>95</v>
      </c>
      <c r="B227" s="3" t="s">
        <v>10</v>
      </c>
      <c r="C227" s="3" t="s">
        <v>79</v>
      </c>
      <c r="D227" s="4">
        <v>1356</v>
      </c>
      <c r="E227" s="5">
        <v>9350.1708999999992</v>
      </c>
      <c r="F227" s="5">
        <v>8782.5794999999998</v>
      </c>
      <c r="G227" s="6">
        <v>1.0646269584010026</v>
      </c>
      <c r="H227" s="7">
        <v>6.8954062684365773</v>
      </c>
      <c r="I227" s="8">
        <v>6.4768285398230088</v>
      </c>
    </row>
    <row r="228" spans="1:9" x14ac:dyDescent="0.3">
      <c r="A228" s="3" t="s">
        <v>95</v>
      </c>
      <c r="B228" s="3" t="s">
        <v>10</v>
      </c>
      <c r="C228" s="3" t="s">
        <v>93</v>
      </c>
      <c r="D228" s="4">
        <v>273</v>
      </c>
      <c r="E228" s="5">
        <v>3152.5875999999998</v>
      </c>
      <c r="F228" s="5">
        <v>3604.7411999999999</v>
      </c>
      <c r="G228" s="6">
        <v>0.87456697307423903</v>
      </c>
      <c r="H228" s="7">
        <v>11.547939926739927</v>
      </c>
      <c r="I228" s="8">
        <v>13.20418021978022</v>
      </c>
    </row>
    <row r="229" spans="1:9" x14ac:dyDescent="0.3">
      <c r="A229" s="3" t="s">
        <v>95</v>
      </c>
      <c r="B229" s="3" t="s">
        <v>13</v>
      </c>
      <c r="C229" s="3" t="s">
        <v>14</v>
      </c>
      <c r="D229" s="4">
        <v>5</v>
      </c>
      <c r="E229" s="5">
        <v>48.545099999999998</v>
      </c>
      <c r="F229" s="5">
        <v>14.32</v>
      </c>
      <c r="G229" s="6">
        <v>3.3900209497206704</v>
      </c>
      <c r="H229" s="7">
        <v>9.7090199999999989</v>
      </c>
      <c r="I229" s="8">
        <v>2.8639999999999999</v>
      </c>
    </row>
    <row r="230" spans="1:9" x14ac:dyDescent="0.3">
      <c r="A230" s="3" t="s">
        <v>95</v>
      </c>
      <c r="B230" s="3" t="s">
        <v>13</v>
      </c>
      <c r="C230" s="3" t="s">
        <v>15</v>
      </c>
      <c r="D230" s="4">
        <v>179</v>
      </c>
      <c r="E230" s="5">
        <v>52.8003</v>
      </c>
      <c r="F230" s="5">
        <v>981.92</v>
      </c>
      <c r="G230" s="6">
        <v>5.3772506925207755E-2</v>
      </c>
      <c r="H230" s="7">
        <v>0.29497374301675977</v>
      </c>
      <c r="I230" s="8">
        <v>5.4855865921787705</v>
      </c>
    </row>
    <row r="231" spans="1:9" x14ac:dyDescent="0.3">
      <c r="A231" s="3" t="s">
        <v>95</v>
      </c>
      <c r="B231" s="3" t="s">
        <v>16</v>
      </c>
      <c r="C231" s="3" t="s">
        <v>96</v>
      </c>
      <c r="D231" s="4">
        <v>9017</v>
      </c>
      <c r="E231" s="5">
        <v>36853.539100000002</v>
      </c>
      <c r="F231" s="5">
        <v>42744.993699999999</v>
      </c>
      <c r="G231" s="6">
        <v>0.86217205595236768</v>
      </c>
      <c r="H231" s="7">
        <v>4.0871175668182325</v>
      </c>
      <c r="I231" s="8">
        <v>4.7404894865254521</v>
      </c>
    </row>
    <row r="232" spans="1:9" x14ac:dyDescent="0.3">
      <c r="A232" s="3" t="s">
        <v>97</v>
      </c>
      <c r="B232" s="3" t="s">
        <v>10</v>
      </c>
      <c r="C232" s="3" t="s">
        <v>11</v>
      </c>
      <c r="D232" s="4">
        <v>1164</v>
      </c>
      <c r="E232" s="5">
        <v>2384.4097000000002</v>
      </c>
      <c r="F232" s="5">
        <v>1939.7944</v>
      </c>
      <c r="G232" s="6">
        <v>1.2292074355921432</v>
      </c>
      <c r="H232" s="7">
        <v>2.0484619415807561</v>
      </c>
      <c r="I232" s="8">
        <v>1.6664900343642612</v>
      </c>
    </row>
    <row r="233" spans="1:9" x14ac:dyDescent="0.3">
      <c r="A233" s="3" t="s">
        <v>97</v>
      </c>
      <c r="B233" s="3" t="s">
        <v>10</v>
      </c>
      <c r="C233" s="3" t="s">
        <v>98</v>
      </c>
      <c r="D233" s="4">
        <v>584</v>
      </c>
      <c r="E233" s="5">
        <v>266.81229999999999</v>
      </c>
      <c r="F233" s="5">
        <v>607.37</v>
      </c>
      <c r="G233" s="6">
        <v>0.43929120634868363</v>
      </c>
      <c r="H233" s="7">
        <v>0.45687037671232877</v>
      </c>
      <c r="I233" s="8">
        <v>1.0400171232876712</v>
      </c>
    </row>
    <row r="234" spans="1:9" x14ac:dyDescent="0.3">
      <c r="A234" s="3" t="s">
        <v>97</v>
      </c>
      <c r="B234" s="3" t="s">
        <v>10</v>
      </c>
      <c r="C234" s="3" t="s">
        <v>12</v>
      </c>
      <c r="D234" s="4">
        <v>833</v>
      </c>
      <c r="E234" s="5">
        <v>283.56779999999998</v>
      </c>
      <c r="F234" s="5">
        <v>428.55239999999998</v>
      </c>
      <c r="G234" s="6">
        <v>0.66168757892850438</v>
      </c>
      <c r="H234" s="7">
        <v>0.3404175270108043</v>
      </c>
      <c r="I234" s="8">
        <v>0.51446866746698672</v>
      </c>
    </row>
    <row r="235" spans="1:9" x14ac:dyDescent="0.3">
      <c r="A235" s="3" t="s">
        <v>97</v>
      </c>
      <c r="B235" s="3" t="s">
        <v>13</v>
      </c>
      <c r="C235" s="3" t="s">
        <v>15</v>
      </c>
      <c r="D235" s="4">
        <v>1985</v>
      </c>
      <c r="E235" s="5">
        <v>319.66059999999999</v>
      </c>
      <c r="F235" s="5">
        <v>861.69</v>
      </c>
      <c r="G235" s="6">
        <v>0.37096937413687053</v>
      </c>
      <c r="H235" s="7">
        <v>0.16103808564231736</v>
      </c>
      <c r="I235" s="8">
        <v>0.43410075566750633</v>
      </c>
    </row>
    <row r="236" spans="1:9" x14ac:dyDescent="0.3">
      <c r="A236" s="3" t="s">
        <v>97</v>
      </c>
      <c r="B236" s="3" t="s">
        <v>16</v>
      </c>
      <c r="C236" s="3" t="s">
        <v>17</v>
      </c>
      <c r="D236" s="4">
        <v>16554</v>
      </c>
      <c r="E236" s="5">
        <v>6526</v>
      </c>
      <c r="F236" s="5">
        <v>7820.6057000000001</v>
      </c>
      <c r="G236" s="6">
        <v>0.83446222074589438</v>
      </c>
      <c r="H236" s="7">
        <v>0.39422496073456564</v>
      </c>
      <c r="I236" s="8">
        <v>0.47242996858765252</v>
      </c>
    </row>
    <row r="237" spans="1:9" x14ac:dyDescent="0.3">
      <c r="A237" s="3" t="s">
        <v>99</v>
      </c>
      <c r="B237" s="3" t="s">
        <v>10</v>
      </c>
      <c r="C237" s="3" t="s">
        <v>11</v>
      </c>
      <c r="D237" s="4">
        <v>1635</v>
      </c>
      <c r="E237" s="5">
        <v>9572.1630999999998</v>
      </c>
      <c r="F237" s="5">
        <v>4596.1841999999997</v>
      </c>
      <c r="G237" s="6">
        <v>2.0826326107643816</v>
      </c>
      <c r="H237" s="7">
        <v>5.8545340061162081</v>
      </c>
      <c r="I237" s="8">
        <v>2.811121834862385</v>
      </c>
    </row>
    <row r="238" spans="1:9" x14ac:dyDescent="0.3">
      <c r="A238" s="3" t="s">
        <v>99</v>
      </c>
      <c r="B238" s="3" t="s">
        <v>10</v>
      </c>
      <c r="C238" s="3" t="s">
        <v>79</v>
      </c>
      <c r="D238" s="4">
        <v>831</v>
      </c>
      <c r="E238" s="5">
        <v>3058.2039</v>
      </c>
      <c r="F238" s="5">
        <v>2682.5693999999999</v>
      </c>
      <c r="G238" s="6">
        <v>1.140027877750339</v>
      </c>
      <c r="H238" s="7">
        <v>3.6801490974729241</v>
      </c>
      <c r="I238" s="8">
        <v>3.2281220216606497</v>
      </c>
    </row>
    <row r="239" spans="1:9" x14ac:dyDescent="0.3">
      <c r="A239" s="3" t="s">
        <v>99</v>
      </c>
      <c r="B239" s="3" t="s">
        <v>10</v>
      </c>
      <c r="C239" s="3" t="s">
        <v>80</v>
      </c>
      <c r="D239" s="4">
        <v>1003</v>
      </c>
      <c r="E239" s="5">
        <v>9719.5985999999994</v>
      </c>
      <c r="F239" s="5">
        <v>4326.598</v>
      </c>
      <c r="G239" s="6">
        <v>2.2464760072463399</v>
      </c>
      <c r="H239" s="7">
        <v>9.69052701894317</v>
      </c>
      <c r="I239" s="8">
        <v>4.3136570289132603</v>
      </c>
    </row>
    <row r="240" spans="1:9" x14ac:dyDescent="0.3">
      <c r="A240" s="3" t="s">
        <v>99</v>
      </c>
      <c r="B240" s="3" t="s">
        <v>13</v>
      </c>
      <c r="C240" s="3" t="s">
        <v>14</v>
      </c>
      <c r="D240" s="4">
        <v>161</v>
      </c>
      <c r="E240" s="5">
        <v>2014.3051</v>
      </c>
      <c r="F240" s="5">
        <v>360.88</v>
      </c>
      <c r="G240" s="6">
        <v>5.5816479162048331</v>
      </c>
      <c r="H240" s="7">
        <v>12.511211801242236</v>
      </c>
      <c r="I240" s="8">
        <v>2.2414906832298138</v>
      </c>
    </row>
    <row r="241" spans="1:9" x14ac:dyDescent="0.3">
      <c r="A241" s="3" t="s">
        <v>99</v>
      </c>
      <c r="B241" s="3" t="s">
        <v>13</v>
      </c>
      <c r="C241" s="3" t="s">
        <v>15</v>
      </c>
      <c r="D241" s="4">
        <v>868</v>
      </c>
      <c r="E241" s="5">
        <v>1669.8490999999999</v>
      </c>
      <c r="F241" s="5">
        <v>2637.56</v>
      </c>
      <c r="G241" s="6">
        <v>0.63310373982013679</v>
      </c>
      <c r="H241" s="7">
        <v>1.9237892857142855</v>
      </c>
      <c r="I241" s="8">
        <v>3.0386635944700462</v>
      </c>
    </row>
    <row r="242" spans="1:9" x14ac:dyDescent="0.3">
      <c r="A242" s="3" t="s">
        <v>99</v>
      </c>
      <c r="B242" s="3" t="s">
        <v>16</v>
      </c>
      <c r="C242" s="3" t="s">
        <v>51</v>
      </c>
      <c r="D242" s="4">
        <v>24163</v>
      </c>
      <c r="E242" s="5">
        <v>27241.410199999998</v>
      </c>
      <c r="F242" s="5">
        <v>12133.3624</v>
      </c>
      <c r="G242" s="6">
        <v>2.2451657918006305</v>
      </c>
      <c r="H242" s="7">
        <v>1.1274018209659395</v>
      </c>
      <c r="I242" s="8">
        <v>0.50214635599884117</v>
      </c>
    </row>
    <row r="243" spans="1:9" x14ac:dyDescent="0.3">
      <c r="A243" s="3" t="s">
        <v>100</v>
      </c>
      <c r="B243" s="3" t="s">
        <v>10</v>
      </c>
      <c r="C243" s="3" t="s">
        <v>11</v>
      </c>
      <c r="D243" s="4">
        <v>254</v>
      </c>
      <c r="E243" s="5">
        <v>2532.7431999999999</v>
      </c>
      <c r="F243" s="5">
        <v>1420.1894</v>
      </c>
      <c r="G243" s="6">
        <v>1.7833841035568918</v>
      </c>
      <c r="H243" s="7">
        <v>9.9714299212598423</v>
      </c>
      <c r="I243" s="8">
        <v>5.5912968503937011</v>
      </c>
    </row>
    <row r="244" spans="1:9" x14ac:dyDescent="0.3">
      <c r="A244" s="3" t="s">
        <v>100</v>
      </c>
      <c r="B244" s="3" t="s">
        <v>10</v>
      </c>
      <c r="C244" s="3" t="s">
        <v>19</v>
      </c>
      <c r="D244" s="4">
        <v>284</v>
      </c>
      <c r="E244" s="5">
        <v>51.914900000000003</v>
      </c>
      <c r="F244" s="5">
        <v>395.2432</v>
      </c>
      <c r="G244" s="6">
        <v>0.13134925534455749</v>
      </c>
      <c r="H244" s="7">
        <v>0.18279894366197183</v>
      </c>
      <c r="I244" s="8">
        <v>1.3917014084507042</v>
      </c>
    </row>
    <row r="245" spans="1:9" x14ac:dyDescent="0.3">
      <c r="A245" s="3" t="s">
        <v>100</v>
      </c>
      <c r="B245" s="3" t="s">
        <v>10</v>
      </c>
      <c r="C245" s="3" t="s">
        <v>21</v>
      </c>
      <c r="D245" s="4">
        <v>19</v>
      </c>
      <c r="E245" s="5">
        <v>11.1625</v>
      </c>
      <c r="F245" s="5">
        <v>125.6555</v>
      </c>
      <c r="G245" s="6">
        <v>8.8834153698007637E-2</v>
      </c>
      <c r="H245" s="7">
        <v>0.58750000000000002</v>
      </c>
      <c r="I245" s="8">
        <v>6.6134473684210526</v>
      </c>
    </row>
    <row r="246" spans="1:9" x14ac:dyDescent="0.3">
      <c r="A246" s="3" t="s">
        <v>100</v>
      </c>
      <c r="B246" s="3" t="s">
        <v>10</v>
      </c>
      <c r="C246" s="3" t="s">
        <v>56</v>
      </c>
      <c r="D246" s="4">
        <v>410</v>
      </c>
      <c r="E246" s="5">
        <v>4495.5087999999996</v>
      </c>
      <c r="F246" s="5">
        <v>7060.5690999999997</v>
      </c>
      <c r="G246" s="6">
        <v>0.63670629609729334</v>
      </c>
      <c r="H246" s="7">
        <v>10.964655609756097</v>
      </c>
      <c r="I246" s="8">
        <v>17.220900243902438</v>
      </c>
    </row>
    <row r="247" spans="1:9" x14ac:dyDescent="0.3">
      <c r="A247" s="3" t="s">
        <v>100</v>
      </c>
      <c r="B247" s="3" t="s">
        <v>10</v>
      </c>
      <c r="C247" s="3" t="s">
        <v>57</v>
      </c>
      <c r="D247" s="4">
        <v>572</v>
      </c>
      <c r="E247" s="5">
        <v>5593.7749000000003</v>
      </c>
      <c r="F247" s="5">
        <v>10125.1957</v>
      </c>
      <c r="G247" s="6">
        <v>0.55246091687887078</v>
      </c>
      <c r="H247" s="7">
        <v>9.7793267482517496</v>
      </c>
      <c r="I247" s="8">
        <v>17.701391083916086</v>
      </c>
    </row>
    <row r="248" spans="1:9" x14ac:dyDescent="0.3">
      <c r="A248" s="3" t="s">
        <v>100</v>
      </c>
      <c r="B248" s="3" t="s">
        <v>10</v>
      </c>
      <c r="C248" s="3" t="s">
        <v>22</v>
      </c>
      <c r="D248" s="4">
        <v>35</v>
      </c>
      <c r="E248" s="5">
        <v>0.18260000000000001</v>
      </c>
      <c r="F248" s="5">
        <v>36.608699999999999</v>
      </c>
      <c r="G248" s="6">
        <v>4.9878853933627808E-3</v>
      </c>
      <c r="H248" s="7">
        <v>5.2171428571428577E-3</v>
      </c>
      <c r="I248" s="8">
        <v>1.0459628571428572</v>
      </c>
    </row>
    <row r="249" spans="1:9" x14ac:dyDescent="0.3">
      <c r="A249" s="3" t="s">
        <v>100</v>
      </c>
      <c r="B249" s="3" t="s">
        <v>13</v>
      </c>
      <c r="C249" s="3" t="s">
        <v>23</v>
      </c>
      <c r="D249" s="4">
        <v>27</v>
      </c>
      <c r="E249" s="5">
        <v>992.81349999999998</v>
      </c>
      <c r="F249" s="5">
        <v>330.34</v>
      </c>
      <c r="G249" s="6">
        <v>3.0054292547072716</v>
      </c>
      <c r="H249" s="7">
        <v>36.770870370370368</v>
      </c>
      <c r="I249" s="8">
        <v>12.234814814814813</v>
      </c>
    </row>
    <row r="250" spans="1:9" x14ac:dyDescent="0.3">
      <c r="A250" s="3" t="s">
        <v>100</v>
      </c>
      <c r="B250" s="3" t="s">
        <v>13</v>
      </c>
      <c r="C250" s="3" t="s">
        <v>25</v>
      </c>
      <c r="D250" s="4">
        <v>531</v>
      </c>
      <c r="E250" s="5">
        <v>489.48230000000001</v>
      </c>
      <c r="F250" s="5">
        <v>1157</v>
      </c>
      <c r="G250" s="6">
        <v>0.42306162489196197</v>
      </c>
      <c r="H250" s="7">
        <v>0.9218122410546139</v>
      </c>
      <c r="I250" s="8">
        <v>2.1789077212806025</v>
      </c>
    </row>
    <row r="251" spans="1:9" x14ac:dyDescent="0.3">
      <c r="A251" s="3" t="s">
        <v>100</v>
      </c>
      <c r="B251" s="3" t="s">
        <v>13</v>
      </c>
      <c r="C251" s="3" t="s">
        <v>26</v>
      </c>
      <c r="D251" s="4">
        <v>36</v>
      </c>
      <c r="E251" s="5">
        <v>281.27210000000002</v>
      </c>
      <c r="F251" s="5">
        <v>361.07</v>
      </c>
      <c r="G251" s="6">
        <v>0.778996039549118</v>
      </c>
      <c r="H251" s="7">
        <v>7.8131138888888891</v>
      </c>
      <c r="I251" s="8">
        <v>10.029722222222222</v>
      </c>
    </row>
    <row r="252" spans="1:9" x14ac:dyDescent="0.3">
      <c r="A252" s="3" t="s">
        <v>100</v>
      </c>
      <c r="B252" s="3" t="s">
        <v>13</v>
      </c>
      <c r="C252" s="3" t="s">
        <v>15</v>
      </c>
      <c r="D252" s="4">
        <v>314</v>
      </c>
      <c r="E252" s="5">
        <v>1801.8804</v>
      </c>
      <c r="F252" s="5">
        <v>926.83</v>
      </c>
      <c r="G252" s="6">
        <v>1.9441325809479624</v>
      </c>
      <c r="H252" s="7">
        <v>5.7384726114649682</v>
      </c>
      <c r="I252" s="8">
        <v>2.9516878980891721</v>
      </c>
    </row>
    <row r="253" spans="1:9" x14ac:dyDescent="0.3">
      <c r="A253" s="3" t="s">
        <v>100</v>
      </c>
      <c r="B253" s="3" t="s">
        <v>16</v>
      </c>
      <c r="C253" s="3" t="s">
        <v>36</v>
      </c>
      <c r="D253" s="4">
        <v>4723</v>
      </c>
      <c r="E253" s="5">
        <v>19831.4941</v>
      </c>
      <c r="F253" s="5">
        <v>19139.422699999999</v>
      </c>
      <c r="G253" s="6">
        <v>1.0361594709959565</v>
      </c>
      <c r="H253" s="7">
        <v>4.1989189286470463</v>
      </c>
      <c r="I253" s="8">
        <v>4.0523867668854541</v>
      </c>
    </row>
    <row r="254" spans="1:9" x14ac:dyDescent="0.3">
      <c r="A254" s="3" t="s">
        <v>100</v>
      </c>
      <c r="B254" s="3" t="s">
        <v>28</v>
      </c>
      <c r="C254" s="3" t="s">
        <v>29</v>
      </c>
      <c r="D254" s="4">
        <v>5</v>
      </c>
      <c r="E254" s="5">
        <v>4.1300000000000003E-2</v>
      </c>
      <c r="F254" s="5">
        <v>179.85050000000001</v>
      </c>
      <c r="G254" s="6">
        <v>2.2963516920998273E-4</v>
      </c>
      <c r="H254" s="7">
        <v>8.26E-3</v>
      </c>
      <c r="I254" s="8">
        <v>35.970100000000002</v>
      </c>
    </row>
    <row r="255" spans="1:9" x14ac:dyDescent="0.3">
      <c r="A255" s="3" t="s">
        <v>100</v>
      </c>
      <c r="B255" s="3" t="s">
        <v>28</v>
      </c>
      <c r="C255" s="3" t="s">
        <v>30</v>
      </c>
      <c r="D255" s="4">
        <v>95</v>
      </c>
      <c r="E255" s="5">
        <v>1095.771</v>
      </c>
      <c r="F255" s="5">
        <v>1681.9501</v>
      </c>
      <c r="G255" s="6">
        <v>0.65148841217108633</v>
      </c>
      <c r="H255" s="7">
        <v>11.534431578947368</v>
      </c>
      <c r="I255" s="8">
        <v>17.704737894736841</v>
      </c>
    </row>
    <row r="256" spans="1:9" x14ac:dyDescent="0.3">
      <c r="A256" s="3" t="s">
        <v>101</v>
      </c>
      <c r="B256" s="3" t="s">
        <v>10</v>
      </c>
      <c r="C256" s="3" t="s">
        <v>11</v>
      </c>
      <c r="D256" s="4">
        <v>40</v>
      </c>
      <c r="E256" s="5">
        <v>724.23019999999997</v>
      </c>
      <c r="F256" s="5">
        <v>323.12509999999997</v>
      </c>
      <c r="G256" s="6">
        <v>2.2413306796655537</v>
      </c>
      <c r="H256" s="7">
        <v>18.105754999999998</v>
      </c>
      <c r="I256" s="8">
        <v>8.078127499999999</v>
      </c>
    </row>
    <row r="257" spans="1:9" x14ac:dyDescent="0.3">
      <c r="A257" s="3" t="s">
        <v>101</v>
      </c>
      <c r="B257" s="3" t="s">
        <v>10</v>
      </c>
      <c r="C257" s="3" t="s">
        <v>21</v>
      </c>
      <c r="D257" s="4">
        <v>2</v>
      </c>
      <c r="E257" s="5">
        <v>5.4800000000000001E-2</v>
      </c>
      <c r="F257" s="5">
        <v>13.329700000000001</v>
      </c>
      <c r="G257" s="6">
        <v>4.1111202802763753E-3</v>
      </c>
      <c r="H257" s="7">
        <v>2.7400000000000001E-2</v>
      </c>
      <c r="I257" s="8">
        <v>6.6648500000000004</v>
      </c>
    </row>
    <row r="258" spans="1:9" x14ac:dyDescent="0.3">
      <c r="A258" s="3" t="s">
        <v>101</v>
      </c>
      <c r="B258" s="3" t="s">
        <v>10</v>
      </c>
      <c r="C258" s="3" t="s">
        <v>56</v>
      </c>
      <c r="D258" s="4">
        <v>68</v>
      </c>
      <c r="E258" s="5">
        <v>566.82600000000002</v>
      </c>
      <c r="F258" s="5">
        <v>2113.8939</v>
      </c>
      <c r="G258" s="6">
        <v>0.26814306999987086</v>
      </c>
      <c r="H258" s="7">
        <v>8.3356764705882362</v>
      </c>
      <c r="I258" s="8">
        <v>31.086675</v>
      </c>
    </row>
    <row r="259" spans="1:9" x14ac:dyDescent="0.3">
      <c r="A259" s="3" t="s">
        <v>101</v>
      </c>
      <c r="B259" s="3" t="s">
        <v>10</v>
      </c>
      <c r="C259" s="3" t="s">
        <v>57</v>
      </c>
      <c r="D259" s="4">
        <v>106</v>
      </c>
      <c r="E259" s="5">
        <v>547.05949999999996</v>
      </c>
      <c r="F259" s="5">
        <v>2247.9182999999998</v>
      </c>
      <c r="G259" s="6">
        <v>0.24336271473923229</v>
      </c>
      <c r="H259" s="7">
        <v>5.1609386792452829</v>
      </c>
      <c r="I259" s="8">
        <v>21.206776415094339</v>
      </c>
    </row>
    <row r="260" spans="1:9" x14ac:dyDescent="0.3">
      <c r="A260" s="3" t="s">
        <v>101</v>
      </c>
      <c r="B260" s="3" t="s">
        <v>13</v>
      </c>
      <c r="C260" s="3" t="s">
        <v>23</v>
      </c>
      <c r="D260" s="4">
        <v>10</v>
      </c>
      <c r="E260" s="5">
        <v>355.64789999999999</v>
      </c>
      <c r="F260" s="5">
        <v>105.39</v>
      </c>
      <c r="G260" s="6">
        <v>3.3745886706518644</v>
      </c>
      <c r="H260" s="7">
        <v>35.564790000000002</v>
      </c>
      <c r="I260" s="8">
        <v>10.539</v>
      </c>
    </row>
    <row r="261" spans="1:9" x14ac:dyDescent="0.3">
      <c r="A261" s="3" t="s">
        <v>101</v>
      </c>
      <c r="B261" s="3" t="s">
        <v>13</v>
      </c>
      <c r="C261" s="3" t="s">
        <v>24</v>
      </c>
      <c r="D261" s="4">
        <v>5</v>
      </c>
      <c r="E261" s="5">
        <v>5.4428999999999998</v>
      </c>
      <c r="F261" s="5">
        <v>65.790000000000006</v>
      </c>
      <c r="G261" s="6">
        <v>8.2731418148654798E-2</v>
      </c>
      <c r="H261" s="7">
        <v>1.0885799999999999</v>
      </c>
      <c r="I261" s="8">
        <v>13.158000000000001</v>
      </c>
    </row>
    <row r="262" spans="1:9" x14ac:dyDescent="0.3">
      <c r="A262" s="3" t="s">
        <v>101</v>
      </c>
      <c r="B262" s="3" t="s">
        <v>13</v>
      </c>
      <c r="C262" s="3" t="s">
        <v>25</v>
      </c>
      <c r="D262" s="4">
        <v>50</v>
      </c>
      <c r="E262" s="5">
        <v>3.3824000000000001</v>
      </c>
      <c r="F262" s="5">
        <v>127.11</v>
      </c>
      <c r="G262" s="6">
        <v>2.6610022814884747E-2</v>
      </c>
      <c r="H262" s="7">
        <v>6.7648E-2</v>
      </c>
      <c r="I262" s="8">
        <v>2.5421999999999998</v>
      </c>
    </row>
    <row r="263" spans="1:9" x14ac:dyDescent="0.3">
      <c r="A263" s="3" t="s">
        <v>101</v>
      </c>
      <c r="B263" s="3" t="s">
        <v>13</v>
      </c>
      <c r="C263" s="3" t="s">
        <v>26</v>
      </c>
      <c r="D263" s="4">
        <v>2</v>
      </c>
      <c r="E263" s="5">
        <v>1.1188</v>
      </c>
      <c r="F263" s="5">
        <v>40.71</v>
      </c>
      <c r="G263" s="6">
        <v>2.7482191107835913E-2</v>
      </c>
      <c r="H263" s="7">
        <v>0.55940000000000001</v>
      </c>
      <c r="I263" s="8">
        <v>20.355</v>
      </c>
    </row>
    <row r="264" spans="1:9" x14ac:dyDescent="0.3">
      <c r="A264" s="3" t="s">
        <v>101</v>
      </c>
      <c r="B264" s="3" t="s">
        <v>13</v>
      </c>
      <c r="C264" s="3" t="s">
        <v>15</v>
      </c>
      <c r="D264" s="4">
        <v>38</v>
      </c>
      <c r="E264" s="5">
        <v>0.29699999999999999</v>
      </c>
      <c r="F264" s="5">
        <v>144.37</v>
      </c>
      <c r="G264" s="6">
        <v>2.0572141026529056E-3</v>
      </c>
      <c r="H264" s="7">
        <v>7.81578947368421E-3</v>
      </c>
      <c r="I264" s="8">
        <v>3.7992105263157896</v>
      </c>
    </row>
    <row r="265" spans="1:9" x14ac:dyDescent="0.3">
      <c r="A265" s="3" t="s">
        <v>101</v>
      </c>
      <c r="B265" s="3" t="s">
        <v>16</v>
      </c>
      <c r="C265" s="3" t="s">
        <v>36</v>
      </c>
      <c r="D265" s="4">
        <v>778</v>
      </c>
      <c r="E265" s="5">
        <v>4246.5312999999996</v>
      </c>
      <c r="F265" s="5">
        <v>3850.1293000000001</v>
      </c>
      <c r="G265" s="6">
        <v>1.1029581006539182</v>
      </c>
      <c r="H265" s="7">
        <v>5.4582664524421594</v>
      </c>
      <c r="I265" s="8">
        <v>4.9487523136246789</v>
      </c>
    </row>
    <row r="266" spans="1:9" x14ac:dyDescent="0.3">
      <c r="A266" s="3" t="s">
        <v>101</v>
      </c>
      <c r="B266" s="3" t="s">
        <v>28</v>
      </c>
      <c r="C266" s="3" t="s">
        <v>29</v>
      </c>
      <c r="D266" s="4">
        <v>3</v>
      </c>
      <c r="E266" s="5">
        <v>28.493099999999998</v>
      </c>
      <c r="F266" s="5">
        <v>11.563700000000001</v>
      </c>
      <c r="G266" s="6">
        <v>2.4640123835796497</v>
      </c>
      <c r="H266" s="7">
        <v>9.4977</v>
      </c>
      <c r="I266" s="8">
        <v>3.8545666666666669</v>
      </c>
    </row>
    <row r="267" spans="1:9" x14ac:dyDescent="0.3">
      <c r="A267" s="3" t="s">
        <v>101</v>
      </c>
      <c r="B267" s="3" t="s">
        <v>28</v>
      </c>
      <c r="C267" s="3" t="s">
        <v>30</v>
      </c>
      <c r="D267" s="4">
        <v>41</v>
      </c>
      <c r="E267" s="5">
        <v>257.04989999999998</v>
      </c>
      <c r="F267" s="5">
        <v>806.53380000000004</v>
      </c>
      <c r="G267" s="6">
        <v>0.31870939568806661</v>
      </c>
      <c r="H267" s="7">
        <v>6.2695097560975608</v>
      </c>
      <c r="I267" s="8">
        <v>19.671556097560977</v>
      </c>
    </row>
    <row r="268" spans="1:9" x14ac:dyDescent="0.3">
      <c r="A268" s="3" t="s">
        <v>102</v>
      </c>
      <c r="B268" s="3" t="s">
        <v>10</v>
      </c>
      <c r="C268" s="3" t="s">
        <v>11</v>
      </c>
      <c r="D268" s="4">
        <v>1417</v>
      </c>
      <c r="E268" s="5">
        <v>6144.1768000000002</v>
      </c>
      <c r="F268" s="5">
        <v>3972.1131999999998</v>
      </c>
      <c r="G268" s="6">
        <v>1.5468282223175314</v>
      </c>
      <c r="H268" s="7">
        <v>4.3360457304163731</v>
      </c>
      <c r="I268" s="8">
        <v>2.8031850388143966</v>
      </c>
    </row>
    <row r="269" spans="1:9" x14ac:dyDescent="0.3">
      <c r="A269" s="3" t="s">
        <v>102</v>
      </c>
      <c r="B269" s="3" t="s">
        <v>10</v>
      </c>
      <c r="C269" s="3" t="s">
        <v>50</v>
      </c>
      <c r="D269" s="4">
        <v>1196</v>
      </c>
      <c r="E269" s="5">
        <v>4538.8008</v>
      </c>
      <c r="F269" s="5">
        <v>6129.2587999999996</v>
      </c>
      <c r="G269" s="6">
        <v>0.74051381220841916</v>
      </c>
      <c r="H269" s="7">
        <v>3.7949839464882942</v>
      </c>
      <c r="I269" s="8">
        <v>5.1247983277591969</v>
      </c>
    </row>
    <row r="270" spans="1:9" x14ac:dyDescent="0.3">
      <c r="A270" s="3" t="s">
        <v>102</v>
      </c>
      <c r="B270" s="3" t="s">
        <v>13</v>
      </c>
      <c r="C270" s="3" t="s">
        <v>25</v>
      </c>
      <c r="D270" s="4">
        <v>1911</v>
      </c>
      <c r="E270" s="5">
        <v>1729.0844999999999</v>
      </c>
      <c r="F270" s="5">
        <v>1556.2</v>
      </c>
      <c r="G270" s="6">
        <v>1.1110940110525638</v>
      </c>
      <c r="H270" s="7">
        <v>0.90480612244897951</v>
      </c>
      <c r="I270" s="8">
        <v>0.81433804290947154</v>
      </c>
    </row>
    <row r="271" spans="1:9" x14ac:dyDescent="0.3">
      <c r="A271" s="3" t="s">
        <v>102</v>
      </c>
      <c r="B271" s="3" t="s">
        <v>13</v>
      </c>
      <c r="C271" s="3" t="s">
        <v>14</v>
      </c>
      <c r="D271" s="4">
        <v>125</v>
      </c>
      <c r="E271" s="5">
        <v>782.79740000000004</v>
      </c>
      <c r="F271" s="5">
        <v>261.07</v>
      </c>
      <c r="G271" s="6">
        <v>2.9984195809552996</v>
      </c>
      <c r="H271" s="7">
        <v>6.2623792000000007</v>
      </c>
      <c r="I271" s="8">
        <v>2.0885599999999998</v>
      </c>
    </row>
    <row r="272" spans="1:9" x14ac:dyDescent="0.3">
      <c r="A272" s="3" t="s">
        <v>102</v>
      </c>
      <c r="B272" s="3" t="s">
        <v>13</v>
      </c>
      <c r="C272" s="3" t="s">
        <v>15</v>
      </c>
      <c r="D272" s="4">
        <v>600</v>
      </c>
      <c r="E272" s="5">
        <v>453.19420000000002</v>
      </c>
      <c r="F272" s="5">
        <v>421.84</v>
      </c>
      <c r="G272" s="6">
        <v>1.0743272330741516</v>
      </c>
      <c r="H272" s="7">
        <v>0.75532366666666673</v>
      </c>
      <c r="I272" s="8">
        <v>0.70306666666666662</v>
      </c>
    </row>
    <row r="273" spans="1:9" x14ac:dyDescent="0.3">
      <c r="A273" s="3" t="s">
        <v>102</v>
      </c>
      <c r="B273" s="3" t="s">
        <v>16</v>
      </c>
      <c r="C273" s="3" t="s">
        <v>103</v>
      </c>
      <c r="D273" s="4">
        <v>15487</v>
      </c>
      <c r="E273" s="5">
        <v>37993.324200000003</v>
      </c>
      <c r="F273" s="5">
        <v>33685.680899999999</v>
      </c>
      <c r="G273" s="6">
        <v>1.1278775783926638</v>
      </c>
      <c r="H273" s="7">
        <v>2.4532397623813522</v>
      </c>
      <c r="I273" s="8">
        <v>2.1750940078775747</v>
      </c>
    </row>
    <row r="274" spans="1:9" x14ac:dyDescent="0.3">
      <c r="A274" s="3" t="s">
        <v>102</v>
      </c>
      <c r="B274" s="3" t="s">
        <v>28</v>
      </c>
      <c r="C274" s="3" t="s">
        <v>30</v>
      </c>
      <c r="D274" s="4">
        <v>64</v>
      </c>
      <c r="E274" s="5">
        <v>6554.9652999999998</v>
      </c>
      <c r="F274" s="5">
        <v>297.43060000000003</v>
      </c>
      <c r="G274" s="6">
        <v>22.038637920913313</v>
      </c>
      <c r="H274" s="7">
        <v>102.4213328125</v>
      </c>
      <c r="I274" s="8">
        <v>4.6473531250000004</v>
      </c>
    </row>
    <row r="275" spans="1:9" x14ac:dyDescent="0.3">
      <c r="A275" s="3" t="s">
        <v>104</v>
      </c>
      <c r="B275" s="3" t="s">
        <v>10</v>
      </c>
      <c r="C275" s="3" t="s">
        <v>11</v>
      </c>
      <c r="D275" s="4">
        <v>836</v>
      </c>
      <c r="E275" s="5">
        <v>3218.5646999999999</v>
      </c>
      <c r="F275" s="5">
        <v>2179.1215999999999</v>
      </c>
      <c r="G275" s="6">
        <v>1.4770009622225764</v>
      </c>
      <c r="H275" s="7">
        <v>3.8499577751196172</v>
      </c>
      <c r="I275" s="8">
        <v>2.606604784688995</v>
      </c>
    </row>
    <row r="276" spans="1:9" x14ac:dyDescent="0.3">
      <c r="A276" s="3" t="s">
        <v>104</v>
      </c>
      <c r="B276" s="3" t="s">
        <v>10</v>
      </c>
      <c r="C276" s="3" t="s">
        <v>63</v>
      </c>
      <c r="D276" s="4">
        <v>1003</v>
      </c>
      <c r="E276" s="5">
        <v>5087.3227999999999</v>
      </c>
      <c r="F276" s="5">
        <v>3208.9011999999998</v>
      </c>
      <c r="G276" s="6">
        <v>1.5853784466782586</v>
      </c>
      <c r="H276" s="7">
        <v>5.0721064805583254</v>
      </c>
      <c r="I276" s="8">
        <v>3.199303290129611</v>
      </c>
    </row>
    <row r="277" spans="1:9" x14ac:dyDescent="0.3">
      <c r="A277" s="3" t="s">
        <v>104</v>
      </c>
      <c r="B277" s="3" t="s">
        <v>13</v>
      </c>
      <c r="C277" s="3" t="s">
        <v>23</v>
      </c>
      <c r="D277" s="4">
        <v>35</v>
      </c>
      <c r="E277" s="5">
        <v>142.8819</v>
      </c>
      <c r="F277" s="5">
        <v>205.82</v>
      </c>
      <c r="G277" s="6">
        <v>0.69420804586531926</v>
      </c>
      <c r="H277" s="7">
        <v>4.0823400000000003</v>
      </c>
      <c r="I277" s="8">
        <v>5.8805714285714288</v>
      </c>
    </row>
    <row r="278" spans="1:9" x14ac:dyDescent="0.3">
      <c r="A278" s="3" t="s">
        <v>104</v>
      </c>
      <c r="B278" s="3" t="s">
        <v>13</v>
      </c>
      <c r="C278" s="3" t="s">
        <v>24</v>
      </c>
      <c r="D278" s="4">
        <v>81</v>
      </c>
      <c r="E278" s="5">
        <v>47.036000000000001</v>
      </c>
      <c r="F278" s="5">
        <v>74.31</v>
      </c>
      <c r="G278" s="6">
        <v>0.63296999058000269</v>
      </c>
      <c r="H278" s="7">
        <v>0.58069135802469141</v>
      </c>
      <c r="I278" s="8">
        <v>0.91740740740740745</v>
      </c>
    </row>
    <row r="279" spans="1:9" x14ac:dyDescent="0.3">
      <c r="A279" s="3" t="s">
        <v>104</v>
      </c>
      <c r="B279" s="3" t="s">
        <v>13</v>
      </c>
      <c r="C279" s="3" t="s">
        <v>25</v>
      </c>
      <c r="D279" s="4">
        <v>417</v>
      </c>
      <c r="E279" s="5">
        <v>148.7047</v>
      </c>
      <c r="F279" s="5">
        <v>188.78</v>
      </c>
      <c r="G279" s="6">
        <v>0.7877142705795106</v>
      </c>
      <c r="H279" s="7">
        <v>0.35660599520383696</v>
      </c>
      <c r="I279" s="8">
        <v>0.45270983213429256</v>
      </c>
    </row>
    <row r="280" spans="1:9" x14ac:dyDescent="0.3">
      <c r="A280" s="3" t="s">
        <v>104</v>
      </c>
      <c r="B280" s="3" t="s">
        <v>13</v>
      </c>
      <c r="C280" s="3" t="s">
        <v>15</v>
      </c>
      <c r="D280" s="4">
        <v>202</v>
      </c>
      <c r="E280" s="5">
        <v>38.9238</v>
      </c>
      <c r="F280" s="5">
        <v>97.83</v>
      </c>
      <c r="G280" s="6">
        <v>0.39787181846059494</v>
      </c>
      <c r="H280" s="7">
        <v>0.19269207920792078</v>
      </c>
      <c r="I280" s="8">
        <v>0.48430693069306929</v>
      </c>
    </row>
    <row r="281" spans="1:9" x14ac:dyDescent="0.3">
      <c r="A281" s="3" t="s">
        <v>104</v>
      </c>
      <c r="B281" s="3" t="s">
        <v>16</v>
      </c>
      <c r="C281" s="3" t="s">
        <v>51</v>
      </c>
      <c r="D281" s="4">
        <v>11788</v>
      </c>
      <c r="E281" s="5">
        <v>6719.0815000000002</v>
      </c>
      <c r="F281" s="5">
        <v>5910.9525999999996</v>
      </c>
      <c r="G281" s="6">
        <v>1.1367172018939893</v>
      </c>
      <c r="H281" s="7">
        <v>0.56999334068544283</v>
      </c>
      <c r="I281" s="8">
        <v>0.50143812351543937</v>
      </c>
    </row>
    <row r="282" spans="1:9" x14ac:dyDescent="0.3">
      <c r="A282" s="3" t="s">
        <v>104</v>
      </c>
      <c r="B282" s="3" t="s">
        <v>28</v>
      </c>
      <c r="C282" s="3" t="s">
        <v>30</v>
      </c>
      <c r="D282" s="4">
        <v>38</v>
      </c>
      <c r="E282" s="5">
        <v>574.13430000000005</v>
      </c>
      <c r="F282" s="5">
        <v>195.6814</v>
      </c>
      <c r="G282" s="6">
        <v>2.9340259217278701</v>
      </c>
      <c r="H282" s="7">
        <v>15.108797368421055</v>
      </c>
      <c r="I282" s="8">
        <v>5.1495105263157894</v>
      </c>
    </row>
    <row r="283" spans="1:9" x14ac:dyDescent="0.3">
      <c r="A283" s="3" t="s">
        <v>105</v>
      </c>
      <c r="B283" s="3" t="s">
        <v>10</v>
      </c>
      <c r="C283" s="3" t="s">
        <v>11</v>
      </c>
      <c r="D283" s="4">
        <v>887</v>
      </c>
      <c r="E283" s="5">
        <v>4870.1426000000001</v>
      </c>
      <c r="F283" s="5">
        <v>2395.5900999999999</v>
      </c>
      <c r="G283" s="6">
        <v>2.0329615655032138</v>
      </c>
      <c r="H283" s="7">
        <v>5.4905779030439685</v>
      </c>
      <c r="I283" s="8">
        <v>2.7007780157835399</v>
      </c>
    </row>
    <row r="284" spans="1:9" x14ac:dyDescent="0.3">
      <c r="A284" s="3" t="s">
        <v>105</v>
      </c>
      <c r="B284" s="3" t="s">
        <v>10</v>
      </c>
      <c r="C284" s="3" t="s">
        <v>49</v>
      </c>
      <c r="D284" s="4">
        <v>408</v>
      </c>
      <c r="E284" s="5">
        <v>1646.7673</v>
      </c>
      <c r="F284" s="5">
        <v>4416.7479999999996</v>
      </c>
      <c r="G284" s="6">
        <v>0.37284610758866027</v>
      </c>
      <c r="H284" s="7">
        <v>4.036194362745098</v>
      </c>
      <c r="I284" s="8">
        <v>10.825362745098039</v>
      </c>
    </row>
    <row r="285" spans="1:9" x14ac:dyDescent="0.3">
      <c r="A285" s="3" t="s">
        <v>105</v>
      </c>
      <c r="B285" s="3" t="s">
        <v>10</v>
      </c>
      <c r="C285" s="3" t="s">
        <v>50</v>
      </c>
      <c r="D285" s="4">
        <v>334</v>
      </c>
      <c r="E285" s="5">
        <v>1427.473</v>
      </c>
      <c r="F285" s="5">
        <v>1309.7606000000001</v>
      </c>
      <c r="G285" s="6">
        <v>1.089873218052215</v>
      </c>
      <c r="H285" s="7">
        <v>4.2738712574850295</v>
      </c>
      <c r="I285" s="8">
        <v>3.9214389221556889</v>
      </c>
    </row>
    <row r="286" spans="1:9" x14ac:dyDescent="0.3">
      <c r="A286" s="3" t="s">
        <v>105</v>
      </c>
      <c r="B286" s="3" t="s">
        <v>13</v>
      </c>
      <c r="C286" s="3" t="s">
        <v>23</v>
      </c>
      <c r="D286" s="4">
        <v>168</v>
      </c>
      <c r="E286" s="5">
        <v>934.33270000000005</v>
      </c>
      <c r="F286" s="5">
        <v>631.84</v>
      </c>
      <c r="G286" s="6">
        <v>1.4787488921245886</v>
      </c>
      <c r="H286" s="7">
        <v>5.5615041666666674</v>
      </c>
      <c r="I286" s="8">
        <v>3.7609523809523813</v>
      </c>
    </row>
    <row r="287" spans="1:9" x14ac:dyDescent="0.3">
      <c r="A287" s="3" t="s">
        <v>105</v>
      </c>
      <c r="B287" s="3" t="s">
        <v>13</v>
      </c>
      <c r="C287" s="3" t="s">
        <v>24</v>
      </c>
      <c r="D287" s="4">
        <v>152</v>
      </c>
      <c r="E287" s="5">
        <v>361.37619999999998</v>
      </c>
      <c r="F287" s="5">
        <v>245.63</v>
      </c>
      <c r="G287" s="6">
        <v>1.4712217563001262</v>
      </c>
      <c r="H287" s="7">
        <v>2.377475</v>
      </c>
      <c r="I287" s="8">
        <v>1.6159868421052632</v>
      </c>
    </row>
    <row r="288" spans="1:9" x14ac:dyDescent="0.3">
      <c r="A288" s="3" t="s">
        <v>105</v>
      </c>
      <c r="B288" s="3" t="s">
        <v>13</v>
      </c>
      <c r="C288" s="3" t="s">
        <v>25</v>
      </c>
      <c r="D288" s="4">
        <v>760</v>
      </c>
      <c r="E288" s="5">
        <v>1211.4224999999999</v>
      </c>
      <c r="F288" s="5">
        <v>559.02</v>
      </c>
      <c r="G288" s="6">
        <v>2.1670467961790276</v>
      </c>
      <c r="H288" s="7">
        <v>1.5939769736842104</v>
      </c>
      <c r="I288" s="8">
        <v>0.73555263157894735</v>
      </c>
    </row>
    <row r="289" spans="1:9" x14ac:dyDescent="0.3">
      <c r="A289" s="3" t="s">
        <v>105</v>
      </c>
      <c r="B289" s="3" t="s">
        <v>13</v>
      </c>
      <c r="C289" s="3" t="s">
        <v>15</v>
      </c>
      <c r="D289" s="4">
        <v>383</v>
      </c>
      <c r="E289" s="5">
        <v>374.29880000000003</v>
      </c>
      <c r="F289" s="5">
        <v>256.27</v>
      </c>
      <c r="G289" s="6">
        <v>1.4605642486440085</v>
      </c>
      <c r="H289" s="7">
        <v>0.97728146214099221</v>
      </c>
      <c r="I289" s="8">
        <v>0.66911227154046993</v>
      </c>
    </row>
    <row r="290" spans="1:9" x14ac:dyDescent="0.3">
      <c r="A290" s="3" t="s">
        <v>105</v>
      </c>
      <c r="B290" s="3" t="s">
        <v>16</v>
      </c>
      <c r="C290" s="3" t="s">
        <v>51</v>
      </c>
      <c r="D290" s="4">
        <v>12312</v>
      </c>
      <c r="E290" s="5">
        <v>8749.8701000000001</v>
      </c>
      <c r="F290" s="5">
        <v>6351.9758000000002</v>
      </c>
      <c r="G290" s="6">
        <v>1.3775036894819404</v>
      </c>
      <c r="H290" s="7">
        <v>0.71067820825211181</v>
      </c>
      <c r="I290" s="8">
        <v>0.5159174626380767</v>
      </c>
    </row>
    <row r="291" spans="1:9" x14ac:dyDescent="0.3">
      <c r="A291" s="3" t="s">
        <v>106</v>
      </c>
      <c r="B291" s="3" t="s">
        <v>10</v>
      </c>
      <c r="C291" s="3" t="s">
        <v>11</v>
      </c>
      <c r="D291" s="4">
        <v>738</v>
      </c>
      <c r="E291" s="5">
        <v>1408.9064000000001</v>
      </c>
      <c r="F291" s="5">
        <v>841.12260000000003</v>
      </c>
      <c r="G291" s="6">
        <v>1.6750309645704444</v>
      </c>
      <c r="H291" s="7">
        <v>1.9090872628726288</v>
      </c>
      <c r="I291" s="8">
        <v>1.1397325203252033</v>
      </c>
    </row>
    <row r="292" spans="1:9" x14ac:dyDescent="0.3">
      <c r="A292" s="3" t="s">
        <v>106</v>
      </c>
      <c r="B292" s="3" t="s">
        <v>10</v>
      </c>
      <c r="C292" s="3" t="s">
        <v>49</v>
      </c>
      <c r="D292" s="4">
        <v>359</v>
      </c>
      <c r="E292" s="5">
        <v>2169.0344</v>
      </c>
      <c r="F292" s="5">
        <v>1839.2799</v>
      </c>
      <c r="G292" s="6">
        <v>1.1792845667481062</v>
      </c>
      <c r="H292" s="7">
        <v>6.041878551532033</v>
      </c>
      <c r="I292" s="8">
        <v>5.1233423398328695</v>
      </c>
    </row>
    <row r="293" spans="1:9" x14ac:dyDescent="0.3">
      <c r="A293" s="3" t="s">
        <v>106</v>
      </c>
      <c r="B293" s="3" t="s">
        <v>10</v>
      </c>
      <c r="C293" s="3" t="s">
        <v>50</v>
      </c>
      <c r="D293" s="4">
        <v>496</v>
      </c>
      <c r="E293" s="5">
        <v>720.74270000000001</v>
      </c>
      <c r="F293" s="5">
        <v>900.55380000000002</v>
      </c>
      <c r="G293" s="6">
        <v>0.80033275080289479</v>
      </c>
      <c r="H293" s="7">
        <v>1.4531102822580646</v>
      </c>
      <c r="I293" s="8">
        <v>1.8156326612903226</v>
      </c>
    </row>
    <row r="294" spans="1:9" x14ac:dyDescent="0.3">
      <c r="A294" s="3" t="s">
        <v>106</v>
      </c>
      <c r="B294" s="3" t="s">
        <v>16</v>
      </c>
      <c r="C294" s="3" t="s">
        <v>74</v>
      </c>
      <c r="D294" s="4">
        <v>12636</v>
      </c>
      <c r="E294" s="5">
        <v>17260.972699999998</v>
      </c>
      <c r="F294" s="5">
        <v>9539.1242000000002</v>
      </c>
      <c r="G294" s="6">
        <v>1.8094923955387852</v>
      </c>
      <c r="H294" s="7">
        <v>1.3660155666350109</v>
      </c>
      <c r="I294" s="8">
        <v>0.75491644507755618</v>
      </c>
    </row>
    <row r="295" spans="1:9" x14ac:dyDescent="0.3">
      <c r="A295" s="3" t="s">
        <v>107</v>
      </c>
      <c r="B295" s="3" t="s">
        <v>10</v>
      </c>
      <c r="C295" s="3" t="s">
        <v>11</v>
      </c>
      <c r="D295" s="4">
        <v>260</v>
      </c>
      <c r="E295" s="5">
        <v>1103.1935000000001</v>
      </c>
      <c r="F295" s="5">
        <v>770.45730000000003</v>
      </c>
      <c r="G295" s="6">
        <v>1.4318684500750398</v>
      </c>
      <c r="H295" s="7">
        <v>4.2430519230769237</v>
      </c>
      <c r="I295" s="8">
        <v>2.9632973076923079</v>
      </c>
    </row>
    <row r="296" spans="1:9" x14ac:dyDescent="0.3">
      <c r="A296" s="3" t="s">
        <v>107</v>
      </c>
      <c r="B296" s="3" t="s">
        <v>10</v>
      </c>
      <c r="C296" s="3" t="s">
        <v>108</v>
      </c>
      <c r="D296" s="4">
        <v>527</v>
      </c>
      <c r="E296" s="5">
        <v>2772.9126000000001</v>
      </c>
      <c r="F296" s="5">
        <v>1391.2706000000001</v>
      </c>
      <c r="G296" s="6">
        <v>1.9930792758791855</v>
      </c>
      <c r="H296" s="7">
        <v>5.2616937381404174</v>
      </c>
      <c r="I296" s="8">
        <v>2.6399821631878559</v>
      </c>
    </row>
    <row r="297" spans="1:9" x14ac:dyDescent="0.3">
      <c r="A297" s="3" t="s">
        <v>107</v>
      </c>
      <c r="B297" s="3" t="s">
        <v>10</v>
      </c>
      <c r="C297" s="3" t="s">
        <v>61</v>
      </c>
      <c r="D297" s="4">
        <v>50</v>
      </c>
      <c r="E297" s="5">
        <v>1.8104</v>
      </c>
      <c r="F297" s="5">
        <v>45.46</v>
      </c>
      <c r="G297" s="6">
        <v>3.9824021117465906E-2</v>
      </c>
      <c r="H297" s="7">
        <v>3.6207999999999997E-2</v>
      </c>
      <c r="I297" s="8">
        <v>0.90920000000000001</v>
      </c>
    </row>
    <row r="298" spans="1:9" x14ac:dyDescent="0.3">
      <c r="A298" s="3" t="s">
        <v>107</v>
      </c>
      <c r="B298" s="3" t="s">
        <v>13</v>
      </c>
      <c r="C298" s="3" t="s">
        <v>14</v>
      </c>
      <c r="D298" s="4">
        <v>15</v>
      </c>
      <c r="E298" s="5">
        <v>32.320399999999999</v>
      </c>
      <c r="F298" s="5">
        <v>16.96</v>
      </c>
      <c r="G298" s="6">
        <v>1.9056839622641508</v>
      </c>
      <c r="H298" s="7">
        <v>2.1546933333333333</v>
      </c>
      <c r="I298" s="8">
        <v>1.1306666666666667</v>
      </c>
    </row>
    <row r="299" spans="1:9" x14ac:dyDescent="0.3">
      <c r="A299" s="3" t="s">
        <v>107</v>
      </c>
      <c r="B299" s="3" t="s">
        <v>13</v>
      </c>
      <c r="C299" s="3" t="s">
        <v>15</v>
      </c>
      <c r="D299" s="4">
        <v>256</v>
      </c>
      <c r="E299" s="5">
        <v>17.532900000000001</v>
      </c>
      <c r="F299" s="5">
        <v>251.77</v>
      </c>
      <c r="G299" s="6">
        <v>6.9638559002263969E-2</v>
      </c>
      <c r="H299" s="7">
        <v>6.8487890625000006E-2</v>
      </c>
      <c r="I299" s="8">
        <v>0.98347656250000004</v>
      </c>
    </row>
    <row r="300" spans="1:9" x14ac:dyDescent="0.3">
      <c r="A300" s="3" t="s">
        <v>107</v>
      </c>
      <c r="B300" s="3" t="s">
        <v>28</v>
      </c>
      <c r="C300" s="3" t="s">
        <v>109</v>
      </c>
      <c r="D300" s="4">
        <v>234</v>
      </c>
      <c r="E300" s="5">
        <v>814.33590000000004</v>
      </c>
      <c r="F300" s="5">
        <v>2809.3811000000001</v>
      </c>
      <c r="G300" s="6">
        <v>0.28986309475777422</v>
      </c>
      <c r="H300" s="7">
        <v>3.4800679487179487</v>
      </c>
      <c r="I300" s="8">
        <v>12.005902136752137</v>
      </c>
    </row>
    <row r="301" spans="1:9" x14ac:dyDescent="0.3">
      <c r="A301" s="3" t="s">
        <v>107</v>
      </c>
      <c r="B301" s="3" t="s">
        <v>28</v>
      </c>
      <c r="C301" s="3" t="s">
        <v>110</v>
      </c>
      <c r="D301" s="4">
        <v>45</v>
      </c>
      <c r="E301" s="5">
        <v>344.02069999999998</v>
      </c>
      <c r="F301" s="5">
        <v>458.30630000000002</v>
      </c>
      <c r="G301" s="6">
        <v>0.75063489199253852</v>
      </c>
      <c r="H301" s="7">
        <v>7.6449044444444443</v>
      </c>
      <c r="I301" s="8">
        <v>10.184584444444445</v>
      </c>
    </row>
    <row r="302" spans="1:9" x14ac:dyDescent="0.3">
      <c r="A302" s="3" t="s">
        <v>111</v>
      </c>
      <c r="B302" s="3" t="s">
        <v>10</v>
      </c>
      <c r="C302" s="3" t="s">
        <v>11</v>
      </c>
      <c r="D302" s="4">
        <v>99</v>
      </c>
      <c r="E302" s="5">
        <v>774.67960000000005</v>
      </c>
      <c r="F302" s="5">
        <v>563.59479999999996</v>
      </c>
      <c r="G302" s="6">
        <v>1.3745329091042007</v>
      </c>
      <c r="H302" s="7">
        <v>7.8250464646464648</v>
      </c>
      <c r="I302" s="8">
        <v>5.6928767676767675</v>
      </c>
    </row>
    <row r="303" spans="1:9" x14ac:dyDescent="0.3">
      <c r="A303" s="3" t="s">
        <v>111</v>
      </c>
      <c r="B303" s="3" t="s">
        <v>10</v>
      </c>
      <c r="C303" s="3" t="s">
        <v>21</v>
      </c>
      <c r="D303" s="4">
        <v>3</v>
      </c>
      <c r="E303" s="5">
        <v>51.554499999999997</v>
      </c>
      <c r="F303" s="5">
        <v>28.7193</v>
      </c>
      <c r="G303" s="6">
        <v>1.7951168726257254</v>
      </c>
      <c r="H303" s="7">
        <v>17.184833333333334</v>
      </c>
      <c r="I303" s="8">
        <v>9.5731000000000002</v>
      </c>
    </row>
    <row r="304" spans="1:9" x14ac:dyDescent="0.3">
      <c r="A304" s="3" t="s">
        <v>111</v>
      </c>
      <c r="B304" s="3" t="s">
        <v>10</v>
      </c>
      <c r="C304" s="3" t="s">
        <v>56</v>
      </c>
      <c r="D304" s="4">
        <v>185</v>
      </c>
      <c r="E304" s="5">
        <v>1639.327</v>
      </c>
      <c r="F304" s="5">
        <v>3422.9884999999999</v>
      </c>
      <c r="G304" s="6">
        <v>0.47891688797669058</v>
      </c>
      <c r="H304" s="7">
        <v>8.8612270270270272</v>
      </c>
      <c r="I304" s="8">
        <v>18.50264054054054</v>
      </c>
    </row>
    <row r="305" spans="1:9" x14ac:dyDescent="0.3">
      <c r="A305" s="3" t="s">
        <v>111</v>
      </c>
      <c r="B305" s="3" t="s">
        <v>10</v>
      </c>
      <c r="C305" s="3" t="s">
        <v>57</v>
      </c>
      <c r="D305" s="4">
        <v>269</v>
      </c>
      <c r="E305" s="5">
        <v>3045.9922000000001</v>
      </c>
      <c r="F305" s="5">
        <v>4230.9571999999998</v>
      </c>
      <c r="G305" s="6">
        <v>0.71992980690043384</v>
      </c>
      <c r="H305" s="7">
        <v>11.323391078066916</v>
      </c>
      <c r="I305" s="8">
        <v>15.728465427509294</v>
      </c>
    </row>
    <row r="306" spans="1:9" x14ac:dyDescent="0.3">
      <c r="A306" s="3" t="s">
        <v>111</v>
      </c>
      <c r="B306" s="3" t="s">
        <v>10</v>
      </c>
      <c r="C306" s="3" t="s">
        <v>22</v>
      </c>
      <c r="D306" s="4">
        <v>19</v>
      </c>
      <c r="E306" s="5">
        <v>1.3899999999999999E-2</v>
      </c>
      <c r="F306" s="5">
        <v>14.509600000000001</v>
      </c>
      <c r="G306" s="6">
        <v>9.5798643656613543E-4</v>
      </c>
      <c r="H306" s="7">
        <v>7.31578947368421E-4</v>
      </c>
      <c r="I306" s="8">
        <v>0.76366315789473693</v>
      </c>
    </row>
    <row r="307" spans="1:9" x14ac:dyDescent="0.3">
      <c r="A307" s="3" t="s">
        <v>111</v>
      </c>
      <c r="B307" s="3" t="s">
        <v>13</v>
      </c>
      <c r="C307" s="3" t="s">
        <v>23</v>
      </c>
      <c r="D307" s="4">
        <v>25</v>
      </c>
      <c r="E307" s="5">
        <v>140.50739999999999</v>
      </c>
      <c r="F307" s="5">
        <v>211.91</v>
      </c>
      <c r="G307" s="6">
        <v>0.66305223915813316</v>
      </c>
      <c r="H307" s="7">
        <v>5.6202959999999997</v>
      </c>
      <c r="I307" s="8">
        <v>8.4763999999999999</v>
      </c>
    </row>
    <row r="308" spans="1:9" x14ac:dyDescent="0.3">
      <c r="A308" s="3" t="s">
        <v>111</v>
      </c>
      <c r="B308" s="3" t="s">
        <v>13</v>
      </c>
      <c r="C308" s="3" t="s">
        <v>24</v>
      </c>
      <c r="D308" s="4">
        <v>22</v>
      </c>
      <c r="E308" s="5">
        <v>258.46409999999997</v>
      </c>
      <c r="F308" s="5">
        <v>97.31</v>
      </c>
      <c r="G308" s="6">
        <v>2.656089816051793</v>
      </c>
      <c r="H308" s="7">
        <v>11.748368181818181</v>
      </c>
      <c r="I308" s="8">
        <v>4.4231818181818179</v>
      </c>
    </row>
    <row r="309" spans="1:9" x14ac:dyDescent="0.3">
      <c r="A309" s="3" t="s">
        <v>111</v>
      </c>
      <c r="B309" s="3" t="s">
        <v>13</v>
      </c>
      <c r="C309" s="3" t="s">
        <v>25</v>
      </c>
      <c r="D309" s="4">
        <v>102</v>
      </c>
      <c r="E309" s="5">
        <v>16.103200000000001</v>
      </c>
      <c r="F309" s="5">
        <v>188.14</v>
      </c>
      <c r="G309" s="6">
        <v>8.5591580737748502E-2</v>
      </c>
      <c r="H309" s="7">
        <v>0.15787450980392159</v>
      </c>
      <c r="I309" s="8">
        <v>1.8445098039215686</v>
      </c>
    </row>
    <row r="310" spans="1:9" x14ac:dyDescent="0.3">
      <c r="A310" s="3" t="s">
        <v>111</v>
      </c>
      <c r="B310" s="3" t="s">
        <v>13</v>
      </c>
      <c r="C310" s="3" t="s">
        <v>26</v>
      </c>
      <c r="D310" s="4">
        <v>6</v>
      </c>
      <c r="E310" s="5">
        <v>2.2717999999999998</v>
      </c>
      <c r="F310" s="5">
        <v>36.200000000000003</v>
      </c>
      <c r="G310" s="6">
        <v>6.275690607734806E-2</v>
      </c>
      <c r="H310" s="7">
        <v>0.37863333333333332</v>
      </c>
      <c r="I310" s="8">
        <v>6.0333333333333341</v>
      </c>
    </row>
    <row r="311" spans="1:9" x14ac:dyDescent="0.3">
      <c r="A311" s="3" t="s">
        <v>111</v>
      </c>
      <c r="B311" s="3" t="s">
        <v>13</v>
      </c>
      <c r="C311" s="3" t="s">
        <v>15</v>
      </c>
      <c r="D311" s="4">
        <v>80</v>
      </c>
      <c r="E311" s="5">
        <v>85.630399999999995</v>
      </c>
      <c r="F311" s="5">
        <v>171.17</v>
      </c>
      <c r="G311" s="6">
        <v>0.50026523339370221</v>
      </c>
      <c r="H311" s="7">
        <v>1.0703799999999999</v>
      </c>
      <c r="I311" s="8">
        <v>2.1396249999999997</v>
      </c>
    </row>
    <row r="312" spans="1:9" x14ac:dyDescent="0.3">
      <c r="A312" s="3" t="s">
        <v>111</v>
      </c>
      <c r="B312" s="3" t="s">
        <v>16</v>
      </c>
      <c r="C312" s="3" t="s">
        <v>36</v>
      </c>
      <c r="D312" s="4">
        <v>1648</v>
      </c>
      <c r="E312" s="5">
        <v>10236.6484</v>
      </c>
      <c r="F312" s="5">
        <v>7691.5740999999998</v>
      </c>
      <c r="G312" s="6">
        <v>1.3308912151025107</v>
      </c>
      <c r="H312" s="7">
        <v>6.2115584951456313</v>
      </c>
      <c r="I312" s="8">
        <v>4.6672172936893199</v>
      </c>
    </row>
    <row r="313" spans="1:9" x14ac:dyDescent="0.3">
      <c r="A313" s="3" t="s">
        <v>111</v>
      </c>
      <c r="B313" s="3" t="s">
        <v>28</v>
      </c>
      <c r="C313" s="3" t="s">
        <v>29</v>
      </c>
      <c r="D313" s="4">
        <v>6</v>
      </c>
      <c r="E313" s="5">
        <v>0.26050000000000001</v>
      </c>
      <c r="F313" s="5">
        <v>145.15309999999999</v>
      </c>
      <c r="G313" s="6">
        <v>1.7946568140811323E-3</v>
      </c>
      <c r="H313" s="7">
        <v>4.3416666666666666E-2</v>
      </c>
      <c r="I313" s="8">
        <v>24.192183333333332</v>
      </c>
    </row>
    <row r="314" spans="1:9" x14ac:dyDescent="0.3">
      <c r="A314" s="3" t="s">
        <v>111</v>
      </c>
      <c r="B314" s="3" t="s">
        <v>28</v>
      </c>
      <c r="C314" s="3" t="s">
        <v>30</v>
      </c>
      <c r="D314" s="4">
        <v>48</v>
      </c>
      <c r="E314" s="5">
        <v>464.21539999999999</v>
      </c>
      <c r="F314" s="5">
        <v>793.01459999999997</v>
      </c>
      <c r="G314" s="6">
        <v>0.58538064746853335</v>
      </c>
      <c r="H314" s="7">
        <v>9.6711541666666658</v>
      </c>
      <c r="I314" s="8">
        <v>16.521137499999998</v>
      </c>
    </row>
    <row r="315" spans="1:9" x14ac:dyDescent="0.3">
      <c r="A315" s="3" t="s">
        <v>112</v>
      </c>
      <c r="B315" s="3" t="s">
        <v>10</v>
      </c>
      <c r="C315" s="3" t="s">
        <v>11</v>
      </c>
      <c r="D315" s="4">
        <v>108</v>
      </c>
      <c r="E315" s="5">
        <v>129.01499999999999</v>
      </c>
      <c r="F315" s="5">
        <v>558.30589999999995</v>
      </c>
      <c r="G315" s="6">
        <v>0.23108299589884326</v>
      </c>
      <c r="H315" s="7">
        <v>1.1945833333333331</v>
      </c>
      <c r="I315" s="8">
        <v>5.1694990740740741</v>
      </c>
    </row>
    <row r="316" spans="1:9" x14ac:dyDescent="0.3">
      <c r="A316" s="3" t="s">
        <v>112</v>
      </c>
      <c r="B316" s="3" t="s">
        <v>10</v>
      </c>
      <c r="C316" s="3" t="s">
        <v>21</v>
      </c>
      <c r="D316" s="4">
        <v>11</v>
      </c>
      <c r="E316" s="5">
        <v>74.397999999999996</v>
      </c>
      <c r="F316" s="5">
        <v>63.178699999999999</v>
      </c>
      <c r="G316" s="6">
        <v>1.1775804187170675</v>
      </c>
      <c r="H316" s="7">
        <v>6.7634545454545449</v>
      </c>
      <c r="I316" s="8">
        <v>5.7435181818181817</v>
      </c>
    </row>
    <row r="317" spans="1:9" x14ac:dyDescent="0.3">
      <c r="A317" s="3" t="s">
        <v>112</v>
      </c>
      <c r="B317" s="3" t="s">
        <v>10</v>
      </c>
      <c r="C317" s="3" t="s">
        <v>22</v>
      </c>
      <c r="D317" s="4">
        <v>54</v>
      </c>
      <c r="E317" s="5">
        <v>115.0592</v>
      </c>
      <c r="F317" s="5">
        <v>60.219099999999997</v>
      </c>
      <c r="G317" s="6">
        <v>1.9106761808130643</v>
      </c>
      <c r="H317" s="7">
        <v>2.1307259259259261</v>
      </c>
      <c r="I317" s="8">
        <v>1.1151685185185185</v>
      </c>
    </row>
    <row r="318" spans="1:9" x14ac:dyDescent="0.3">
      <c r="A318" s="3" t="s">
        <v>112</v>
      </c>
      <c r="B318" s="3" t="s">
        <v>10</v>
      </c>
      <c r="C318" s="3" t="s">
        <v>32</v>
      </c>
      <c r="D318" s="4">
        <v>449</v>
      </c>
      <c r="E318" s="5">
        <v>4630.3608000000004</v>
      </c>
      <c r="F318" s="5">
        <v>6511.5898999999999</v>
      </c>
      <c r="G318" s="6">
        <v>0.71109527336787604</v>
      </c>
      <c r="H318" s="7">
        <v>10.312607572383074</v>
      </c>
      <c r="I318" s="8">
        <v>14.502427394209354</v>
      </c>
    </row>
    <row r="319" spans="1:9" x14ac:dyDescent="0.3">
      <c r="A319" s="3" t="s">
        <v>112</v>
      </c>
      <c r="B319" s="3" t="s">
        <v>13</v>
      </c>
      <c r="C319" s="3" t="s">
        <v>25</v>
      </c>
      <c r="D319" s="4">
        <v>139</v>
      </c>
      <c r="E319" s="5">
        <v>215.47919999999999</v>
      </c>
      <c r="F319" s="5">
        <v>1092.1099999999999</v>
      </c>
      <c r="G319" s="6">
        <v>0.19730539963923049</v>
      </c>
      <c r="H319" s="7">
        <v>1.5502100719424461</v>
      </c>
      <c r="I319" s="8">
        <v>7.8569064748201436</v>
      </c>
    </row>
    <row r="320" spans="1:9" x14ac:dyDescent="0.3">
      <c r="A320" s="3" t="s">
        <v>112</v>
      </c>
      <c r="B320" s="3" t="s">
        <v>13</v>
      </c>
      <c r="C320" s="3" t="s">
        <v>26</v>
      </c>
      <c r="D320" s="4">
        <v>38</v>
      </c>
      <c r="E320" s="5">
        <v>43.033499999999997</v>
      </c>
      <c r="F320" s="5">
        <v>360.54</v>
      </c>
      <c r="G320" s="6">
        <v>0.11935846230654017</v>
      </c>
      <c r="H320" s="7">
        <v>1.1324605263157894</v>
      </c>
      <c r="I320" s="8">
        <v>9.4878947368421063</v>
      </c>
    </row>
    <row r="321" spans="1:9" x14ac:dyDescent="0.3">
      <c r="A321" s="3" t="s">
        <v>112</v>
      </c>
      <c r="B321" s="3" t="s">
        <v>13</v>
      </c>
      <c r="C321" s="3" t="s">
        <v>15</v>
      </c>
      <c r="D321" s="4">
        <v>57</v>
      </c>
      <c r="E321" s="5">
        <v>90.599000000000004</v>
      </c>
      <c r="F321" s="5">
        <v>149.99</v>
      </c>
      <c r="G321" s="6">
        <v>0.60403360224014935</v>
      </c>
      <c r="H321" s="7">
        <v>1.5894561403508773</v>
      </c>
      <c r="I321" s="8">
        <v>2.6314035087719301</v>
      </c>
    </row>
    <row r="322" spans="1:9" x14ac:dyDescent="0.3">
      <c r="A322" s="3" t="s">
        <v>112</v>
      </c>
      <c r="B322" s="3" t="s">
        <v>16</v>
      </c>
      <c r="C322" s="3" t="s">
        <v>72</v>
      </c>
      <c r="D322" s="4">
        <v>2138</v>
      </c>
      <c r="E322" s="5">
        <v>25541.267599999999</v>
      </c>
      <c r="F322" s="5">
        <v>11124.234</v>
      </c>
      <c r="G322" s="6">
        <v>2.2960023674439065</v>
      </c>
      <c r="H322" s="7">
        <v>11.946336576239476</v>
      </c>
      <c r="I322" s="8">
        <v>5.2031028999064546</v>
      </c>
    </row>
    <row r="323" spans="1:9" x14ac:dyDescent="0.3">
      <c r="A323" s="3" t="s">
        <v>113</v>
      </c>
      <c r="B323" s="3" t="s">
        <v>10</v>
      </c>
      <c r="C323" s="3" t="s">
        <v>11</v>
      </c>
      <c r="D323" s="4">
        <v>1791</v>
      </c>
      <c r="E323" s="5">
        <v>4657.9385000000002</v>
      </c>
      <c r="F323" s="5">
        <v>5246.3137999999999</v>
      </c>
      <c r="G323" s="6">
        <v>0.88784976987079967</v>
      </c>
      <c r="H323" s="7">
        <v>2.6007473478503629</v>
      </c>
      <c r="I323" s="8">
        <v>2.9292651032942492</v>
      </c>
    </row>
    <row r="324" spans="1:9" x14ac:dyDescent="0.3">
      <c r="A324" s="3" t="s">
        <v>113</v>
      </c>
      <c r="B324" s="3" t="s">
        <v>10</v>
      </c>
      <c r="C324" s="3" t="s">
        <v>79</v>
      </c>
      <c r="D324" s="4">
        <v>2044</v>
      </c>
      <c r="E324" s="5">
        <v>4413.7788</v>
      </c>
      <c r="F324" s="5">
        <v>6356.6266999999998</v>
      </c>
      <c r="G324" s="6">
        <v>0.69435866038822136</v>
      </c>
      <c r="H324" s="7">
        <v>2.1593829745596871</v>
      </c>
      <c r="I324" s="8">
        <v>3.1098956457925637</v>
      </c>
    </row>
    <row r="325" spans="1:9" x14ac:dyDescent="0.3">
      <c r="A325" s="3" t="s">
        <v>113</v>
      </c>
      <c r="B325" s="3" t="s">
        <v>10</v>
      </c>
      <c r="C325" s="3" t="s">
        <v>80</v>
      </c>
      <c r="D325" s="4">
        <v>2509</v>
      </c>
      <c r="E325" s="5">
        <v>7848.7084999999997</v>
      </c>
      <c r="F325" s="5">
        <v>5794.3383000000003</v>
      </c>
      <c r="G325" s="6">
        <v>1.35454785234062</v>
      </c>
      <c r="H325" s="7">
        <v>3.1282218015145475</v>
      </c>
      <c r="I325" s="8">
        <v>2.3094214029493823</v>
      </c>
    </row>
    <row r="326" spans="1:9" x14ac:dyDescent="0.3">
      <c r="A326" s="3" t="s">
        <v>113</v>
      </c>
      <c r="B326" s="3" t="s">
        <v>13</v>
      </c>
      <c r="C326" s="3" t="s">
        <v>14</v>
      </c>
      <c r="D326" s="4">
        <v>208</v>
      </c>
      <c r="E326" s="5">
        <v>842.10490000000004</v>
      </c>
      <c r="F326" s="5">
        <v>342.47</v>
      </c>
      <c r="G326" s="6">
        <v>2.4589158174438634</v>
      </c>
      <c r="H326" s="7">
        <v>4.0485812499999998</v>
      </c>
      <c r="I326" s="8">
        <v>1.6464903846153847</v>
      </c>
    </row>
    <row r="327" spans="1:9" x14ac:dyDescent="0.3">
      <c r="A327" s="3" t="s">
        <v>113</v>
      </c>
      <c r="B327" s="3" t="s">
        <v>13</v>
      </c>
      <c r="C327" s="3" t="s">
        <v>15</v>
      </c>
      <c r="D327" s="4">
        <v>545</v>
      </c>
      <c r="E327" s="5">
        <v>359.04660000000001</v>
      </c>
      <c r="F327" s="5">
        <v>401.93</v>
      </c>
      <c r="G327" s="6">
        <v>0.89330629711641329</v>
      </c>
      <c r="H327" s="7">
        <v>0.65880110091743127</v>
      </c>
      <c r="I327" s="8">
        <v>0.73748623853211015</v>
      </c>
    </row>
    <row r="328" spans="1:9" x14ac:dyDescent="0.3">
      <c r="A328" s="3" t="s">
        <v>113</v>
      </c>
      <c r="B328" s="3" t="s">
        <v>16</v>
      </c>
      <c r="C328" s="3" t="s">
        <v>51</v>
      </c>
      <c r="D328" s="4">
        <v>40807</v>
      </c>
      <c r="E328" s="5">
        <v>26428.853500000001</v>
      </c>
      <c r="F328" s="5">
        <v>23695.569899999999</v>
      </c>
      <c r="G328" s="6">
        <v>1.1153499836271084</v>
      </c>
      <c r="H328" s="7">
        <v>0.64765489989462599</v>
      </c>
      <c r="I328" s="8">
        <v>0.58067414659249639</v>
      </c>
    </row>
    <row r="329" spans="1:9" x14ac:dyDescent="0.3">
      <c r="A329" s="3" t="s">
        <v>114</v>
      </c>
      <c r="B329" s="3" t="s">
        <v>10</v>
      </c>
      <c r="C329" s="3" t="s">
        <v>11</v>
      </c>
      <c r="D329" s="4">
        <v>3411</v>
      </c>
      <c r="E329" s="5">
        <v>11116.140600000001</v>
      </c>
      <c r="F329" s="5">
        <v>7131.2633999999998</v>
      </c>
      <c r="G329" s="6">
        <v>1.558789793124175</v>
      </c>
      <c r="H329" s="7">
        <v>3.2589095866314866</v>
      </c>
      <c r="I329" s="8">
        <v>2.0906664907651713</v>
      </c>
    </row>
    <row r="330" spans="1:9" x14ac:dyDescent="0.3">
      <c r="A330" s="3" t="s">
        <v>114</v>
      </c>
      <c r="B330" s="3" t="s">
        <v>10</v>
      </c>
      <c r="C330" s="3" t="s">
        <v>115</v>
      </c>
      <c r="D330" s="4">
        <v>7328</v>
      </c>
      <c r="E330" s="5">
        <v>20286.4395</v>
      </c>
      <c r="F330" s="5">
        <v>19052.8</v>
      </c>
      <c r="G330" s="6">
        <v>1.0647484621682903</v>
      </c>
      <c r="H330" s="7">
        <v>2.7683460016375547</v>
      </c>
      <c r="I330" s="8">
        <v>2.6</v>
      </c>
    </row>
    <row r="331" spans="1:9" x14ac:dyDescent="0.3">
      <c r="A331" s="3" t="s">
        <v>114</v>
      </c>
      <c r="B331" s="3" t="s">
        <v>13</v>
      </c>
      <c r="C331" s="3" t="s">
        <v>40</v>
      </c>
      <c r="D331" s="4">
        <v>264</v>
      </c>
      <c r="E331" s="5">
        <v>4.9961000000000002</v>
      </c>
      <c r="F331" s="5">
        <v>104.33</v>
      </c>
      <c r="G331" s="6">
        <v>4.7887472443209053E-2</v>
      </c>
      <c r="H331" s="7">
        <v>1.8924621212121212E-2</v>
      </c>
      <c r="I331" s="8">
        <v>0.39518939393939395</v>
      </c>
    </row>
    <row r="332" spans="1:9" x14ac:dyDescent="0.3">
      <c r="A332" s="3" t="s">
        <v>114</v>
      </c>
      <c r="B332" s="3" t="s">
        <v>13</v>
      </c>
      <c r="C332" s="3" t="s">
        <v>14</v>
      </c>
      <c r="D332" s="4">
        <v>224</v>
      </c>
      <c r="E332" s="5">
        <v>973.55719999999997</v>
      </c>
      <c r="F332" s="5">
        <v>265</v>
      </c>
      <c r="G332" s="6">
        <v>3.6738007547169809</v>
      </c>
      <c r="H332" s="7">
        <v>4.3462375</v>
      </c>
      <c r="I332" s="8">
        <v>1.1830357142857142</v>
      </c>
    </row>
    <row r="333" spans="1:9" x14ac:dyDescent="0.3">
      <c r="A333" s="3" t="s">
        <v>114</v>
      </c>
      <c r="B333" s="3" t="s">
        <v>13</v>
      </c>
      <c r="C333" s="3" t="s">
        <v>15</v>
      </c>
      <c r="D333" s="4">
        <v>3052</v>
      </c>
      <c r="E333" s="5">
        <v>5537.52</v>
      </c>
      <c r="F333" s="5">
        <v>5315.04</v>
      </c>
      <c r="G333" s="6">
        <v>1.041858574911948</v>
      </c>
      <c r="H333" s="7">
        <v>1.8143905635648756</v>
      </c>
      <c r="I333" s="8">
        <v>1.7414941022280472</v>
      </c>
    </row>
    <row r="334" spans="1:9" x14ac:dyDescent="0.3">
      <c r="A334" s="3" t="s">
        <v>114</v>
      </c>
      <c r="B334" s="3" t="s">
        <v>16</v>
      </c>
      <c r="C334" s="3" t="s">
        <v>116</v>
      </c>
      <c r="D334" s="4">
        <v>78027</v>
      </c>
      <c r="E334" s="5">
        <v>76210.976599999995</v>
      </c>
      <c r="F334" s="5">
        <v>68535.183099999995</v>
      </c>
      <c r="G334" s="6">
        <v>1.1119978550112022</v>
      </c>
      <c r="H334" s="7">
        <v>0.97672570520460855</v>
      </c>
      <c r="I334" s="8">
        <v>0.87835214861522282</v>
      </c>
    </row>
    <row r="335" spans="1:9" x14ac:dyDescent="0.3">
      <c r="A335" s="3" t="s">
        <v>117</v>
      </c>
      <c r="B335" s="3" t="s">
        <v>10</v>
      </c>
      <c r="C335" s="3" t="s">
        <v>11</v>
      </c>
      <c r="D335" s="4">
        <v>68</v>
      </c>
      <c r="E335" s="5">
        <v>160.37639999999999</v>
      </c>
      <c r="F335" s="5">
        <v>328.47309999999999</v>
      </c>
      <c r="G335" s="6">
        <v>0.48824820053757828</v>
      </c>
      <c r="H335" s="7">
        <v>2.3584764705882351</v>
      </c>
      <c r="I335" s="8">
        <v>4.8304867647058822</v>
      </c>
    </row>
    <row r="336" spans="1:9" x14ac:dyDescent="0.3">
      <c r="A336" s="3" t="s">
        <v>117</v>
      </c>
      <c r="B336" s="3" t="s">
        <v>10</v>
      </c>
      <c r="C336" s="3" t="s">
        <v>21</v>
      </c>
      <c r="D336" s="4">
        <v>28</v>
      </c>
      <c r="E336" s="5">
        <v>43.826099999999997</v>
      </c>
      <c r="F336" s="5">
        <v>205.82820000000001</v>
      </c>
      <c r="G336" s="6">
        <v>0.21292563409678555</v>
      </c>
      <c r="H336" s="7">
        <v>1.565217857142857</v>
      </c>
      <c r="I336" s="8">
        <v>7.3510071428571431</v>
      </c>
    </row>
    <row r="337" spans="1:9" x14ac:dyDescent="0.3">
      <c r="A337" s="3" t="s">
        <v>117</v>
      </c>
      <c r="B337" s="3" t="s">
        <v>10</v>
      </c>
      <c r="C337" s="3" t="s">
        <v>79</v>
      </c>
      <c r="D337" s="4">
        <v>69</v>
      </c>
      <c r="E337" s="5">
        <v>468.4187</v>
      </c>
      <c r="F337" s="5">
        <v>461.47050000000002</v>
      </c>
      <c r="G337" s="6">
        <v>1.0150566504251084</v>
      </c>
      <c r="H337" s="7">
        <v>6.7886768115942031</v>
      </c>
      <c r="I337" s="8">
        <v>6.6879782608695653</v>
      </c>
    </row>
    <row r="338" spans="1:9" x14ac:dyDescent="0.3">
      <c r="A338" s="3" t="s">
        <v>117</v>
      </c>
      <c r="B338" s="3" t="s">
        <v>16</v>
      </c>
      <c r="C338" s="3" t="s">
        <v>72</v>
      </c>
      <c r="D338" s="4">
        <v>867</v>
      </c>
      <c r="E338" s="5">
        <v>3021.0266000000001</v>
      </c>
      <c r="F338" s="5">
        <v>7010.7896000000001</v>
      </c>
      <c r="G338" s="6">
        <v>0.43091103461441777</v>
      </c>
      <c r="H338" s="7">
        <v>3.4844597462514417</v>
      </c>
      <c r="I338" s="8">
        <v>8.0862625144175322</v>
      </c>
    </row>
    <row r="339" spans="1:9" x14ac:dyDescent="0.3">
      <c r="A339" s="3" t="s">
        <v>118</v>
      </c>
      <c r="B339" s="3" t="s">
        <v>10</v>
      </c>
      <c r="C339" s="3" t="s">
        <v>11</v>
      </c>
      <c r="D339" s="4">
        <v>577</v>
      </c>
      <c r="E339" s="5">
        <v>1732.2603999999999</v>
      </c>
      <c r="F339" s="5">
        <v>1176.9281000000001</v>
      </c>
      <c r="G339" s="6">
        <v>1.4718489600171836</v>
      </c>
      <c r="H339" s="7">
        <v>3.0021844020797226</v>
      </c>
      <c r="I339" s="8">
        <v>2.0397367417677645</v>
      </c>
    </row>
    <row r="340" spans="1:9" x14ac:dyDescent="0.3">
      <c r="A340" s="3" t="s">
        <v>118</v>
      </c>
      <c r="B340" s="3" t="s">
        <v>10</v>
      </c>
      <c r="C340" s="3" t="s">
        <v>59</v>
      </c>
      <c r="D340" s="4">
        <v>3559</v>
      </c>
      <c r="E340" s="5">
        <v>13774.4316</v>
      </c>
      <c r="F340" s="5">
        <v>9550.6342999999997</v>
      </c>
      <c r="G340" s="6">
        <v>1.4422530658513435</v>
      </c>
      <c r="H340" s="7">
        <v>3.8703095251475133</v>
      </c>
      <c r="I340" s="8">
        <v>2.6835162405169992</v>
      </c>
    </row>
    <row r="341" spans="1:9" x14ac:dyDescent="0.3">
      <c r="A341" s="3" t="s">
        <v>119</v>
      </c>
      <c r="B341" s="3" t="s">
        <v>10</v>
      </c>
      <c r="C341" s="3" t="s">
        <v>11</v>
      </c>
      <c r="D341" s="4">
        <v>739</v>
      </c>
      <c r="E341" s="5">
        <v>7282.9170000000004</v>
      </c>
      <c r="F341" s="5">
        <v>4231.2843000000003</v>
      </c>
      <c r="G341" s="6">
        <v>1.7212071994311515</v>
      </c>
      <c r="H341" s="7">
        <v>9.855097428958052</v>
      </c>
      <c r="I341" s="8">
        <v>5.725689174560217</v>
      </c>
    </row>
    <row r="342" spans="1:9" x14ac:dyDescent="0.3">
      <c r="A342" s="3" t="s">
        <v>119</v>
      </c>
      <c r="B342" s="3" t="s">
        <v>10</v>
      </c>
      <c r="C342" s="3" t="s">
        <v>84</v>
      </c>
      <c r="D342" s="4">
        <v>2513</v>
      </c>
      <c r="E342" s="5">
        <v>45644.078099999999</v>
      </c>
      <c r="F342" s="5">
        <v>49196.774299999997</v>
      </c>
      <c r="G342" s="6">
        <v>0.92778599307475329</v>
      </c>
      <c r="H342" s="7">
        <v>18.163182690011936</v>
      </c>
      <c r="I342" s="8">
        <v>19.576909789096696</v>
      </c>
    </row>
    <row r="343" spans="1:9" x14ac:dyDescent="0.3">
      <c r="A343" s="3" t="s">
        <v>119</v>
      </c>
      <c r="B343" s="3" t="s">
        <v>10</v>
      </c>
      <c r="C343" s="3" t="s">
        <v>19</v>
      </c>
      <c r="D343" s="4">
        <v>619</v>
      </c>
      <c r="E343" s="5">
        <v>107.5282</v>
      </c>
      <c r="F343" s="5">
        <v>892.59569999999997</v>
      </c>
      <c r="G343" s="6">
        <v>0.12046685862367475</v>
      </c>
      <c r="H343" s="7">
        <v>0.17371276252019385</v>
      </c>
      <c r="I343" s="8">
        <v>1.4419962843295637</v>
      </c>
    </row>
    <row r="344" spans="1:9" x14ac:dyDescent="0.3">
      <c r="A344" s="3" t="s">
        <v>119</v>
      </c>
      <c r="B344" s="3" t="s">
        <v>10</v>
      </c>
      <c r="C344" s="3" t="s">
        <v>21</v>
      </c>
      <c r="D344" s="4">
        <v>99</v>
      </c>
      <c r="E344" s="5">
        <v>313.23009999999999</v>
      </c>
      <c r="F344" s="5">
        <v>652.06150000000002</v>
      </c>
      <c r="G344" s="6">
        <v>0.48036895292851978</v>
      </c>
      <c r="H344" s="7">
        <v>3.163940404040404</v>
      </c>
      <c r="I344" s="8">
        <v>6.5864797979797984</v>
      </c>
    </row>
    <row r="345" spans="1:9" x14ac:dyDescent="0.3">
      <c r="A345" s="3" t="s">
        <v>119</v>
      </c>
      <c r="B345" s="3" t="s">
        <v>10</v>
      </c>
      <c r="C345" s="3" t="s">
        <v>22</v>
      </c>
      <c r="D345" s="4">
        <v>80</v>
      </c>
      <c r="E345" s="5">
        <v>17.9693</v>
      </c>
      <c r="F345" s="5">
        <v>112.5181</v>
      </c>
      <c r="G345" s="6">
        <v>0.15970141692758766</v>
      </c>
      <c r="H345" s="7">
        <v>0.22461625000000002</v>
      </c>
      <c r="I345" s="8">
        <v>1.4064762500000001</v>
      </c>
    </row>
    <row r="346" spans="1:9" x14ac:dyDescent="0.3">
      <c r="A346" s="3" t="s">
        <v>119</v>
      </c>
      <c r="B346" s="3" t="s">
        <v>13</v>
      </c>
      <c r="C346" s="3" t="s">
        <v>23</v>
      </c>
      <c r="D346" s="4">
        <v>132</v>
      </c>
      <c r="E346" s="5">
        <v>2120.7887999999998</v>
      </c>
      <c r="F346" s="5">
        <v>1724.73</v>
      </c>
      <c r="G346" s="6">
        <v>1.2296352472560921</v>
      </c>
      <c r="H346" s="7">
        <v>16.066581818181817</v>
      </c>
      <c r="I346" s="8">
        <v>13.066136363636364</v>
      </c>
    </row>
    <row r="347" spans="1:9" x14ac:dyDescent="0.3">
      <c r="A347" s="3" t="s">
        <v>119</v>
      </c>
      <c r="B347" s="3" t="s">
        <v>13</v>
      </c>
      <c r="C347" s="3" t="s">
        <v>25</v>
      </c>
      <c r="D347" s="4">
        <v>729</v>
      </c>
      <c r="E347" s="5">
        <v>1596.4675</v>
      </c>
      <c r="F347" s="5">
        <v>3033.02</v>
      </c>
      <c r="G347" s="6">
        <v>0.52636233852727643</v>
      </c>
      <c r="H347" s="7">
        <v>2.1899417009602193</v>
      </c>
      <c r="I347" s="8">
        <v>4.1605212620027432</v>
      </c>
    </row>
    <row r="348" spans="1:9" x14ac:dyDescent="0.3">
      <c r="A348" s="3" t="s">
        <v>119</v>
      </c>
      <c r="B348" s="3" t="s">
        <v>13</v>
      </c>
      <c r="C348" s="3" t="s">
        <v>26</v>
      </c>
      <c r="D348" s="4">
        <v>109</v>
      </c>
      <c r="E348" s="5">
        <v>144.3169</v>
      </c>
      <c r="F348" s="5">
        <v>1102.6300000000001</v>
      </c>
      <c r="G348" s="6">
        <v>0.13088424947625221</v>
      </c>
      <c r="H348" s="7">
        <v>1.3240082568807341</v>
      </c>
      <c r="I348" s="8">
        <v>10.115871559633028</v>
      </c>
    </row>
    <row r="349" spans="1:9" x14ac:dyDescent="0.3">
      <c r="A349" s="3" t="s">
        <v>119</v>
      </c>
      <c r="B349" s="3" t="s">
        <v>13</v>
      </c>
      <c r="C349" s="3" t="s">
        <v>15</v>
      </c>
      <c r="D349" s="4">
        <v>567</v>
      </c>
      <c r="E349" s="5">
        <v>1278.1476</v>
      </c>
      <c r="F349" s="5">
        <v>3087.58</v>
      </c>
      <c r="G349" s="6">
        <v>0.4139642049760654</v>
      </c>
      <c r="H349" s="7">
        <v>2.2542285714285715</v>
      </c>
      <c r="I349" s="8">
        <v>5.445467372134039</v>
      </c>
    </row>
    <row r="350" spans="1:9" x14ac:dyDescent="0.3">
      <c r="A350" s="3" t="s">
        <v>119</v>
      </c>
      <c r="B350" s="3" t="s">
        <v>16</v>
      </c>
      <c r="C350" s="3" t="s">
        <v>120</v>
      </c>
      <c r="D350" s="4">
        <v>12205</v>
      </c>
      <c r="E350" s="5">
        <v>74845.718800000002</v>
      </c>
      <c r="F350" s="5">
        <v>62731.291799999999</v>
      </c>
      <c r="G350" s="6">
        <v>1.1931161730037896</v>
      </c>
      <c r="H350" s="7">
        <v>6.1323817124129461</v>
      </c>
      <c r="I350" s="8">
        <v>5.1398026874231872</v>
      </c>
    </row>
    <row r="351" spans="1:9" x14ac:dyDescent="0.3">
      <c r="A351" s="3" t="s">
        <v>119</v>
      </c>
      <c r="B351" s="3" t="s">
        <v>28</v>
      </c>
      <c r="C351" s="3" t="s">
        <v>29</v>
      </c>
      <c r="D351" s="4">
        <v>22</v>
      </c>
      <c r="E351" s="5">
        <v>299.20769999999999</v>
      </c>
      <c r="F351" s="5">
        <v>227.428</v>
      </c>
      <c r="G351" s="6">
        <v>1.3156150517966125</v>
      </c>
      <c r="H351" s="7">
        <v>13.600349999999999</v>
      </c>
      <c r="I351" s="8">
        <v>10.337636363636364</v>
      </c>
    </row>
    <row r="352" spans="1:9" x14ac:dyDescent="0.3">
      <c r="A352" s="3" t="s">
        <v>119</v>
      </c>
      <c r="B352" s="3" t="s">
        <v>28</v>
      </c>
      <c r="C352" s="3" t="s">
        <v>30</v>
      </c>
      <c r="D352" s="4">
        <v>329</v>
      </c>
      <c r="E352" s="5">
        <v>3209.1210999999998</v>
      </c>
      <c r="F352" s="5">
        <v>6901.6566999999995</v>
      </c>
      <c r="G352" s="6">
        <v>0.46497837251163188</v>
      </c>
      <c r="H352" s="7">
        <v>9.7541674772036462</v>
      </c>
      <c r="I352" s="8">
        <v>20.977679939209725</v>
      </c>
    </row>
    <row r="353" spans="1:9" x14ac:dyDescent="0.3">
      <c r="A353" s="3" t="s">
        <v>121</v>
      </c>
      <c r="B353" s="3" t="s">
        <v>10</v>
      </c>
      <c r="C353" s="3" t="s">
        <v>11</v>
      </c>
      <c r="D353" s="4">
        <v>354</v>
      </c>
      <c r="E353" s="5">
        <v>2600.7559000000001</v>
      </c>
      <c r="F353" s="5">
        <v>1754.9353000000001</v>
      </c>
      <c r="G353" s="6">
        <v>1.4819668280648295</v>
      </c>
      <c r="H353" s="7">
        <v>7.3467680790960452</v>
      </c>
      <c r="I353" s="8">
        <v>4.9574443502824863</v>
      </c>
    </row>
    <row r="354" spans="1:9" x14ac:dyDescent="0.3">
      <c r="A354" s="3" t="s">
        <v>121</v>
      </c>
      <c r="B354" s="3" t="s">
        <v>10</v>
      </c>
      <c r="C354" s="3" t="s">
        <v>43</v>
      </c>
      <c r="D354" s="4">
        <v>1275</v>
      </c>
      <c r="E354" s="5">
        <v>30703.908200000002</v>
      </c>
      <c r="F354" s="5">
        <v>47599.1711</v>
      </c>
      <c r="G354" s="6">
        <v>0.6450513210722697</v>
      </c>
      <c r="H354" s="7">
        <v>24.081496627450981</v>
      </c>
      <c r="I354" s="8">
        <v>37.332683215686274</v>
      </c>
    </row>
    <row r="355" spans="1:9" x14ac:dyDescent="0.3">
      <c r="A355" s="3" t="s">
        <v>121</v>
      </c>
      <c r="B355" s="3" t="s">
        <v>10</v>
      </c>
      <c r="C355" s="3" t="s">
        <v>21</v>
      </c>
      <c r="D355" s="4">
        <v>53</v>
      </c>
      <c r="E355" s="5">
        <v>477.7645</v>
      </c>
      <c r="F355" s="5">
        <v>375.11860000000001</v>
      </c>
      <c r="G355" s="6">
        <v>1.2736358580992784</v>
      </c>
      <c r="H355" s="7">
        <v>9.0144245283018876</v>
      </c>
      <c r="I355" s="8">
        <v>7.0777094339622648</v>
      </c>
    </row>
    <row r="356" spans="1:9" x14ac:dyDescent="0.3">
      <c r="A356" s="3" t="s">
        <v>121</v>
      </c>
      <c r="B356" s="3" t="s">
        <v>10</v>
      </c>
      <c r="C356" s="3" t="s">
        <v>44</v>
      </c>
      <c r="D356" s="4">
        <v>1012</v>
      </c>
      <c r="E356" s="5">
        <v>14316.8027</v>
      </c>
      <c r="F356" s="5">
        <v>16720.318200000002</v>
      </c>
      <c r="G356" s="6">
        <v>0.85625180865278028</v>
      </c>
      <c r="H356" s="7">
        <v>14.147038241106719</v>
      </c>
      <c r="I356" s="8">
        <v>16.522053557312255</v>
      </c>
    </row>
    <row r="357" spans="1:9" x14ac:dyDescent="0.3">
      <c r="A357" s="3" t="s">
        <v>121</v>
      </c>
      <c r="B357" s="3" t="s">
        <v>10</v>
      </c>
      <c r="C357" s="3" t="s">
        <v>22</v>
      </c>
      <c r="D357" s="4">
        <v>723</v>
      </c>
      <c r="E357" s="5">
        <v>93.588399999999993</v>
      </c>
      <c r="F357" s="5">
        <v>579.00570000000005</v>
      </c>
      <c r="G357" s="6">
        <v>0.16163640530654533</v>
      </c>
      <c r="H357" s="7">
        <v>0.1294445366528354</v>
      </c>
      <c r="I357" s="8">
        <v>0.80083775933609969</v>
      </c>
    </row>
    <row r="358" spans="1:9" x14ac:dyDescent="0.3">
      <c r="A358" s="3" t="s">
        <v>121</v>
      </c>
      <c r="B358" s="3" t="s">
        <v>13</v>
      </c>
      <c r="C358" s="3" t="s">
        <v>23</v>
      </c>
      <c r="D358" s="4">
        <v>29</v>
      </c>
      <c r="E358" s="5">
        <v>3128.7296999999999</v>
      </c>
      <c r="F358" s="5">
        <v>549.29999999999995</v>
      </c>
      <c r="G358" s="6">
        <v>5.6958487165483342</v>
      </c>
      <c r="H358" s="7">
        <v>107.88723103448275</v>
      </c>
      <c r="I358" s="8">
        <v>18.941379310344825</v>
      </c>
    </row>
    <row r="359" spans="1:9" x14ac:dyDescent="0.3">
      <c r="A359" s="3" t="s">
        <v>121</v>
      </c>
      <c r="B359" s="3" t="s">
        <v>13</v>
      </c>
      <c r="C359" s="3" t="s">
        <v>25</v>
      </c>
      <c r="D359" s="4">
        <v>159</v>
      </c>
      <c r="E359" s="5">
        <v>2154.2539000000002</v>
      </c>
      <c r="F359" s="5">
        <v>1786.06</v>
      </c>
      <c r="G359" s="6">
        <v>1.2061486736167879</v>
      </c>
      <c r="H359" s="7">
        <v>13.548766666666667</v>
      </c>
      <c r="I359" s="8">
        <v>11.233081761006289</v>
      </c>
    </row>
    <row r="360" spans="1:9" x14ac:dyDescent="0.3">
      <c r="A360" s="3" t="s">
        <v>121</v>
      </c>
      <c r="B360" s="3" t="s">
        <v>13</v>
      </c>
      <c r="C360" s="3" t="s">
        <v>122</v>
      </c>
      <c r="D360" s="4">
        <v>333</v>
      </c>
      <c r="E360" s="5">
        <v>2648.1057000000001</v>
      </c>
      <c r="F360" s="5">
        <v>4345.3500000000004</v>
      </c>
      <c r="G360" s="6">
        <v>0.60941137077565666</v>
      </c>
      <c r="H360" s="7">
        <v>7.95226936936937</v>
      </c>
      <c r="I360" s="8">
        <v>13.0490990990991</v>
      </c>
    </row>
    <row r="361" spans="1:9" x14ac:dyDescent="0.3">
      <c r="A361" s="3" t="s">
        <v>121</v>
      </c>
      <c r="B361" s="3" t="s">
        <v>13</v>
      </c>
      <c r="C361" s="3" t="s">
        <v>14</v>
      </c>
      <c r="D361" s="4">
        <v>12</v>
      </c>
      <c r="E361" s="5">
        <v>56.333399999999997</v>
      </c>
      <c r="F361" s="5">
        <v>22.11</v>
      </c>
      <c r="G361" s="6">
        <v>2.5478697421981003</v>
      </c>
      <c r="H361" s="7">
        <v>4.6944499999999998</v>
      </c>
      <c r="I361" s="8">
        <v>1.8425</v>
      </c>
    </row>
    <row r="362" spans="1:9" x14ac:dyDescent="0.3">
      <c r="A362" s="3" t="s">
        <v>121</v>
      </c>
      <c r="B362" s="3" t="s">
        <v>13</v>
      </c>
      <c r="C362" s="3" t="s">
        <v>15</v>
      </c>
      <c r="D362" s="4">
        <v>229</v>
      </c>
      <c r="E362" s="5">
        <v>6761.0195000000003</v>
      </c>
      <c r="F362" s="5">
        <v>2744.31</v>
      </c>
      <c r="G362" s="6">
        <v>2.4636500613997692</v>
      </c>
      <c r="H362" s="7">
        <v>29.524102620087337</v>
      </c>
      <c r="I362" s="8">
        <v>11.983886462882095</v>
      </c>
    </row>
    <row r="363" spans="1:9" x14ac:dyDescent="0.3">
      <c r="A363" s="3" t="s">
        <v>121</v>
      </c>
      <c r="B363" s="3" t="s">
        <v>16</v>
      </c>
      <c r="C363" s="3" t="s">
        <v>33</v>
      </c>
      <c r="D363" s="4">
        <v>4964</v>
      </c>
      <c r="E363" s="5">
        <v>50347.335899999998</v>
      </c>
      <c r="F363" s="5">
        <v>33115.374900000003</v>
      </c>
      <c r="G363" s="6">
        <v>1.5203613443011328</v>
      </c>
      <c r="H363" s="7">
        <v>10.142493130539886</v>
      </c>
      <c r="I363" s="8">
        <v>6.6711069500402909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3:B48"/>
  <sheetViews>
    <sheetView zoomScale="86" zoomScaleNormal="86" workbookViewId="0">
      <selection activeCell="B4" sqref="B4"/>
    </sheetView>
  </sheetViews>
  <sheetFormatPr defaultRowHeight="14.4" x14ac:dyDescent="0.3"/>
  <cols>
    <col min="1" max="1" width="25.6640625" bestFit="1" customWidth="1"/>
    <col min="2" max="2" width="16.109375" customWidth="1"/>
  </cols>
  <sheetData>
    <row r="3" spans="1:2" x14ac:dyDescent="0.3">
      <c r="A3" s="9" t="s">
        <v>123</v>
      </c>
      <c r="B3" t="s">
        <v>125</v>
      </c>
    </row>
    <row r="4" spans="1:2" x14ac:dyDescent="0.3">
      <c r="A4" s="10" t="s">
        <v>9</v>
      </c>
      <c r="B4" s="11">
        <v>4060.5699999999997</v>
      </c>
    </row>
    <row r="5" spans="1:2" x14ac:dyDescent="0.3">
      <c r="A5" s="10" t="s">
        <v>31</v>
      </c>
      <c r="B5" s="11">
        <v>5590.4071999999996</v>
      </c>
    </row>
    <row r="6" spans="1:2" x14ac:dyDescent="0.3">
      <c r="A6" s="10" t="s">
        <v>18</v>
      </c>
      <c r="B6" s="11">
        <v>12938.4563</v>
      </c>
    </row>
    <row r="7" spans="1:2" x14ac:dyDescent="0.3">
      <c r="A7" s="10" t="s">
        <v>34</v>
      </c>
      <c r="B7" s="11">
        <v>3523.0742</v>
      </c>
    </row>
    <row r="8" spans="1:2" x14ac:dyDescent="0.3">
      <c r="A8" s="10" t="s">
        <v>37</v>
      </c>
      <c r="B8" s="11">
        <v>22145.325600000004</v>
      </c>
    </row>
    <row r="9" spans="1:2" x14ac:dyDescent="0.3">
      <c r="A9" s="10" t="s">
        <v>42</v>
      </c>
      <c r="B9" s="11">
        <v>14934.039999999999</v>
      </c>
    </row>
    <row r="10" spans="1:2" x14ac:dyDescent="0.3">
      <c r="A10" s="10" t="s">
        <v>46</v>
      </c>
      <c r="B10" s="11">
        <v>3714.9591999999998</v>
      </c>
    </row>
    <row r="11" spans="1:2" x14ac:dyDescent="0.3">
      <c r="A11" s="10" t="s">
        <v>47</v>
      </c>
      <c r="B11" s="11">
        <v>752.81490000000008</v>
      </c>
    </row>
    <row r="12" spans="1:2" x14ac:dyDescent="0.3">
      <c r="A12" s="10" t="s">
        <v>73</v>
      </c>
      <c r="B12" s="11">
        <v>3636.7417000000005</v>
      </c>
    </row>
    <row r="13" spans="1:2" x14ac:dyDescent="0.3">
      <c r="A13" s="10" t="s">
        <v>48</v>
      </c>
      <c r="B13" s="11">
        <v>9305.259399999999</v>
      </c>
    </row>
    <row r="14" spans="1:2" x14ac:dyDescent="0.3">
      <c r="A14" s="10" t="s">
        <v>55</v>
      </c>
      <c r="B14" s="11">
        <v>8546.4546000000009</v>
      </c>
    </row>
    <row r="15" spans="1:2" x14ac:dyDescent="0.3">
      <c r="A15" s="10" t="s">
        <v>58</v>
      </c>
      <c r="B15" s="11">
        <v>8710.8824000000004</v>
      </c>
    </row>
    <row r="16" spans="1:2" x14ac:dyDescent="0.3">
      <c r="A16" s="10" t="s">
        <v>64</v>
      </c>
      <c r="B16" s="11">
        <v>2486.5874999999996</v>
      </c>
    </row>
    <row r="17" spans="1:2" x14ac:dyDescent="0.3">
      <c r="A17" s="10" t="s">
        <v>65</v>
      </c>
      <c r="B17" s="11">
        <v>40236.904000000002</v>
      </c>
    </row>
    <row r="18" spans="1:2" x14ac:dyDescent="0.3">
      <c r="A18" s="10" t="s">
        <v>52</v>
      </c>
      <c r="B18" s="11">
        <v>61870.557900000007</v>
      </c>
    </row>
    <row r="19" spans="1:2" x14ac:dyDescent="0.3">
      <c r="A19" s="10" t="s">
        <v>69</v>
      </c>
      <c r="B19" s="11">
        <v>19382.790499999999</v>
      </c>
    </row>
    <row r="20" spans="1:2" x14ac:dyDescent="0.3">
      <c r="A20" s="10" t="s">
        <v>71</v>
      </c>
      <c r="B20" s="11">
        <v>8466.0356000000011</v>
      </c>
    </row>
    <row r="21" spans="1:2" x14ac:dyDescent="0.3">
      <c r="A21" s="10" t="s">
        <v>75</v>
      </c>
      <c r="B21" s="11">
        <v>5377.6918999999998</v>
      </c>
    </row>
    <row r="22" spans="1:2" x14ac:dyDescent="0.3">
      <c r="A22" s="10" t="s">
        <v>86</v>
      </c>
      <c r="B22" s="11">
        <v>3257.2386000000001</v>
      </c>
    </row>
    <row r="23" spans="1:2" x14ac:dyDescent="0.3">
      <c r="A23" s="10" t="s">
        <v>76</v>
      </c>
      <c r="B23" s="11">
        <v>38784.205300000001</v>
      </c>
    </row>
    <row r="24" spans="1:2" x14ac:dyDescent="0.3">
      <c r="A24" s="10" t="s">
        <v>83</v>
      </c>
      <c r="B24" s="11">
        <v>2893.0902999999998</v>
      </c>
    </row>
    <row r="25" spans="1:2" x14ac:dyDescent="0.3">
      <c r="A25" s="10" t="s">
        <v>85</v>
      </c>
      <c r="B25" s="11">
        <v>31621.458400000003</v>
      </c>
    </row>
    <row r="26" spans="1:2" x14ac:dyDescent="0.3">
      <c r="A26" s="10" t="s">
        <v>90</v>
      </c>
      <c r="B26" s="11">
        <v>21231.916100000002</v>
      </c>
    </row>
    <row r="27" spans="1:2" x14ac:dyDescent="0.3">
      <c r="A27" s="10" t="s">
        <v>92</v>
      </c>
      <c r="B27" s="11">
        <v>5918.4902999999995</v>
      </c>
    </row>
    <row r="28" spans="1:2" x14ac:dyDescent="0.3">
      <c r="A28" s="10" t="s">
        <v>99</v>
      </c>
      <c r="B28" s="11">
        <v>22349.9656</v>
      </c>
    </row>
    <row r="29" spans="1:2" x14ac:dyDescent="0.3">
      <c r="A29" s="10" t="s">
        <v>97</v>
      </c>
      <c r="B29" s="11">
        <v>2934.7898</v>
      </c>
    </row>
    <row r="30" spans="1:2" x14ac:dyDescent="0.3">
      <c r="A30" s="10" t="s">
        <v>100</v>
      </c>
      <c r="B30" s="11">
        <v>12685.286899999999</v>
      </c>
    </row>
    <row r="31" spans="1:2" x14ac:dyDescent="0.3">
      <c r="A31" s="10" t="s">
        <v>101</v>
      </c>
      <c r="B31" s="11">
        <v>1838.1704999999997</v>
      </c>
    </row>
    <row r="32" spans="1:2" x14ac:dyDescent="0.3">
      <c r="A32" s="10" t="s">
        <v>102</v>
      </c>
      <c r="B32" s="11">
        <v>10682.9776</v>
      </c>
    </row>
    <row r="33" spans="1:2" x14ac:dyDescent="0.3">
      <c r="A33" s="10" t="s">
        <v>104</v>
      </c>
      <c r="B33" s="11">
        <v>8305.8875000000007</v>
      </c>
    </row>
    <row r="34" spans="1:2" x14ac:dyDescent="0.3">
      <c r="A34" s="10" t="s">
        <v>95</v>
      </c>
      <c r="B34" s="11">
        <v>15963.364599999999</v>
      </c>
    </row>
    <row r="35" spans="1:2" x14ac:dyDescent="0.3">
      <c r="A35" s="10" t="s">
        <v>105</v>
      </c>
      <c r="B35" s="11">
        <v>7944.3829000000005</v>
      </c>
    </row>
    <row r="36" spans="1:2" x14ac:dyDescent="0.3">
      <c r="A36" s="10" t="s">
        <v>107</v>
      </c>
      <c r="B36" s="11">
        <v>3877.9165000000003</v>
      </c>
    </row>
    <row r="37" spans="1:2" x14ac:dyDescent="0.3">
      <c r="A37" s="10" t="s">
        <v>106</v>
      </c>
      <c r="B37" s="11">
        <v>4298.6835000000001</v>
      </c>
    </row>
    <row r="38" spans="1:2" x14ac:dyDescent="0.3">
      <c r="A38" s="10" t="s">
        <v>112</v>
      </c>
      <c r="B38" s="11">
        <v>4948.8330000000005</v>
      </c>
    </row>
    <row r="39" spans="1:2" x14ac:dyDescent="0.3">
      <c r="A39" s="10" t="s">
        <v>62</v>
      </c>
      <c r="B39" s="11">
        <v>11428.9458</v>
      </c>
    </row>
    <row r="40" spans="1:2" x14ac:dyDescent="0.3">
      <c r="A40" s="10" t="s">
        <v>111</v>
      </c>
      <c r="B40" s="11">
        <v>5511.5672000000004</v>
      </c>
    </row>
    <row r="41" spans="1:2" x14ac:dyDescent="0.3">
      <c r="A41" s="10" t="s">
        <v>45</v>
      </c>
      <c r="B41" s="11">
        <v>9933.5858000000007</v>
      </c>
    </row>
    <row r="42" spans="1:2" x14ac:dyDescent="0.3">
      <c r="A42" s="10" t="s">
        <v>117</v>
      </c>
      <c r="B42" s="11">
        <v>672.62119999999993</v>
      </c>
    </row>
    <row r="43" spans="1:2" x14ac:dyDescent="0.3">
      <c r="A43" s="10" t="s">
        <v>113</v>
      </c>
      <c r="B43" s="11">
        <v>16920.425800000001</v>
      </c>
    </row>
    <row r="44" spans="1:2" x14ac:dyDescent="0.3">
      <c r="A44" s="10" t="s">
        <v>114</v>
      </c>
      <c r="B44" s="11">
        <v>31402.580099999999</v>
      </c>
    </row>
    <row r="45" spans="1:2" x14ac:dyDescent="0.3">
      <c r="A45" s="10" t="s">
        <v>118</v>
      </c>
      <c r="B45" s="11">
        <v>15506.691999999999</v>
      </c>
    </row>
    <row r="46" spans="1:2" x14ac:dyDescent="0.3">
      <c r="A46" s="10" t="s">
        <v>119</v>
      </c>
      <c r="B46" s="11">
        <v>53365.722699999998</v>
      </c>
    </row>
    <row r="47" spans="1:2" x14ac:dyDescent="0.3">
      <c r="A47" s="10" t="s">
        <v>121</v>
      </c>
      <c r="B47" s="11">
        <v>48192.819700000007</v>
      </c>
    </row>
    <row r="48" spans="1:2" x14ac:dyDescent="0.3">
      <c r="A48" s="10" t="s">
        <v>124</v>
      </c>
      <c r="B48" s="11">
        <v>628151.17060000007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3:B9"/>
  <sheetViews>
    <sheetView workbookViewId="0">
      <selection activeCell="M17" sqref="M17"/>
    </sheetView>
  </sheetViews>
  <sheetFormatPr defaultRowHeight="14.4" x14ac:dyDescent="0.3"/>
  <cols>
    <col min="1" max="1" width="18.33203125" customWidth="1"/>
    <col min="2" max="2" width="14" customWidth="1"/>
    <col min="3" max="4" width="12" customWidth="1"/>
    <col min="5" max="5" width="10.44140625" customWidth="1"/>
    <col min="6" max="6" width="12" customWidth="1"/>
    <col min="7" max="7" width="11.33203125" customWidth="1"/>
  </cols>
  <sheetData>
    <row r="3" spans="1:2" x14ac:dyDescent="0.3">
      <c r="A3" s="9" t="s">
        <v>123</v>
      </c>
      <c r="B3" t="s">
        <v>126</v>
      </c>
    </row>
    <row r="4" spans="1:2" x14ac:dyDescent="0.3">
      <c r="A4" s="10" t="s">
        <v>10</v>
      </c>
      <c r="B4" s="11">
        <v>3524</v>
      </c>
    </row>
    <row r="5" spans="1:2" x14ac:dyDescent="0.3">
      <c r="A5" s="10" t="s">
        <v>16</v>
      </c>
      <c r="B5" s="11">
        <v>21178</v>
      </c>
    </row>
    <row r="6" spans="1:2" x14ac:dyDescent="0.3">
      <c r="A6" s="10" t="s">
        <v>28</v>
      </c>
      <c r="B6" s="11">
        <v>78</v>
      </c>
    </row>
    <row r="7" spans="1:2" x14ac:dyDescent="0.3">
      <c r="A7" s="10" t="s">
        <v>13</v>
      </c>
      <c r="B7" s="11">
        <v>1717</v>
      </c>
    </row>
    <row r="8" spans="1:2" x14ac:dyDescent="0.3">
      <c r="A8" s="10" t="s">
        <v>53</v>
      </c>
      <c r="B8" s="11">
        <v>6260</v>
      </c>
    </row>
    <row r="9" spans="1:2" x14ac:dyDescent="0.3">
      <c r="A9" s="10" t="s">
        <v>124</v>
      </c>
      <c r="B9" s="11">
        <v>32757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3:B9"/>
  <sheetViews>
    <sheetView workbookViewId="0">
      <selection activeCell="I5" sqref="I5"/>
    </sheetView>
  </sheetViews>
  <sheetFormatPr defaultRowHeight="14.4" x14ac:dyDescent="0.3"/>
  <cols>
    <col min="1" max="1" width="18.33203125" customWidth="1"/>
    <col min="2" max="2" width="14" customWidth="1"/>
  </cols>
  <sheetData>
    <row r="3" spans="1:2" x14ac:dyDescent="0.3">
      <c r="A3" s="9" t="s">
        <v>123</v>
      </c>
      <c r="B3" t="s">
        <v>126</v>
      </c>
    </row>
    <row r="4" spans="1:2" x14ac:dyDescent="0.3">
      <c r="A4" s="10" t="s">
        <v>10</v>
      </c>
      <c r="B4" s="12">
        <v>0.10758005922398266</v>
      </c>
    </row>
    <row r="5" spans="1:2" x14ac:dyDescent="0.3">
      <c r="A5" s="10" t="s">
        <v>16</v>
      </c>
      <c r="B5" s="12">
        <v>0.64651830143175504</v>
      </c>
    </row>
    <row r="6" spans="1:2" x14ac:dyDescent="0.3">
      <c r="A6" s="10" t="s">
        <v>28</v>
      </c>
      <c r="B6" s="12">
        <v>2.3811704368531918E-3</v>
      </c>
    </row>
    <row r="7" spans="1:2" x14ac:dyDescent="0.3">
      <c r="A7" s="10" t="s">
        <v>13</v>
      </c>
      <c r="B7" s="12">
        <v>5.2416277436883721E-2</v>
      </c>
    </row>
    <row r="8" spans="1:2" x14ac:dyDescent="0.3">
      <c r="A8" s="10" t="s">
        <v>53</v>
      </c>
      <c r="B8" s="12">
        <v>0.19110419147052538</v>
      </c>
    </row>
    <row r="9" spans="1:2" x14ac:dyDescent="0.3">
      <c r="A9" s="10" t="s">
        <v>124</v>
      </c>
      <c r="B9" s="12">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3:B9"/>
  <sheetViews>
    <sheetView workbookViewId="0">
      <selection activeCell="I5" sqref="I5"/>
    </sheetView>
  </sheetViews>
  <sheetFormatPr defaultRowHeight="14.4" x14ac:dyDescent="0.3"/>
  <cols>
    <col min="1" max="1" width="13.33203125" customWidth="1"/>
    <col min="2" max="2" width="11.44140625" customWidth="1"/>
  </cols>
  <sheetData>
    <row r="3" spans="1:2" x14ac:dyDescent="0.3">
      <c r="A3" s="9" t="s">
        <v>123</v>
      </c>
      <c r="B3" t="s">
        <v>127</v>
      </c>
    </row>
    <row r="4" spans="1:2" x14ac:dyDescent="0.3">
      <c r="A4" s="10" t="s">
        <v>10</v>
      </c>
      <c r="B4" s="11">
        <v>45319.570999999996</v>
      </c>
    </row>
    <row r="5" spans="1:2" x14ac:dyDescent="0.3">
      <c r="A5" s="10" t="s">
        <v>124</v>
      </c>
      <c r="B5" s="11">
        <v>45319.570999999996</v>
      </c>
    </row>
    <row r="8" spans="1:2" x14ac:dyDescent="0.3">
      <c r="A8" t="str">
        <f>A4</f>
        <v>Facebook Ads</v>
      </c>
      <c r="B8">
        <f>GETPIVOTDATA("Cost",$A$4,"Media Source (Acquisition Channel)",A8)</f>
        <v>45319.570999999996</v>
      </c>
    </row>
    <row r="9" spans="1:2" x14ac:dyDescent="0.3">
      <c r="A9" t="str">
        <f>A8</f>
        <v>Facebook Ads</v>
      </c>
      <c r="B9" s="13">
        <f>IFERROR(B8,0)</f>
        <v>45319.570999999996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3:D20"/>
  <sheetViews>
    <sheetView topLeftCell="A4" zoomScaleNormal="100" workbookViewId="0">
      <selection activeCell="I5" sqref="I5"/>
    </sheetView>
  </sheetViews>
  <sheetFormatPr defaultRowHeight="14.4" x14ac:dyDescent="0.3"/>
  <cols>
    <col min="1" max="1" width="18.33203125" customWidth="1"/>
    <col min="2" max="2" width="15.5546875" customWidth="1"/>
    <col min="3" max="3" width="12" customWidth="1"/>
  </cols>
  <sheetData>
    <row r="3" spans="1:4" x14ac:dyDescent="0.3">
      <c r="A3" s="9" t="s">
        <v>123</v>
      </c>
      <c r="B3" t="s">
        <v>125</v>
      </c>
      <c r="C3" t="s">
        <v>127</v>
      </c>
    </row>
    <row r="4" spans="1:4" x14ac:dyDescent="0.3">
      <c r="A4" s="10" t="s">
        <v>10</v>
      </c>
      <c r="B4" s="11">
        <v>628151.17060000007</v>
      </c>
      <c r="C4" s="11">
        <v>568614.73520000011</v>
      </c>
    </row>
    <row r="5" spans="1:4" x14ac:dyDescent="0.3">
      <c r="A5" s="10" t="s">
        <v>16</v>
      </c>
      <c r="B5" s="11">
        <v>1049290.2170999998</v>
      </c>
      <c r="C5" s="11">
        <v>802283.5747</v>
      </c>
    </row>
    <row r="6" spans="1:4" x14ac:dyDescent="0.3">
      <c r="A6" s="10" t="s">
        <v>28</v>
      </c>
      <c r="B6" s="11">
        <v>22752.564100000003</v>
      </c>
      <c r="C6" s="11">
        <v>27631.212999999996</v>
      </c>
    </row>
    <row r="7" spans="1:4" x14ac:dyDescent="0.3">
      <c r="A7" s="10" t="s">
        <v>13</v>
      </c>
      <c r="B7" s="11">
        <v>86906.937999999995</v>
      </c>
      <c r="C7" s="11">
        <v>86295.449999999968</v>
      </c>
    </row>
    <row r="8" spans="1:4" x14ac:dyDescent="0.3">
      <c r="A8" s="10" t="s">
        <v>53</v>
      </c>
      <c r="B8" s="11">
        <v>23907.938199999997</v>
      </c>
      <c r="C8" s="11">
        <v>35265.6564</v>
      </c>
    </row>
    <row r="9" spans="1:4" x14ac:dyDescent="0.3">
      <c r="A9" s="10" t="s">
        <v>124</v>
      </c>
      <c r="B9" s="11">
        <v>1811008.828</v>
      </c>
      <c r="C9" s="11">
        <v>1520090.6293000001</v>
      </c>
    </row>
    <row r="12" spans="1:4" x14ac:dyDescent="0.3">
      <c r="A12" t="s">
        <v>123</v>
      </c>
      <c r="B12" t="s">
        <v>125</v>
      </c>
      <c r="C12" t="s">
        <v>127</v>
      </c>
      <c r="D12" t="s">
        <v>6</v>
      </c>
    </row>
    <row r="13" spans="1:4" x14ac:dyDescent="0.3">
      <c r="A13" t="s">
        <v>10</v>
      </c>
      <c r="B13">
        <v>628151.17060000007</v>
      </c>
      <c r="C13">
        <v>568614.73520000011</v>
      </c>
      <c r="D13" s="14">
        <f>B13/C13-1</f>
        <v>0.10470434850595112</v>
      </c>
    </row>
    <row r="14" spans="1:4" x14ac:dyDescent="0.3">
      <c r="A14" t="s">
        <v>16</v>
      </c>
      <c r="B14">
        <v>1049290.2170999998</v>
      </c>
      <c r="C14">
        <v>802283.5747</v>
      </c>
      <c r="D14" s="14">
        <f t="shared" ref="D14:D17" si="0">B14/C14-1</f>
        <v>0.30787947078732558</v>
      </c>
    </row>
    <row r="15" spans="1:4" x14ac:dyDescent="0.3">
      <c r="A15" t="s">
        <v>28</v>
      </c>
      <c r="B15">
        <v>22752.564100000003</v>
      </c>
      <c r="C15">
        <v>27631.212999999996</v>
      </c>
      <c r="D15" s="14">
        <f t="shared" si="0"/>
        <v>-0.17656296522342296</v>
      </c>
    </row>
    <row r="16" spans="1:4" x14ac:dyDescent="0.3">
      <c r="A16" t="s">
        <v>13</v>
      </c>
      <c r="B16">
        <v>86906.937999999995</v>
      </c>
      <c r="C16">
        <v>86295.449999999968</v>
      </c>
      <c r="D16" s="14">
        <f t="shared" si="0"/>
        <v>7.0859819376343225E-3</v>
      </c>
    </row>
    <row r="17" spans="1:4" x14ac:dyDescent="0.3">
      <c r="A17" t="s">
        <v>53</v>
      </c>
      <c r="B17">
        <v>23907.938199999997</v>
      </c>
      <c r="C17">
        <v>35265.6564</v>
      </c>
      <c r="D17" s="14">
        <f t="shared" si="0"/>
        <v>-0.32206172688735213</v>
      </c>
    </row>
    <row r="18" spans="1:4" x14ac:dyDescent="0.3">
      <c r="D18" s="14"/>
    </row>
    <row r="20" spans="1:4" x14ac:dyDescent="0.3">
      <c r="A20" t="s">
        <v>131</v>
      </c>
      <c r="D20" s="12">
        <f>MAX(D13:D18)</f>
        <v>0.30787947078732558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3:E8"/>
  <sheetViews>
    <sheetView zoomScaleNormal="100" workbookViewId="0">
      <selection activeCell="I5" sqref="I5"/>
    </sheetView>
  </sheetViews>
  <sheetFormatPr defaultRowHeight="14.4" x14ac:dyDescent="0.3"/>
  <cols>
    <col min="1" max="1" width="13.109375" customWidth="1"/>
    <col min="2" max="2" width="14" customWidth="1"/>
    <col min="3" max="3" width="15.5546875" customWidth="1"/>
    <col min="4" max="4" width="12" customWidth="1"/>
  </cols>
  <sheetData>
    <row r="3" spans="1:5" x14ac:dyDescent="0.3">
      <c r="A3" s="9" t="s">
        <v>123</v>
      </c>
      <c r="B3" t="s">
        <v>126</v>
      </c>
      <c r="C3" t="s">
        <v>125</v>
      </c>
      <c r="D3" t="s">
        <v>127</v>
      </c>
    </row>
    <row r="4" spans="1:5" x14ac:dyDescent="0.3">
      <c r="A4" s="10" t="s">
        <v>52</v>
      </c>
      <c r="B4" s="11">
        <v>32757</v>
      </c>
      <c r="C4" s="11">
        <v>229733.68429999999</v>
      </c>
      <c r="D4" s="11">
        <v>177459.4768</v>
      </c>
    </row>
    <row r="5" spans="1:5" x14ac:dyDescent="0.3">
      <c r="A5" s="10" t="s">
        <v>124</v>
      </c>
      <c r="B5" s="11">
        <v>32757</v>
      </c>
      <c r="C5" s="11">
        <v>229733.68429999999</v>
      </c>
      <c r="D5" s="11">
        <v>177459.4768</v>
      </c>
    </row>
    <row r="7" spans="1:5" x14ac:dyDescent="0.3">
      <c r="B7" t="s">
        <v>128</v>
      </c>
      <c r="C7" t="s">
        <v>129</v>
      </c>
      <c r="D7" t="s">
        <v>130</v>
      </c>
      <c r="E7" t="s">
        <v>6</v>
      </c>
    </row>
    <row r="8" spans="1:5" x14ac:dyDescent="0.3">
      <c r="A8" t="str">
        <f>A4</f>
        <v>Germany</v>
      </c>
      <c r="B8">
        <f>GETPIVOTDATA("Sum of Installs",$A$3,"Country",$A$8)</f>
        <v>32757</v>
      </c>
      <c r="C8" s="15">
        <f>GETPIVOTDATA("Sum of Revenue",$A$3,"Country",A8)</f>
        <v>229733.68429999999</v>
      </c>
      <c r="D8" s="15">
        <f>GETPIVOTDATA("Sum of Cost",$A$3,"Country",A8)</f>
        <v>177459.4768</v>
      </c>
      <c r="E8" s="14">
        <f>C8/D8-1</f>
        <v>0.29456982767346918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
  <sheetViews>
    <sheetView showGridLines="0" tabSelected="1" zoomScale="75" zoomScaleNormal="75" workbookViewId="0">
      <selection activeCell="C47" sqref="C47"/>
    </sheetView>
  </sheetViews>
  <sheetFormatPr defaultColWidth="9.109375" defaultRowHeight="14.4" x14ac:dyDescent="0.3"/>
  <cols>
    <col min="1" max="16384" width="9.109375" style="1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dc:creator>
  <cp:lastModifiedBy>Alex</cp:lastModifiedBy>
  <dcterms:created xsi:type="dcterms:W3CDTF">2023-06-16T13:26:00Z</dcterms:created>
  <dcterms:modified xsi:type="dcterms:W3CDTF">2025-02-08T13:36:57Z</dcterms:modified>
</cp:coreProperties>
</file>